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omments3.xml" ContentType="application/vnd.openxmlformats-officedocument.spreadsheetml.comments+xml"/>
  <Override PartName="/xl/charts/chart2.xml" ContentType="application/vnd.openxmlformats-officedocument.drawingml.chart+xml"/>
  <Override PartName="/xl/charts/chart3.xml" ContentType="application/vnd.openxmlformats-officedocument.drawingml.chart+xml"/>
  <Override PartName="/xl/drawings/drawing3.xml" ContentType="application/vnd.openxmlformats-officedocument.drawing+xml"/>
  <Override PartName="/xl/comments4.xml" ContentType="application/vnd.openxmlformats-officedocument.spreadsheetml.comments+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tables/table2.xml" ContentType="application/vnd.openxmlformats-officedocument.spreadsheetml.table+xml"/>
  <Override PartName="/xl/comments5.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drawings/drawing4.xml" ContentType="application/vnd.openxmlformats-officedocument.drawing+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45" windowWidth="14400" windowHeight="11580" tabRatio="724"/>
  </bookViews>
  <sheets>
    <sheet name="COMPONENTS PLANNED" sheetId="7" r:id="rId1"/>
    <sheet name="ESTIMATION INTRODUCTION" sheetId="2" r:id="rId2"/>
    <sheet name="ESTIMATION" sheetId="1" r:id="rId3"/>
    <sheet name="ROI INTRODUCTION" sheetId="4" r:id="rId4"/>
    <sheet name="SUMMARY ROI" sheetId="5" r:id="rId5"/>
    <sheet name="DETAILED ROI" sheetId="6" r:id="rId6"/>
    <sheet name="TESTS" sheetId="8" r:id="rId7"/>
    <sheet name="LISTS_VALUES" sheetId="9" r:id="rId8"/>
    <sheet name="QUESTIONNAIRE" sheetId="11" r:id="rId9"/>
    <sheet name="HELP" sheetId="10" r:id="rId10"/>
    <sheet name="VERSION HISTORY" sheetId="12" r:id="rId11"/>
  </sheets>
  <definedNames>
    <definedName name="_xlnm._FilterDatabase" localSheetId="0" hidden="1">'COMPONENTS PLANNED'!$A$1:$J$1</definedName>
    <definedName name="ApplicationFlow">ESTIMATION!$B$17:$B$19</definedName>
    <definedName name="Architecture">ESTIMATION!$B$6:$B$7</definedName>
    <definedName name="AUT">ESTIMATION!$B$3:$B$4</definedName>
    <definedName name="AUTO_MAIN_COST">'DETAILED ROI'!$Z$21</definedName>
    <definedName name="AUTO_TEST_CASE_FAIL_PERCENT">'DETAILED ROI'!$M$6</definedName>
    <definedName name="AUTO_TEST_EXEC_TIME">'DETAILED ROI'!$M$4</definedName>
    <definedName name="AUTO_TEST_FAIL_ANALYSIS">'DETAILED ROI'!$M$5</definedName>
    <definedName name="BILL_RATE">'DETAILED ROI'!$C$3</definedName>
    <definedName name="BILL_RATE_EXECUTE">'DETAILED ROI'!$M$7</definedName>
    <definedName name="BILL_RATE_MANUAL">'DETAILED ROI'!$E$7</definedName>
    <definedName name="CODE_DROPS">'DETAILED ROI'!$M$3</definedName>
    <definedName name="COST_SAVINGS">'DETAILED ROI'!$C$33</definedName>
    <definedName name="DataIntensive">ESTIMATION!$B$26:$B$27</definedName>
    <definedName name="DEV_COST">'DETAILED ROI'!$C$28</definedName>
    <definedName name="ESTIMATION_LOE">ESTIMATION!$U$38</definedName>
    <definedName name="ESTIMATION_RESOURCE_COUNT">ESTIMATION!$U$42</definedName>
    <definedName name="EXEC_COST">'DETAILED ROI'!$X$22</definedName>
    <definedName name="EXEC_PER_RELEASE">'DETAILED ROI'!$E$3</definedName>
    <definedName name="FAILURE_PCT">'DETAILED ROI'!$T$6</definedName>
    <definedName name="FEATURES">'COMPONENTS PLANNED'!$A$1:$A$2</definedName>
    <definedName name="Framework">ESTIMATION!$B$21:$B$24</definedName>
    <definedName name="INPUT">ESTIMATION!$B$2:$C$39</definedName>
    <definedName name="LOE">'DETAILED ROI'!$C$5</definedName>
    <definedName name="MAIN_BILL_RATE">'DETAILED ROI'!$T$7</definedName>
    <definedName name="MAIN_LOE">'DETAILED ROI'!$T$5</definedName>
    <definedName name="MANUAL_EXEC_COST">'DETAILED ROI'!$J$22</definedName>
    <definedName name="_xlnm.Print_Area" localSheetId="5">'DETAILED ROI'!$A$1:$AD$48</definedName>
    <definedName name="RELEASES_PER_YEAR">'DETAILED ROI'!$C$6</definedName>
    <definedName name="ROI">'DETAILED ROI'!$C$5</definedName>
    <definedName name="SkillLevel">ESTIMATION!$B$37:$B$39</definedName>
    <definedName name="TEST_CASE_CNT">'DETAILED ROI'!$C$4</definedName>
    <definedName name="TEST_CASE_COMPLEXITY">ESTIMATION!$B$29:$B$32</definedName>
    <definedName name="TEST_CASE_COMPLEXITY_STEPS">ESTIMATION!$A$29:$A$32</definedName>
    <definedName name="TEST_CASE_FAIL_PERCENT">'DETAILED ROI'!$E$6</definedName>
    <definedName name="TEST_EXEC_TIME">'DETAILED ROI'!$E$4</definedName>
    <definedName name="TEST_FAIL_ANALYSIS">'DETAILED ROI'!$E$5</definedName>
    <definedName name="TESTS">TESTS!$1:$1048576</definedName>
    <definedName name="ToolObjectRecognition">ESTIMATION!$B$9:$B$12</definedName>
    <definedName name="ViableTestDataSource">ESTIMATION!$B$34:$B$35</definedName>
    <definedName name="WorkingPrototype">ESTIMATION!$B$14:$B$15</definedName>
    <definedName name="YEAR_ONE_MAN_AND_AUTO_COST">'DETAILED ROI'!$C$32</definedName>
    <definedName name="YEAR_ONE_MAN_COST">'DETAILED ROI'!$C$31</definedName>
  </definedNames>
  <calcPr calcId="145621"/>
</workbook>
</file>

<file path=xl/calcChain.xml><?xml version="1.0" encoding="utf-8"?>
<calcChain xmlns="http://schemas.openxmlformats.org/spreadsheetml/2006/main">
  <c r="C13" i="11" l="1"/>
  <c r="C21" i="6"/>
  <c r="C20" i="6"/>
  <c r="C19" i="6"/>
  <c r="C18" i="6"/>
  <c r="C17" i="6"/>
  <c r="C16" i="6"/>
  <c r="B11" i="6"/>
  <c r="B12" i="6" s="1"/>
  <c r="B13" i="6" s="1"/>
  <c r="B14" i="6" s="1"/>
  <c r="B15" i="6" s="1"/>
  <c r="B16" i="6" s="1"/>
  <c r="B17" i="6" s="1"/>
  <c r="B18" i="6" s="1"/>
  <c r="B19" i="6" s="1"/>
  <c r="B20" i="6" s="1"/>
  <c r="B21" i="6" s="1"/>
  <c r="Q10" i="6"/>
  <c r="P10" i="6"/>
  <c r="T10" i="6" s="1"/>
  <c r="U10" i="6" s="1"/>
  <c r="N10" i="6"/>
  <c r="O10" i="6" s="1"/>
  <c r="C4" i="6"/>
  <c r="E10" i="6" s="1"/>
  <c r="K59" i="1"/>
  <c r="J59" i="1"/>
  <c r="L58" i="1"/>
  <c r="K58" i="1"/>
  <c r="J58" i="1"/>
  <c r="K57" i="1"/>
  <c r="J57" i="1"/>
  <c r="K56" i="1"/>
  <c r="L56" i="1" s="1"/>
  <c r="J56" i="1"/>
  <c r="K55" i="1"/>
  <c r="J55" i="1"/>
  <c r="L54" i="1"/>
  <c r="K54" i="1"/>
  <c r="J54" i="1"/>
  <c r="K53" i="1"/>
  <c r="L53" i="1" s="1"/>
  <c r="J53" i="1"/>
  <c r="K52" i="1"/>
  <c r="J52" i="1"/>
  <c r="K51" i="1"/>
  <c r="J51" i="1"/>
  <c r="K50" i="1"/>
  <c r="J50" i="1"/>
  <c r="J49" i="1" s="1"/>
  <c r="L49" i="1" s="1"/>
  <c r="K45" i="1"/>
  <c r="K44" i="1"/>
  <c r="J44" i="1"/>
  <c r="K43" i="1"/>
  <c r="L43" i="1" s="1"/>
  <c r="J43" i="1"/>
  <c r="K42" i="1"/>
  <c r="J42" i="1"/>
  <c r="L41" i="1"/>
  <c r="K41" i="1"/>
  <c r="J41" i="1"/>
  <c r="K40" i="1"/>
  <c r="L40" i="1" s="1"/>
  <c r="J40" i="1"/>
  <c r="K39" i="1"/>
  <c r="L39" i="1" s="1"/>
  <c r="J39" i="1"/>
  <c r="K38" i="1"/>
  <c r="J38" i="1"/>
  <c r="K37" i="1"/>
  <c r="L37" i="1" s="1"/>
  <c r="J37" i="1"/>
  <c r="S36" i="1"/>
  <c r="U36" i="1" s="1"/>
  <c r="L36" i="1"/>
  <c r="K36" i="1"/>
  <c r="J36" i="1"/>
  <c r="U35" i="1"/>
  <c r="S35" i="1"/>
  <c r="K35" i="1"/>
  <c r="J35" i="1"/>
  <c r="U34" i="1"/>
  <c r="S34" i="1"/>
  <c r="J34" i="1"/>
  <c r="L34" i="1" s="1"/>
  <c r="U33" i="1"/>
  <c r="S33" i="1"/>
  <c r="L29" i="1"/>
  <c r="K29" i="1"/>
  <c r="J29" i="1"/>
  <c r="K28" i="1"/>
  <c r="J28" i="1"/>
  <c r="K27" i="1"/>
  <c r="J27" i="1"/>
  <c r="K26" i="1"/>
  <c r="J26" i="1"/>
  <c r="K25" i="1"/>
  <c r="J25" i="1"/>
  <c r="K24" i="1"/>
  <c r="J24" i="1"/>
  <c r="K23" i="1"/>
  <c r="J23" i="1"/>
  <c r="K22" i="1"/>
  <c r="L22" i="1" s="1"/>
  <c r="J22" i="1"/>
  <c r="K21" i="1"/>
  <c r="J21" i="1"/>
  <c r="K20" i="1"/>
  <c r="J20" i="1"/>
  <c r="J19" i="1"/>
  <c r="L19" i="1" s="1"/>
  <c r="L23" i="1" s="1"/>
  <c r="K14" i="1"/>
  <c r="J14" i="1"/>
  <c r="K13" i="1"/>
  <c r="J13" i="1"/>
  <c r="K12" i="1"/>
  <c r="L12" i="1" s="1"/>
  <c r="J12" i="1"/>
  <c r="K11" i="1"/>
  <c r="J11" i="1"/>
  <c r="K10" i="1"/>
  <c r="J10" i="1"/>
  <c r="K9" i="1"/>
  <c r="J9" i="1"/>
  <c r="K8" i="1"/>
  <c r="L8" i="1" s="1"/>
  <c r="J8" i="1"/>
  <c r="K7" i="1"/>
  <c r="J7" i="1"/>
  <c r="U6" i="1"/>
  <c r="T6" i="1"/>
  <c r="S6" i="1"/>
  <c r="K6" i="1"/>
  <c r="J6" i="1"/>
  <c r="U5" i="1"/>
  <c r="T5" i="1"/>
  <c r="S5" i="1"/>
  <c r="K5" i="1"/>
  <c r="J5" i="1"/>
  <c r="U4" i="1"/>
  <c r="T4" i="1"/>
  <c r="S4" i="1"/>
  <c r="J4" i="1"/>
  <c r="L4" i="1" s="1"/>
  <c r="L9" i="1" s="1"/>
  <c r="U3" i="1"/>
  <c r="T3" i="1"/>
  <c r="S3" i="1"/>
  <c r="D1" i="1"/>
  <c r="C1044" i="7" a="1"/>
  <c r="C1044" i="7" s="1"/>
  <c r="C1043" i="7" a="1"/>
  <c r="C1043" i="7" s="1"/>
  <c r="C1042" i="7" a="1"/>
  <c r="C1042" i="7" s="1"/>
  <c r="C1041" i="7" a="1"/>
  <c r="C1041" i="7" s="1"/>
  <c r="C1040" i="7" a="1"/>
  <c r="C1040" i="7" s="1"/>
  <c r="C1039" i="7" a="1"/>
  <c r="C1039" i="7" s="1"/>
  <c r="C1038" i="7" a="1"/>
  <c r="C1038" i="7" s="1"/>
  <c r="C1037" i="7" a="1"/>
  <c r="C1037" i="7" s="1"/>
  <c r="C1036" i="7" a="1"/>
  <c r="C1036" i="7" s="1"/>
  <c r="C1035" i="7" a="1"/>
  <c r="C1035" i="7" s="1"/>
  <c r="C1034" i="7" a="1"/>
  <c r="C1034" i="7" s="1"/>
  <c r="C1033" i="7" a="1"/>
  <c r="C1033" i="7" s="1"/>
  <c r="C1032" i="7" a="1"/>
  <c r="C1032" i="7" s="1"/>
  <c r="C1031" i="7" a="1"/>
  <c r="C1031" i="7" s="1"/>
  <c r="C1030" i="7" a="1"/>
  <c r="C1030" i="7" s="1"/>
  <c r="C1029" i="7" a="1"/>
  <c r="C1029" i="7" s="1"/>
  <c r="C1028" i="7" a="1"/>
  <c r="C1028" i="7" s="1"/>
  <c r="C1027" i="7" a="1"/>
  <c r="C1027" i="7" s="1"/>
  <c r="C1026" i="7" a="1"/>
  <c r="C1026" i="7" s="1"/>
  <c r="C1025" i="7" a="1"/>
  <c r="C1025" i="7" s="1"/>
  <c r="C1024" i="7" a="1"/>
  <c r="C1024" i="7" s="1"/>
  <c r="C1023" i="7" a="1"/>
  <c r="C1023" i="7" s="1"/>
  <c r="C1022" i="7" a="1"/>
  <c r="C1022" i="7" s="1"/>
  <c r="C1021" i="7" a="1"/>
  <c r="C1021" i="7" s="1"/>
  <c r="C1020" i="7" a="1"/>
  <c r="C1020" i="7" s="1"/>
  <c r="C1019" i="7" a="1"/>
  <c r="C1019" i="7" s="1"/>
  <c r="C1018" i="7" a="1"/>
  <c r="C1018" i="7" s="1"/>
  <c r="C1017" i="7" a="1"/>
  <c r="C1017" i="7" s="1"/>
  <c r="C1016" i="7" a="1"/>
  <c r="C1016" i="7" s="1"/>
  <c r="C1015" i="7" a="1"/>
  <c r="C1015" i="7" s="1"/>
  <c r="C1014" i="7" a="1"/>
  <c r="C1014" i="7" s="1"/>
  <c r="C1013" i="7" a="1"/>
  <c r="C1013" i="7" s="1"/>
  <c r="C1012" i="7" a="1"/>
  <c r="C1012" i="7" s="1"/>
  <c r="C1011" i="7" a="1"/>
  <c r="C1011" i="7" s="1"/>
  <c r="C1010" i="7" a="1"/>
  <c r="C1010" i="7" s="1"/>
  <c r="C1009" i="7" a="1"/>
  <c r="C1009" i="7" s="1"/>
  <c r="C1008" i="7" a="1"/>
  <c r="C1008" i="7" s="1"/>
  <c r="C1007" i="7" a="1"/>
  <c r="C1007" i="7" s="1"/>
  <c r="C1006" i="7" a="1"/>
  <c r="C1006" i="7" s="1"/>
  <c r="C1005" i="7" a="1"/>
  <c r="C1005" i="7" s="1"/>
  <c r="C1004" i="7" a="1"/>
  <c r="C1004" i="7" s="1"/>
  <c r="C1003" i="7" a="1"/>
  <c r="C1003" i="7" s="1"/>
  <c r="C1002" i="7" a="1"/>
  <c r="C1002" i="7" s="1"/>
  <c r="C1001" i="7" a="1"/>
  <c r="C1001" i="7" s="1"/>
  <c r="C1000" i="7" a="1"/>
  <c r="C1000" i="7" s="1"/>
  <c r="C999" i="7" a="1"/>
  <c r="C999" i="7" s="1"/>
  <c r="C998" i="7" a="1"/>
  <c r="C998" i="7" s="1"/>
  <c r="C997" i="7" a="1"/>
  <c r="C997" i="7" s="1"/>
  <c r="C996" i="7" a="1"/>
  <c r="C996" i="7" s="1"/>
  <c r="C995" i="7" a="1"/>
  <c r="C995" i="7" s="1"/>
  <c r="C994" i="7" a="1"/>
  <c r="C994" i="7" s="1"/>
  <c r="C993" i="7" a="1"/>
  <c r="C993" i="7" s="1"/>
  <c r="C992" i="7" a="1"/>
  <c r="C992" i="7" s="1"/>
  <c r="C991" i="7" a="1"/>
  <c r="C991" i="7" s="1"/>
  <c r="C990" i="7" a="1"/>
  <c r="C990" i="7" s="1"/>
  <c r="C989" i="7" a="1"/>
  <c r="C989" i="7" s="1"/>
  <c r="C988" i="7" a="1"/>
  <c r="C988" i="7" s="1"/>
  <c r="C987" i="7" a="1"/>
  <c r="C987" i="7" s="1"/>
  <c r="C986" i="7" a="1"/>
  <c r="C986" i="7" s="1"/>
  <c r="C985" i="7" a="1"/>
  <c r="C985" i="7" s="1"/>
  <c r="C984" i="7" a="1"/>
  <c r="C984" i="7" s="1"/>
  <c r="C983" i="7" a="1"/>
  <c r="C983" i="7" s="1"/>
  <c r="C982" i="7" a="1"/>
  <c r="C982" i="7" s="1"/>
  <c r="C981" i="7" a="1"/>
  <c r="C981" i="7" s="1"/>
  <c r="C980" i="7" a="1"/>
  <c r="C980" i="7" s="1"/>
  <c r="C979" i="7" a="1"/>
  <c r="C979" i="7" s="1"/>
  <c r="C978" i="7" a="1"/>
  <c r="C978" i="7" s="1"/>
  <c r="C977" i="7" a="1"/>
  <c r="C977" i="7" s="1"/>
  <c r="C976" i="7" a="1"/>
  <c r="C976" i="7" s="1"/>
  <c r="C975" i="7" a="1"/>
  <c r="C975" i="7" s="1"/>
  <c r="C974" i="7" a="1"/>
  <c r="C974" i="7" s="1"/>
  <c r="C973" i="7" a="1"/>
  <c r="C973" i="7" s="1"/>
  <c r="C972" i="7" a="1"/>
  <c r="C972" i="7" s="1"/>
  <c r="C971" i="7" a="1"/>
  <c r="C971" i="7" s="1"/>
  <c r="C970" i="7" a="1"/>
  <c r="C970" i="7" s="1"/>
  <c r="C969" i="7" a="1"/>
  <c r="C969" i="7" s="1"/>
  <c r="C968" i="7" a="1"/>
  <c r="C968" i="7" s="1"/>
  <c r="C967" i="7" a="1"/>
  <c r="C967" i="7" s="1"/>
  <c r="C966" i="7" a="1"/>
  <c r="C966" i="7" s="1"/>
  <c r="C965" i="7" a="1"/>
  <c r="C965" i="7" s="1"/>
  <c r="C964" i="7" a="1"/>
  <c r="C964" i="7" s="1"/>
  <c r="C963" i="7" a="1"/>
  <c r="C963" i="7" s="1"/>
  <c r="C962" i="7" a="1"/>
  <c r="C962" i="7" s="1"/>
  <c r="C961" i="7" a="1"/>
  <c r="C961" i="7" s="1"/>
  <c r="C960" i="7" a="1"/>
  <c r="C960" i="7" s="1"/>
  <c r="C959" i="7" a="1"/>
  <c r="C959" i="7" s="1"/>
  <c r="C958" i="7" a="1"/>
  <c r="C958" i="7" s="1"/>
  <c r="C957" i="7" a="1"/>
  <c r="C957" i="7" s="1"/>
  <c r="C956" i="7" a="1"/>
  <c r="C956" i="7" s="1"/>
  <c r="C955" i="7" a="1"/>
  <c r="C955" i="7" s="1"/>
  <c r="C954" i="7" a="1"/>
  <c r="C954" i="7" s="1"/>
  <c r="C953" i="7" a="1"/>
  <c r="C953" i="7" s="1"/>
  <c r="C952" i="7" a="1"/>
  <c r="C952" i="7" s="1"/>
  <c r="C951" i="7" a="1"/>
  <c r="C951" i="7" s="1"/>
  <c r="C950" i="7" a="1"/>
  <c r="C950" i="7" s="1"/>
  <c r="C949" i="7" a="1"/>
  <c r="C949" i="7" s="1"/>
  <c r="C948" i="7" a="1"/>
  <c r="C948" i="7" s="1"/>
  <c r="C947" i="7" a="1"/>
  <c r="C947" i="7" s="1"/>
  <c r="C946" i="7" a="1"/>
  <c r="C946" i="7" s="1"/>
  <c r="C945" i="7" a="1"/>
  <c r="C945" i="7" s="1"/>
  <c r="C944" i="7" a="1"/>
  <c r="C944" i="7" s="1"/>
  <c r="C943" i="7" a="1"/>
  <c r="C943" i="7" s="1"/>
  <c r="C942" i="7" a="1"/>
  <c r="C942" i="7" s="1"/>
  <c r="C941" i="7" a="1"/>
  <c r="C941" i="7" s="1"/>
  <c r="C940" i="7" a="1"/>
  <c r="C940" i="7" s="1"/>
  <c r="C939" i="7" a="1"/>
  <c r="C939" i="7" s="1"/>
  <c r="C938" i="7" a="1"/>
  <c r="C938" i="7" s="1"/>
  <c r="C937" i="7" a="1"/>
  <c r="C937" i="7" s="1"/>
  <c r="C936" i="7" a="1"/>
  <c r="C936" i="7" s="1"/>
  <c r="C935" i="7" a="1"/>
  <c r="C935" i="7" s="1"/>
  <c r="C934" i="7" a="1"/>
  <c r="C934" i="7" s="1"/>
  <c r="C933" i="7" a="1"/>
  <c r="C933" i="7" s="1"/>
  <c r="C932" i="7" a="1"/>
  <c r="C932" i="7" s="1"/>
  <c r="C931" i="7" a="1"/>
  <c r="C931" i="7" s="1"/>
  <c r="C930" i="7" a="1"/>
  <c r="C930" i="7" s="1"/>
  <c r="C929" i="7" a="1"/>
  <c r="C929" i="7" s="1"/>
  <c r="C928" i="7" a="1"/>
  <c r="C928" i="7" s="1"/>
  <c r="C927" i="7" a="1"/>
  <c r="C927" i="7" s="1"/>
  <c r="C926" i="7" a="1"/>
  <c r="C926" i="7" s="1"/>
  <c r="C925" i="7" a="1"/>
  <c r="C925" i="7" s="1"/>
  <c r="C924" i="7" a="1"/>
  <c r="C924" i="7" s="1"/>
  <c r="C923" i="7" a="1"/>
  <c r="C923" i="7" s="1"/>
  <c r="C922" i="7" a="1"/>
  <c r="C922" i="7" s="1"/>
  <c r="C921" i="7" a="1"/>
  <c r="C921" i="7" s="1"/>
  <c r="C920" i="7" a="1"/>
  <c r="C920" i="7" s="1"/>
  <c r="C919" i="7" a="1"/>
  <c r="C919" i="7" s="1"/>
  <c r="C918" i="7" a="1"/>
  <c r="C918" i="7" s="1"/>
  <c r="C917" i="7" a="1"/>
  <c r="C917" i="7" s="1"/>
  <c r="C916" i="7" a="1"/>
  <c r="C916" i="7" s="1"/>
  <c r="C915" i="7" a="1"/>
  <c r="C915" i="7" s="1"/>
  <c r="C914" i="7" a="1"/>
  <c r="C914" i="7" s="1"/>
  <c r="C913" i="7" a="1"/>
  <c r="C913" i="7" s="1"/>
  <c r="C912" i="7" a="1"/>
  <c r="C912" i="7" s="1"/>
  <c r="C911" i="7" a="1"/>
  <c r="C911" i="7" s="1"/>
  <c r="C910" i="7" a="1"/>
  <c r="C910" i="7" s="1"/>
  <c r="C909" i="7" a="1"/>
  <c r="C909" i="7" s="1"/>
  <c r="C908" i="7" a="1"/>
  <c r="C908" i="7" s="1"/>
  <c r="C907" i="7" a="1"/>
  <c r="C907" i="7" s="1"/>
  <c r="C906" i="7" a="1"/>
  <c r="C906" i="7" s="1"/>
  <c r="C905" i="7" a="1"/>
  <c r="C905" i="7" s="1"/>
  <c r="C904" i="7" a="1"/>
  <c r="C904" i="7" s="1"/>
  <c r="C903" i="7" a="1"/>
  <c r="C903" i="7" s="1"/>
  <c r="C902" i="7" a="1"/>
  <c r="C902" i="7" s="1"/>
  <c r="C901" i="7" a="1"/>
  <c r="C901" i="7" s="1"/>
  <c r="C900" i="7" a="1"/>
  <c r="C900" i="7" s="1"/>
  <c r="C899" i="7" a="1"/>
  <c r="C899" i="7" s="1"/>
  <c r="C898" i="7" a="1"/>
  <c r="C898" i="7" s="1"/>
  <c r="C897" i="7" a="1"/>
  <c r="C897" i="7" s="1"/>
  <c r="C896" i="7" a="1"/>
  <c r="C896" i="7" s="1"/>
  <c r="C895" i="7" a="1"/>
  <c r="C895" i="7" s="1"/>
  <c r="C894" i="7" a="1"/>
  <c r="C894" i="7" s="1"/>
  <c r="C893" i="7" a="1"/>
  <c r="C893" i="7" s="1"/>
  <c r="C892" i="7" a="1"/>
  <c r="C892" i="7" s="1"/>
  <c r="C891" i="7" a="1"/>
  <c r="C891" i="7" s="1"/>
  <c r="C890" i="7" a="1"/>
  <c r="C890" i="7" s="1"/>
  <c r="C889" i="7" a="1"/>
  <c r="C889" i="7" s="1"/>
  <c r="C888" i="7" a="1"/>
  <c r="C888" i="7" s="1"/>
  <c r="C887" i="7" a="1"/>
  <c r="C887" i="7" s="1"/>
  <c r="C886" i="7" a="1"/>
  <c r="C886" i="7" s="1"/>
  <c r="C885" i="7" a="1"/>
  <c r="C885" i="7" s="1"/>
  <c r="C884" i="7" a="1"/>
  <c r="C884" i="7" s="1"/>
  <c r="C883" i="7" a="1"/>
  <c r="C883" i="7" s="1"/>
  <c r="C882" i="7" a="1"/>
  <c r="C882" i="7" s="1"/>
  <c r="C881" i="7" a="1"/>
  <c r="C881" i="7" s="1"/>
  <c r="C880" i="7" a="1"/>
  <c r="C880" i="7" s="1"/>
  <c r="C879" i="7" a="1"/>
  <c r="C879" i="7" s="1"/>
  <c r="C878" i="7" a="1"/>
  <c r="C878" i="7" s="1"/>
  <c r="C877" i="7" a="1"/>
  <c r="C877" i="7" s="1"/>
  <c r="C876" i="7" a="1"/>
  <c r="C876" i="7" s="1"/>
  <c r="C875" i="7" a="1"/>
  <c r="C875" i="7" s="1"/>
  <c r="C874" i="7" a="1"/>
  <c r="C874" i="7" s="1"/>
  <c r="C873" i="7" a="1"/>
  <c r="C873" i="7" s="1"/>
  <c r="C872" i="7" a="1"/>
  <c r="C872" i="7" s="1"/>
  <c r="C871" i="7" a="1"/>
  <c r="C871" i="7" s="1"/>
  <c r="C870" i="7" a="1"/>
  <c r="C870" i="7" s="1"/>
  <c r="C869" i="7" a="1"/>
  <c r="C869" i="7" s="1"/>
  <c r="C868" i="7" a="1"/>
  <c r="C868" i="7" s="1"/>
  <c r="C867" i="7" a="1"/>
  <c r="C867" i="7" s="1"/>
  <c r="C866" i="7" a="1"/>
  <c r="C866" i="7" s="1"/>
  <c r="C865" i="7" a="1"/>
  <c r="C865" i="7" s="1"/>
  <c r="C864" i="7" a="1"/>
  <c r="C864" i="7" s="1"/>
  <c r="C863" i="7" a="1"/>
  <c r="C863" i="7" s="1"/>
  <c r="C862" i="7" a="1"/>
  <c r="C862" i="7" s="1"/>
  <c r="C861" i="7" a="1"/>
  <c r="C861" i="7" s="1"/>
  <c r="C860" i="7" a="1"/>
  <c r="C860" i="7" s="1"/>
  <c r="C859" i="7" a="1"/>
  <c r="C859" i="7" s="1"/>
  <c r="C858" i="7" a="1"/>
  <c r="C858" i="7" s="1"/>
  <c r="C857" i="7" a="1"/>
  <c r="C857" i="7" s="1"/>
  <c r="C856" i="7" a="1"/>
  <c r="C856" i="7" s="1"/>
  <c r="C855" i="7" a="1"/>
  <c r="C855" i="7" s="1"/>
  <c r="C854" i="7" a="1"/>
  <c r="C854" i="7" s="1"/>
  <c r="C853" i="7" a="1"/>
  <c r="C853" i="7" s="1"/>
  <c r="C852" i="7" a="1"/>
  <c r="C852" i="7" s="1"/>
  <c r="C851" i="7" a="1"/>
  <c r="C851" i="7" s="1"/>
  <c r="C850" i="7" a="1"/>
  <c r="C850" i="7" s="1"/>
  <c r="C849" i="7" a="1"/>
  <c r="C849" i="7" s="1"/>
  <c r="C848" i="7" a="1"/>
  <c r="C848" i="7" s="1"/>
  <c r="C847" i="7" a="1"/>
  <c r="C847" i="7" s="1"/>
  <c r="C846" i="7" a="1"/>
  <c r="C846" i="7" s="1"/>
  <c r="C845" i="7" a="1"/>
  <c r="C845" i="7" s="1"/>
  <c r="C844" i="7" a="1"/>
  <c r="C844" i="7" s="1"/>
  <c r="C843" i="7" a="1"/>
  <c r="C843" i="7" s="1"/>
  <c r="C842" i="7" a="1"/>
  <c r="C842" i="7" s="1"/>
  <c r="C841" i="7" a="1"/>
  <c r="C841" i="7" s="1"/>
  <c r="C840" i="7" a="1"/>
  <c r="C840" i="7" s="1"/>
  <c r="C839" i="7" a="1"/>
  <c r="C839" i="7" s="1"/>
  <c r="C838" i="7" a="1"/>
  <c r="C838" i="7" s="1"/>
  <c r="C837" i="7" a="1"/>
  <c r="C837" i="7" s="1"/>
  <c r="C836" i="7" a="1"/>
  <c r="C836" i="7" s="1"/>
  <c r="C835" i="7" a="1"/>
  <c r="C835" i="7" s="1"/>
  <c r="C834" i="7" a="1"/>
  <c r="C834" i="7" s="1"/>
  <c r="C833" i="7" a="1"/>
  <c r="C833" i="7" s="1"/>
  <c r="C832" i="7" a="1"/>
  <c r="C832" i="7" s="1"/>
  <c r="C831" i="7" a="1"/>
  <c r="C831" i="7" s="1"/>
  <c r="C830" i="7" a="1"/>
  <c r="C830" i="7" s="1"/>
  <c r="C829" i="7" a="1"/>
  <c r="C829" i="7" s="1"/>
  <c r="C828" i="7" a="1"/>
  <c r="C828" i="7" s="1"/>
  <c r="C827" i="7" a="1"/>
  <c r="C827" i="7" s="1"/>
  <c r="C826" i="7" a="1"/>
  <c r="C826" i="7" s="1"/>
  <c r="C825" i="7" a="1"/>
  <c r="C825" i="7" s="1"/>
  <c r="C824" i="7" a="1"/>
  <c r="C824" i="7" s="1"/>
  <c r="C823" i="7" a="1"/>
  <c r="C823" i="7" s="1"/>
  <c r="C822" i="7" a="1"/>
  <c r="C822" i="7" s="1"/>
  <c r="C821" i="7" a="1"/>
  <c r="C821" i="7" s="1"/>
  <c r="C820" i="7" a="1"/>
  <c r="C820" i="7" s="1"/>
  <c r="C819" i="7" a="1"/>
  <c r="C819" i="7" s="1"/>
  <c r="C818" i="7" a="1"/>
  <c r="C818" i="7" s="1"/>
  <c r="C817" i="7" a="1"/>
  <c r="C817" i="7" s="1"/>
  <c r="C816" i="7" a="1"/>
  <c r="C816" i="7" s="1"/>
  <c r="C815" i="7" a="1"/>
  <c r="C815" i="7" s="1"/>
  <c r="C814" i="7" a="1"/>
  <c r="C814" i="7" s="1"/>
  <c r="C813" i="7" a="1"/>
  <c r="C813" i="7" s="1"/>
  <c r="C812" i="7" a="1"/>
  <c r="C812" i="7" s="1"/>
  <c r="C811" i="7" a="1"/>
  <c r="C811" i="7" s="1"/>
  <c r="C810" i="7" a="1"/>
  <c r="C810" i="7" s="1"/>
  <c r="C809" i="7" a="1"/>
  <c r="C809" i="7" s="1"/>
  <c r="C808" i="7" a="1"/>
  <c r="C808" i="7" s="1"/>
  <c r="C807" i="7" a="1"/>
  <c r="C807" i="7" s="1"/>
  <c r="C806" i="7" a="1"/>
  <c r="C806" i="7" s="1"/>
  <c r="C805" i="7" a="1"/>
  <c r="C805" i="7" s="1"/>
  <c r="C804" i="7" a="1"/>
  <c r="C804" i="7" s="1"/>
  <c r="C803" i="7" a="1"/>
  <c r="C803" i="7" s="1"/>
  <c r="C802" i="7" a="1"/>
  <c r="C802" i="7" s="1"/>
  <c r="C801" i="7" a="1"/>
  <c r="C801" i="7" s="1"/>
  <c r="C800" i="7" a="1"/>
  <c r="C800" i="7" s="1"/>
  <c r="C799" i="7" a="1"/>
  <c r="C799" i="7" s="1"/>
  <c r="C798" i="7" a="1"/>
  <c r="C798" i="7" s="1"/>
  <c r="C797" i="7" a="1"/>
  <c r="C797" i="7" s="1"/>
  <c r="C796" i="7" a="1"/>
  <c r="C796" i="7" s="1"/>
  <c r="C795" i="7" a="1"/>
  <c r="C795" i="7" s="1"/>
  <c r="C794" i="7" a="1"/>
  <c r="C794" i="7" s="1"/>
  <c r="C793" i="7" a="1"/>
  <c r="C793" i="7" s="1"/>
  <c r="C792" i="7" a="1"/>
  <c r="C792" i="7" s="1"/>
  <c r="C791" i="7" a="1"/>
  <c r="C791" i="7" s="1"/>
  <c r="C790" i="7" a="1"/>
  <c r="C790" i="7" s="1"/>
  <c r="C789" i="7" a="1"/>
  <c r="C789" i="7" s="1"/>
  <c r="C788" i="7" a="1"/>
  <c r="C788" i="7" s="1"/>
  <c r="C787" i="7" a="1"/>
  <c r="C787" i="7" s="1"/>
  <c r="C786" i="7" a="1"/>
  <c r="C786" i="7" s="1"/>
  <c r="C785" i="7" a="1"/>
  <c r="C785" i="7" s="1"/>
  <c r="C784" i="7" a="1"/>
  <c r="C784" i="7" s="1"/>
  <c r="C783" i="7" a="1"/>
  <c r="C783" i="7" s="1"/>
  <c r="C782" i="7" a="1"/>
  <c r="C782" i="7" s="1"/>
  <c r="C781" i="7" a="1"/>
  <c r="C781" i="7" s="1"/>
  <c r="C780" i="7" a="1"/>
  <c r="C780" i="7" s="1"/>
  <c r="C779" i="7" a="1"/>
  <c r="C779" i="7" s="1"/>
  <c r="C778" i="7" a="1"/>
  <c r="C778" i="7" s="1"/>
  <c r="C777" i="7" a="1"/>
  <c r="C777" i="7" s="1"/>
  <c r="C776" i="7" a="1"/>
  <c r="C776" i="7" s="1"/>
  <c r="C775" i="7" a="1"/>
  <c r="C775" i="7" s="1"/>
  <c r="C774" i="7" a="1"/>
  <c r="C774" i="7" s="1"/>
  <c r="C773" i="7" a="1"/>
  <c r="C773" i="7" s="1"/>
  <c r="C772" i="7" a="1"/>
  <c r="C772" i="7" s="1"/>
  <c r="C771" i="7" a="1"/>
  <c r="C771" i="7" s="1"/>
  <c r="C770" i="7" a="1"/>
  <c r="C770" i="7" s="1"/>
  <c r="C769" i="7" a="1"/>
  <c r="C769" i="7" s="1"/>
  <c r="C768" i="7" a="1"/>
  <c r="C768" i="7" s="1"/>
  <c r="C767" i="7" a="1"/>
  <c r="C767" i="7" s="1"/>
  <c r="C766" i="7" a="1"/>
  <c r="C766" i="7" s="1"/>
  <c r="C765" i="7" a="1"/>
  <c r="C765" i="7" s="1"/>
  <c r="C764" i="7" a="1"/>
  <c r="C764" i="7" s="1"/>
  <c r="C763" i="7" a="1"/>
  <c r="C763" i="7" s="1"/>
  <c r="C762" i="7" a="1"/>
  <c r="C762" i="7" s="1"/>
  <c r="C761" i="7" a="1"/>
  <c r="C761" i="7" s="1"/>
  <c r="C760" i="7" a="1"/>
  <c r="C760" i="7" s="1"/>
  <c r="C759" i="7" a="1"/>
  <c r="C759" i="7" s="1"/>
  <c r="C758" i="7" a="1"/>
  <c r="C758" i="7" s="1"/>
  <c r="C757" i="7" a="1"/>
  <c r="C757" i="7" s="1"/>
  <c r="C756" i="7" a="1"/>
  <c r="C756" i="7" s="1"/>
  <c r="C755" i="7" a="1"/>
  <c r="C755" i="7" s="1"/>
  <c r="C754" i="7" a="1"/>
  <c r="C754" i="7" s="1"/>
  <c r="C753" i="7" a="1"/>
  <c r="C753" i="7" s="1"/>
  <c r="C752" i="7" a="1"/>
  <c r="C752" i="7" s="1"/>
  <c r="C751" i="7" a="1"/>
  <c r="C751" i="7" s="1"/>
  <c r="C750" i="7" a="1"/>
  <c r="C750" i="7" s="1"/>
  <c r="C749" i="7" a="1"/>
  <c r="C749" i="7" s="1"/>
  <c r="C748" i="7" a="1"/>
  <c r="C748" i="7" s="1"/>
  <c r="C747" i="7" a="1"/>
  <c r="C747" i="7" s="1"/>
  <c r="C746" i="7" a="1"/>
  <c r="C746" i="7" s="1"/>
  <c r="C745" i="7" a="1"/>
  <c r="C745" i="7" s="1"/>
  <c r="C744" i="7" a="1"/>
  <c r="C744" i="7" s="1"/>
  <c r="C743" i="7" a="1"/>
  <c r="C743" i="7" s="1"/>
  <c r="C742" i="7" a="1"/>
  <c r="C742" i="7" s="1"/>
  <c r="C741" i="7" a="1"/>
  <c r="C741" i="7" s="1"/>
  <c r="C740" i="7" a="1"/>
  <c r="C740" i="7" s="1"/>
  <c r="C739" i="7" a="1"/>
  <c r="C739" i="7" s="1"/>
  <c r="C738" i="7" a="1"/>
  <c r="C738" i="7" s="1"/>
  <c r="C737" i="7" a="1"/>
  <c r="C737" i="7" s="1"/>
  <c r="C736" i="7" a="1"/>
  <c r="C736" i="7" s="1"/>
  <c r="C735" i="7" a="1"/>
  <c r="C735" i="7" s="1"/>
  <c r="C734" i="7" a="1"/>
  <c r="C734" i="7" s="1"/>
  <c r="C733" i="7" a="1"/>
  <c r="C733" i="7" s="1"/>
  <c r="C732" i="7" a="1"/>
  <c r="C732" i="7" s="1"/>
  <c r="C731" i="7" a="1"/>
  <c r="C731" i="7" s="1"/>
  <c r="C730" i="7" a="1"/>
  <c r="C730" i="7" s="1"/>
  <c r="C729" i="7" a="1"/>
  <c r="C729" i="7" s="1"/>
  <c r="C728" i="7" a="1"/>
  <c r="C728" i="7" s="1"/>
  <c r="C727" i="7" a="1"/>
  <c r="C727" i="7" s="1"/>
  <c r="C726" i="7" a="1"/>
  <c r="C726" i="7" s="1"/>
  <c r="C725" i="7" a="1"/>
  <c r="C725" i="7" s="1"/>
  <c r="C724" i="7" a="1"/>
  <c r="C724" i="7" s="1"/>
  <c r="C723" i="7" a="1"/>
  <c r="C723" i="7" s="1"/>
  <c r="C722" i="7" a="1"/>
  <c r="C722" i="7" s="1"/>
  <c r="C721" i="7" a="1"/>
  <c r="C721" i="7" s="1"/>
  <c r="C720" i="7" a="1"/>
  <c r="C720" i="7" s="1"/>
  <c r="C719" i="7" a="1"/>
  <c r="C719" i="7" s="1"/>
  <c r="C718" i="7" a="1"/>
  <c r="C718" i="7" s="1"/>
  <c r="C717" i="7" a="1"/>
  <c r="C717" i="7" s="1"/>
  <c r="C716" i="7" a="1"/>
  <c r="C716" i="7" s="1"/>
  <c r="C715" i="7" a="1"/>
  <c r="C715" i="7" s="1"/>
  <c r="C714" i="7" a="1"/>
  <c r="C714" i="7" s="1"/>
  <c r="C713" i="7" a="1"/>
  <c r="C713" i="7" s="1"/>
  <c r="C712" i="7" a="1"/>
  <c r="C712" i="7" s="1"/>
  <c r="C711" i="7" a="1"/>
  <c r="C711" i="7" s="1"/>
  <c r="C710" i="7" a="1"/>
  <c r="C710" i="7" s="1"/>
  <c r="C709" i="7" a="1"/>
  <c r="C709" i="7" s="1"/>
  <c r="C708" i="7" a="1"/>
  <c r="C708" i="7" s="1"/>
  <c r="C707" i="7" a="1"/>
  <c r="C707" i="7" s="1"/>
  <c r="C706" i="7" a="1"/>
  <c r="C706" i="7" s="1"/>
  <c r="C705" i="7" a="1"/>
  <c r="C705" i="7" s="1"/>
  <c r="C704" i="7" a="1"/>
  <c r="C704" i="7" s="1"/>
  <c r="C703" i="7" a="1"/>
  <c r="C703" i="7" s="1"/>
  <c r="C702" i="7" a="1"/>
  <c r="C702" i="7" s="1"/>
  <c r="C701" i="7" a="1"/>
  <c r="C701" i="7" s="1"/>
  <c r="C700" i="7" a="1"/>
  <c r="C700" i="7" s="1"/>
  <c r="C699" i="7" a="1"/>
  <c r="C699" i="7" s="1"/>
  <c r="C698" i="7" a="1"/>
  <c r="C698" i="7" s="1"/>
  <c r="C697" i="7" a="1"/>
  <c r="C697" i="7" s="1"/>
  <c r="C696" i="7" a="1"/>
  <c r="C696" i="7" s="1"/>
  <c r="C695" i="7" a="1"/>
  <c r="C695" i="7" s="1"/>
  <c r="C694" i="7" a="1"/>
  <c r="C694" i="7" s="1"/>
  <c r="C693" i="7" a="1"/>
  <c r="C693" i="7" s="1"/>
  <c r="C692" i="7" a="1"/>
  <c r="C692" i="7" s="1"/>
  <c r="C691" i="7" a="1"/>
  <c r="C691" i="7" s="1"/>
  <c r="C690" i="7" a="1"/>
  <c r="C690" i="7" s="1"/>
  <c r="C689" i="7" a="1"/>
  <c r="C689" i="7" s="1"/>
  <c r="C688" i="7" a="1"/>
  <c r="C688" i="7" s="1"/>
  <c r="C687" i="7" a="1"/>
  <c r="C687" i="7" s="1"/>
  <c r="C686" i="7" a="1"/>
  <c r="C686" i="7" s="1"/>
  <c r="C685" i="7" a="1"/>
  <c r="C685" i="7" s="1"/>
  <c r="C684" i="7" a="1"/>
  <c r="C684" i="7" s="1"/>
  <c r="C683" i="7" a="1"/>
  <c r="C683" i="7" s="1"/>
  <c r="C682" i="7" a="1"/>
  <c r="C682" i="7" s="1"/>
  <c r="C681" i="7" a="1"/>
  <c r="C681" i="7" s="1"/>
  <c r="C680" i="7" a="1"/>
  <c r="C680" i="7" s="1"/>
  <c r="C679" i="7" a="1"/>
  <c r="C679" i="7" s="1"/>
  <c r="C678" i="7" a="1"/>
  <c r="C678" i="7" s="1"/>
  <c r="C677" i="7" a="1"/>
  <c r="C677" i="7" s="1"/>
  <c r="C676" i="7" a="1"/>
  <c r="C676" i="7" s="1"/>
  <c r="C675" i="7" a="1"/>
  <c r="C675" i="7" s="1"/>
  <c r="C674" i="7" a="1"/>
  <c r="C674" i="7" s="1"/>
  <c r="C673" i="7" a="1"/>
  <c r="C673" i="7" s="1"/>
  <c r="C672" i="7" a="1"/>
  <c r="C672" i="7" s="1"/>
  <c r="C671" i="7" a="1"/>
  <c r="C671" i="7" s="1"/>
  <c r="C670" i="7" a="1"/>
  <c r="C670" i="7" s="1"/>
  <c r="C669" i="7" a="1"/>
  <c r="C669" i="7" s="1"/>
  <c r="C668" i="7" a="1"/>
  <c r="C668" i="7" s="1"/>
  <c r="C667" i="7" a="1"/>
  <c r="C667" i="7" s="1"/>
  <c r="C666" i="7" a="1"/>
  <c r="C666" i="7" s="1"/>
  <c r="C665" i="7" a="1"/>
  <c r="C665" i="7" s="1"/>
  <c r="C664" i="7" a="1"/>
  <c r="C664" i="7" s="1"/>
  <c r="C663" i="7" a="1"/>
  <c r="C663" i="7" s="1"/>
  <c r="C662" i="7" a="1"/>
  <c r="C662" i="7" s="1"/>
  <c r="C661" i="7" a="1"/>
  <c r="C661" i="7" s="1"/>
  <c r="C660" i="7" a="1"/>
  <c r="C660" i="7" s="1"/>
  <c r="C659" i="7" a="1"/>
  <c r="C659" i="7" s="1"/>
  <c r="C658" i="7" a="1"/>
  <c r="C658" i="7" s="1"/>
  <c r="C657" i="7" a="1"/>
  <c r="C657" i="7" s="1"/>
  <c r="C656" i="7" a="1"/>
  <c r="C656" i="7" s="1"/>
  <c r="C655" i="7" a="1"/>
  <c r="C655" i="7" s="1"/>
  <c r="C654" i="7" a="1"/>
  <c r="C654" i="7" s="1"/>
  <c r="C653" i="7" a="1"/>
  <c r="C653" i="7" s="1"/>
  <c r="C652" i="7" a="1"/>
  <c r="C652" i="7" s="1"/>
  <c r="C651" i="7" a="1"/>
  <c r="C651" i="7" s="1"/>
  <c r="C650" i="7" a="1"/>
  <c r="C650" i="7" s="1"/>
  <c r="C649" i="7" a="1"/>
  <c r="C649" i="7" s="1"/>
  <c r="C648" i="7" a="1"/>
  <c r="C648" i="7" s="1"/>
  <c r="C647" i="7" a="1"/>
  <c r="C647" i="7" s="1"/>
  <c r="C646" i="7" a="1"/>
  <c r="C646" i="7" s="1"/>
  <c r="C645" i="7" a="1"/>
  <c r="C645" i="7" s="1"/>
  <c r="C644" i="7" a="1"/>
  <c r="C644" i="7" s="1"/>
  <c r="C643" i="7" a="1"/>
  <c r="C643" i="7" s="1"/>
  <c r="C642" i="7" a="1"/>
  <c r="C642" i="7" s="1"/>
  <c r="C641" i="7" a="1"/>
  <c r="C641" i="7" s="1"/>
  <c r="C640" i="7" a="1"/>
  <c r="C640" i="7" s="1"/>
  <c r="C639" i="7" a="1"/>
  <c r="C639" i="7" s="1"/>
  <c r="C638" i="7" a="1"/>
  <c r="C638" i="7" s="1"/>
  <c r="C637" i="7" a="1"/>
  <c r="C637" i="7" s="1"/>
  <c r="C636" i="7" a="1"/>
  <c r="C636" i="7" s="1"/>
  <c r="C635" i="7" a="1"/>
  <c r="C635" i="7" s="1"/>
  <c r="C634" i="7" a="1"/>
  <c r="C634" i="7" s="1"/>
  <c r="C633" i="7" a="1"/>
  <c r="C633" i="7" s="1"/>
  <c r="C632" i="7" a="1"/>
  <c r="C632" i="7" s="1"/>
  <c r="C631" i="7" a="1"/>
  <c r="C631" i="7" s="1"/>
  <c r="C630" i="7" a="1"/>
  <c r="C630" i="7" s="1"/>
  <c r="C629" i="7" a="1"/>
  <c r="C629" i="7" s="1"/>
  <c r="C628" i="7" a="1"/>
  <c r="C628" i="7" s="1"/>
  <c r="C627" i="7" a="1"/>
  <c r="C627" i="7" s="1"/>
  <c r="C626" i="7" a="1"/>
  <c r="C626" i="7" s="1"/>
  <c r="C625" i="7" a="1"/>
  <c r="C625" i="7" s="1"/>
  <c r="C624" i="7" a="1"/>
  <c r="C624" i="7" s="1"/>
  <c r="C623" i="7" a="1"/>
  <c r="C623" i="7" s="1"/>
  <c r="C622" i="7" a="1"/>
  <c r="C622" i="7" s="1"/>
  <c r="C621" i="7" a="1"/>
  <c r="C621" i="7" s="1"/>
  <c r="C620" i="7" a="1"/>
  <c r="C620" i="7" s="1"/>
  <c r="C619" i="7" a="1"/>
  <c r="C619" i="7" s="1"/>
  <c r="C618" i="7" a="1"/>
  <c r="C618" i="7" s="1"/>
  <c r="C617" i="7" a="1"/>
  <c r="C617" i="7" s="1"/>
  <c r="C616" i="7" a="1"/>
  <c r="C616" i="7" s="1"/>
  <c r="C615" i="7" a="1"/>
  <c r="C615" i="7" s="1"/>
  <c r="C614" i="7" a="1"/>
  <c r="C614" i="7" s="1"/>
  <c r="C613" i="7" a="1"/>
  <c r="C613" i="7" s="1"/>
  <c r="C612" i="7" a="1"/>
  <c r="C612" i="7" s="1"/>
  <c r="C611" i="7" a="1"/>
  <c r="C611" i="7" s="1"/>
  <c r="C610" i="7" a="1"/>
  <c r="C610" i="7" s="1"/>
  <c r="C609" i="7" a="1"/>
  <c r="C609" i="7" s="1"/>
  <c r="C608" i="7" a="1"/>
  <c r="C608" i="7" s="1"/>
  <c r="C607" i="7" a="1"/>
  <c r="C607" i="7" s="1"/>
  <c r="C606" i="7" a="1"/>
  <c r="C606" i="7" s="1"/>
  <c r="C605" i="7" a="1"/>
  <c r="C605" i="7" s="1"/>
  <c r="C604" i="7" a="1"/>
  <c r="C604" i="7" s="1"/>
  <c r="C603" i="7" a="1"/>
  <c r="C603" i="7" s="1"/>
  <c r="C602" i="7" a="1"/>
  <c r="C602" i="7" s="1"/>
  <c r="C601" i="7" a="1"/>
  <c r="C601" i="7" s="1"/>
  <c r="C600" i="7" a="1"/>
  <c r="C600" i="7" s="1"/>
  <c r="C599" i="7" a="1"/>
  <c r="C599" i="7" s="1"/>
  <c r="C598" i="7" a="1"/>
  <c r="C598" i="7" s="1"/>
  <c r="C597" i="7" a="1"/>
  <c r="C597" i="7" s="1"/>
  <c r="C596" i="7" a="1"/>
  <c r="C596" i="7" s="1"/>
  <c r="C595" i="7" a="1"/>
  <c r="C595" i="7" s="1"/>
  <c r="C594" i="7" a="1"/>
  <c r="C594" i="7" s="1"/>
  <c r="C593" i="7" a="1"/>
  <c r="C593" i="7" s="1"/>
  <c r="C592" i="7" a="1"/>
  <c r="C592" i="7" s="1"/>
  <c r="C591" i="7" a="1"/>
  <c r="C591" i="7" s="1"/>
  <c r="C590" i="7" a="1"/>
  <c r="C590" i="7" s="1"/>
  <c r="C589" i="7" a="1"/>
  <c r="C589" i="7" s="1"/>
  <c r="C588" i="7" a="1"/>
  <c r="C588" i="7" s="1"/>
  <c r="C587" i="7" a="1"/>
  <c r="C587" i="7" s="1"/>
  <c r="C586" i="7" a="1"/>
  <c r="C586" i="7" s="1"/>
  <c r="C585" i="7" a="1"/>
  <c r="C585" i="7" s="1"/>
  <c r="C584" i="7" a="1"/>
  <c r="C584" i="7" s="1"/>
  <c r="C583" i="7" a="1"/>
  <c r="C583" i="7" s="1"/>
  <c r="C582" i="7" a="1"/>
  <c r="C582" i="7" s="1"/>
  <c r="C581" i="7" a="1"/>
  <c r="C581" i="7" s="1"/>
  <c r="C580" i="7" a="1"/>
  <c r="C580" i="7" s="1"/>
  <c r="C579" i="7" a="1"/>
  <c r="C579" i="7" s="1"/>
  <c r="C578" i="7" a="1"/>
  <c r="C578" i="7" s="1"/>
  <c r="C577" i="7" a="1"/>
  <c r="C577" i="7" s="1"/>
  <c r="C576" i="7" a="1"/>
  <c r="C576" i="7" s="1"/>
  <c r="C575" i="7" a="1"/>
  <c r="C575" i="7" s="1"/>
  <c r="C574" i="7" a="1"/>
  <c r="C574" i="7" s="1"/>
  <c r="C573" i="7" a="1"/>
  <c r="C573" i="7" s="1"/>
  <c r="C572" i="7" a="1"/>
  <c r="C572" i="7" s="1"/>
  <c r="C571" i="7" a="1"/>
  <c r="C571" i="7" s="1"/>
  <c r="C570" i="7" a="1"/>
  <c r="C570" i="7" s="1"/>
  <c r="C569" i="7" a="1"/>
  <c r="C569" i="7" s="1"/>
  <c r="C568" i="7" a="1"/>
  <c r="C568" i="7" s="1"/>
  <c r="C567" i="7" a="1"/>
  <c r="C567" i="7" s="1"/>
  <c r="C566" i="7" a="1"/>
  <c r="C566" i="7" s="1"/>
  <c r="C565" i="7" a="1"/>
  <c r="C565" i="7" s="1"/>
  <c r="C564" i="7" a="1"/>
  <c r="C564" i="7" s="1"/>
  <c r="C563" i="7" a="1"/>
  <c r="C563" i="7" s="1"/>
  <c r="C562" i="7" a="1"/>
  <c r="C562" i="7" s="1"/>
  <c r="C561" i="7" a="1"/>
  <c r="C561" i="7" s="1"/>
  <c r="C560" i="7" a="1"/>
  <c r="C560" i="7" s="1"/>
  <c r="C559" i="7" a="1"/>
  <c r="C559" i="7" s="1"/>
  <c r="C558" i="7" a="1"/>
  <c r="C558" i="7" s="1"/>
  <c r="C557" i="7" a="1"/>
  <c r="C557" i="7" s="1"/>
  <c r="C556" i="7" a="1"/>
  <c r="C556" i="7" s="1"/>
  <c r="C555" i="7" a="1"/>
  <c r="C555" i="7" s="1"/>
  <c r="C554" i="7" a="1"/>
  <c r="C554" i="7" s="1"/>
  <c r="C553" i="7" a="1"/>
  <c r="C553" i="7" s="1"/>
  <c r="C552" i="7" a="1"/>
  <c r="C552" i="7" s="1"/>
  <c r="C551" i="7" a="1"/>
  <c r="C551" i="7" s="1"/>
  <c r="C550" i="7" a="1"/>
  <c r="C550" i="7" s="1"/>
  <c r="C549" i="7" a="1"/>
  <c r="C549" i="7" s="1"/>
  <c r="C548" i="7" a="1"/>
  <c r="C548" i="7" s="1"/>
  <c r="C547" i="7" a="1"/>
  <c r="C547" i="7" s="1"/>
  <c r="C546" i="7" a="1"/>
  <c r="C546" i="7" s="1"/>
  <c r="C545" i="7" a="1"/>
  <c r="C545" i="7" s="1"/>
  <c r="C544" i="7" a="1"/>
  <c r="C544" i="7" s="1"/>
  <c r="C543" i="7" a="1"/>
  <c r="C543" i="7" s="1"/>
  <c r="C542" i="7" a="1"/>
  <c r="C542" i="7" s="1"/>
  <c r="C541" i="7" a="1"/>
  <c r="C541" i="7" s="1"/>
  <c r="C540" i="7" a="1"/>
  <c r="C540" i="7" s="1"/>
  <c r="C539" i="7" a="1"/>
  <c r="C539" i="7" s="1"/>
  <c r="C538" i="7" a="1"/>
  <c r="C538" i="7" s="1"/>
  <c r="C537" i="7" a="1"/>
  <c r="C537" i="7" s="1"/>
  <c r="C536" i="7" a="1"/>
  <c r="C536" i="7" s="1"/>
  <c r="C535" i="7" a="1"/>
  <c r="C535" i="7" s="1"/>
  <c r="C534" i="7" a="1"/>
  <c r="C534" i="7" s="1"/>
  <c r="C533" i="7" a="1"/>
  <c r="C533" i="7" s="1"/>
  <c r="C532" i="7" a="1"/>
  <c r="C532" i="7" s="1"/>
  <c r="C531" i="7" a="1"/>
  <c r="C531" i="7" s="1"/>
  <c r="C530" i="7" a="1"/>
  <c r="C530" i="7" s="1"/>
  <c r="C529" i="7" a="1"/>
  <c r="C529" i="7" s="1"/>
  <c r="C528" i="7" a="1"/>
  <c r="C528" i="7" s="1"/>
  <c r="C527" i="7" a="1"/>
  <c r="C527" i="7" s="1"/>
  <c r="C526" i="7" a="1"/>
  <c r="C526" i="7" s="1"/>
  <c r="C525" i="7" a="1"/>
  <c r="C525" i="7" s="1"/>
  <c r="C524" i="7" a="1"/>
  <c r="C524" i="7" s="1"/>
  <c r="C523" i="7" a="1"/>
  <c r="C523" i="7" s="1"/>
  <c r="C522" i="7" a="1"/>
  <c r="C522" i="7" s="1"/>
  <c r="C521" i="7" a="1"/>
  <c r="C521" i="7" s="1"/>
  <c r="C520" i="7" a="1"/>
  <c r="C520" i="7" s="1"/>
  <c r="C519" i="7" a="1"/>
  <c r="C519" i="7" s="1"/>
  <c r="C518" i="7" a="1"/>
  <c r="C518" i="7" s="1"/>
  <c r="C517" i="7" a="1"/>
  <c r="C517" i="7" s="1"/>
  <c r="C516" i="7" a="1"/>
  <c r="C516" i="7" s="1"/>
  <c r="C515" i="7" a="1"/>
  <c r="C515" i="7" s="1"/>
  <c r="C514" i="7" a="1"/>
  <c r="C514" i="7" s="1"/>
  <c r="C513" i="7" a="1"/>
  <c r="C513" i="7" s="1"/>
  <c r="C512" i="7" a="1"/>
  <c r="C512" i="7" s="1"/>
  <c r="C511" i="7" a="1"/>
  <c r="C511" i="7" s="1"/>
  <c r="C510" i="7" a="1"/>
  <c r="C510" i="7" s="1"/>
  <c r="C509" i="7" a="1"/>
  <c r="C509" i="7" s="1"/>
  <c r="C508" i="7" a="1"/>
  <c r="C508" i="7" s="1"/>
  <c r="C507" i="7" a="1"/>
  <c r="C507" i="7" s="1"/>
  <c r="C506" i="7" a="1"/>
  <c r="C506" i="7" s="1"/>
  <c r="C505" i="7" a="1"/>
  <c r="C505" i="7" s="1"/>
  <c r="C504" i="7" a="1"/>
  <c r="C504" i="7" s="1"/>
  <c r="C503" i="7" a="1"/>
  <c r="C503" i="7" s="1"/>
  <c r="C502" i="7" a="1"/>
  <c r="C502" i="7" s="1"/>
  <c r="C501" i="7" a="1"/>
  <c r="C501" i="7" s="1"/>
  <c r="C500" i="7" a="1"/>
  <c r="C500" i="7" s="1"/>
  <c r="C499" i="7" a="1"/>
  <c r="C499" i="7" s="1"/>
  <c r="C498" i="7" a="1"/>
  <c r="C498" i="7" s="1"/>
  <c r="C497" i="7" a="1"/>
  <c r="C497" i="7" s="1"/>
  <c r="C496" i="7" a="1"/>
  <c r="C496" i="7" s="1"/>
  <c r="C495" i="7" a="1"/>
  <c r="C495" i="7" s="1"/>
  <c r="C494" i="7" a="1"/>
  <c r="C494" i="7" s="1"/>
  <c r="C493" i="7" a="1"/>
  <c r="C493" i="7" s="1"/>
  <c r="C492" i="7" a="1"/>
  <c r="C492" i="7" s="1"/>
  <c r="C491" i="7" a="1"/>
  <c r="C491" i="7" s="1"/>
  <c r="C490" i="7" a="1"/>
  <c r="C490" i="7" s="1"/>
  <c r="C489" i="7" a="1"/>
  <c r="C489" i="7" s="1"/>
  <c r="C488" i="7" a="1"/>
  <c r="C488" i="7" s="1"/>
  <c r="C487" i="7" a="1"/>
  <c r="C487" i="7" s="1"/>
  <c r="C486" i="7" a="1"/>
  <c r="C486" i="7" s="1"/>
  <c r="C485" i="7" a="1"/>
  <c r="C485" i="7" s="1"/>
  <c r="C484" i="7" a="1"/>
  <c r="C484" i="7" s="1"/>
  <c r="C483" i="7" a="1"/>
  <c r="C483" i="7" s="1"/>
  <c r="C482" i="7" a="1"/>
  <c r="C482" i="7" s="1"/>
  <c r="C481" i="7" a="1"/>
  <c r="C481" i="7" s="1"/>
  <c r="C480" i="7" a="1"/>
  <c r="C480" i="7" s="1"/>
  <c r="C479" i="7" a="1"/>
  <c r="C479" i="7" s="1"/>
  <c r="C478" i="7" a="1"/>
  <c r="C478" i="7" s="1"/>
  <c r="C477" i="7" a="1"/>
  <c r="C477" i="7" s="1"/>
  <c r="C476" i="7" a="1"/>
  <c r="C476" i="7" s="1"/>
  <c r="C475" i="7" a="1"/>
  <c r="C475" i="7" s="1"/>
  <c r="C474" i="7" a="1"/>
  <c r="C474" i="7" s="1"/>
  <c r="C473" i="7" a="1"/>
  <c r="C473" i="7" s="1"/>
  <c r="C472" i="7" a="1"/>
  <c r="C472" i="7" s="1"/>
  <c r="C471" i="7" a="1"/>
  <c r="C471" i="7" s="1"/>
  <c r="C470" i="7" a="1"/>
  <c r="C470" i="7" s="1"/>
  <c r="C469" i="7" a="1"/>
  <c r="C469" i="7" s="1"/>
  <c r="C468" i="7" a="1"/>
  <c r="C468" i="7" s="1"/>
  <c r="C467" i="7" a="1"/>
  <c r="C467" i="7" s="1"/>
  <c r="C466" i="7" a="1"/>
  <c r="C466" i="7" s="1"/>
  <c r="C465" i="7" a="1"/>
  <c r="C465" i="7" s="1"/>
  <c r="C464" i="7" a="1"/>
  <c r="C464" i="7" s="1"/>
  <c r="C463" i="7" a="1"/>
  <c r="C463" i="7" s="1"/>
  <c r="C462" i="7" a="1"/>
  <c r="C462" i="7" s="1"/>
  <c r="C461" i="7" a="1"/>
  <c r="C461" i="7" s="1"/>
  <c r="C460" i="7" a="1"/>
  <c r="C460" i="7" s="1"/>
  <c r="C459" i="7" a="1"/>
  <c r="C459" i="7" s="1"/>
  <c r="C458" i="7" a="1"/>
  <c r="C458" i="7" s="1"/>
  <c r="C457" i="7" a="1"/>
  <c r="C457" i="7" s="1"/>
  <c r="C456" i="7" a="1"/>
  <c r="C456" i="7" s="1"/>
  <c r="C455" i="7" a="1"/>
  <c r="C455" i="7" s="1"/>
  <c r="C454" i="7" a="1"/>
  <c r="C454" i="7" s="1"/>
  <c r="C453" i="7" a="1"/>
  <c r="C453" i="7" s="1"/>
  <c r="C452" i="7" a="1"/>
  <c r="C452" i="7" s="1"/>
  <c r="C451" i="7" a="1"/>
  <c r="C451" i="7" s="1"/>
  <c r="C450" i="7" a="1"/>
  <c r="C450" i="7" s="1"/>
  <c r="C449" i="7" a="1"/>
  <c r="C449" i="7" s="1"/>
  <c r="C448" i="7" a="1"/>
  <c r="C448" i="7" s="1"/>
  <c r="C447" i="7" a="1"/>
  <c r="C447" i="7" s="1"/>
  <c r="C446" i="7" a="1"/>
  <c r="C446" i="7" s="1"/>
  <c r="C445" i="7" a="1"/>
  <c r="C445" i="7" s="1"/>
  <c r="C444" i="7" a="1"/>
  <c r="C444" i="7" s="1"/>
  <c r="C443" i="7" a="1"/>
  <c r="C443" i="7" s="1"/>
  <c r="C442" i="7" a="1"/>
  <c r="C442" i="7" s="1"/>
  <c r="C441" i="7" a="1"/>
  <c r="C441" i="7" s="1"/>
  <c r="C440" i="7" a="1"/>
  <c r="C440" i="7" s="1"/>
  <c r="C439" i="7" a="1"/>
  <c r="C439" i="7" s="1"/>
  <c r="C438" i="7" a="1"/>
  <c r="C438" i="7" s="1"/>
  <c r="C437" i="7" a="1"/>
  <c r="C437" i="7" s="1"/>
  <c r="C436" i="7" a="1"/>
  <c r="C436" i="7" s="1"/>
  <c r="C435" i="7" a="1"/>
  <c r="C435" i="7" s="1"/>
  <c r="C434" i="7" a="1"/>
  <c r="C434" i="7" s="1"/>
  <c r="C433" i="7" a="1"/>
  <c r="C433" i="7" s="1"/>
  <c r="C432" i="7" a="1"/>
  <c r="C432" i="7" s="1"/>
  <c r="C431" i="7" a="1"/>
  <c r="C431" i="7" s="1"/>
  <c r="C430" i="7" a="1"/>
  <c r="C430" i="7" s="1"/>
  <c r="C429" i="7" a="1"/>
  <c r="C429" i="7" s="1"/>
  <c r="C428" i="7" a="1"/>
  <c r="C428" i="7" s="1"/>
  <c r="C427" i="7" a="1"/>
  <c r="C427" i="7" s="1"/>
  <c r="C426" i="7" a="1"/>
  <c r="C426" i="7" s="1"/>
  <c r="C425" i="7" a="1"/>
  <c r="C425" i="7" s="1"/>
  <c r="C424" i="7" a="1"/>
  <c r="C424" i="7" s="1"/>
  <c r="C423" i="7" a="1"/>
  <c r="C423" i="7" s="1"/>
  <c r="C422" i="7" a="1"/>
  <c r="C422" i="7" s="1"/>
  <c r="C421" i="7" a="1"/>
  <c r="C421" i="7" s="1"/>
  <c r="C420" i="7" a="1"/>
  <c r="C420" i="7" s="1"/>
  <c r="C419" i="7" a="1"/>
  <c r="C419" i="7" s="1"/>
  <c r="C418" i="7" a="1"/>
  <c r="C418" i="7" s="1"/>
  <c r="C417" i="7" a="1"/>
  <c r="C417" i="7" s="1"/>
  <c r="C416" i="7" a="1"/>
  <c r="C416" i="7" s="1"/>
  <c r="C415" i="7" a="1"/>
  <c r="C415" i="7" s="1"/>
  <c r="C414" i="7" a="1"/>
  <c r="C414" i="7" s="1"/>
  <c r="C413" i="7" a="1"/>
  <c r="C413" i="7" s="1"/>
  <c r="C412" i="7" a="1"/>
  <c r="C412" i="7" s="1"/>
  <c r="C411" i="7" a="1"/>
  <c r="C411" i="7" s="1"/>
  <c r="C410" i="7" a="1"/>
  <c r="C410" i="7" s="1"/>
  <c r="C409" i="7" a="1"/>
  <c r="C409" i="7" s="1"/>
  <c r="C408" i="7" a="1"/>
  <c r="C408" i="7" s="1"/>
  <c r="C407" i="7" a="1"/>
  <c r="C407" i="7" s="1"/>
  <c r="C406" i="7" a="1"/>
  <c r="C406" i="7" s="1"/>
  <c r="C405" i="7" a="1"/>
  <c r="C405" i="7" s="1"/>
  <c r="C404" i="7" a="1"/>
  <c r="C404" i="7" s="1"/>
  <c r="C403" i="7" a="1"/>
  <c r="C403" i="7" s="1"/>
  <c r="C402" i="7" a="1"/>
  <c r="C402" i="7" s="1"/>
  <c r="C401" i="7" a="1"/>
  <c r="C401" i="7" s="1"/>
  <c r="C400" i="7" a="1"/>
  <c r="C400" i="7" s="1"/>
  <c r="C399" i="7" a="1"/>
  <c r="C399" i="7" s="1"/>
  <c r="C398" i="7" a="1"/>
  <c r="C398" i="7" s="1"/>
  <c r="C397" i="7" a="1"/>
  <c r="C397" i="7" s="1"/>
  <c r="C396" i="7" a="1"/>
  <c r="C396" i="7" s="1"/>
  <c r="C395" i="7" a="1"/>
  <c r="C395" i="7" s="1"/>
  <c r="C394" i="7" a="1"/>
  <c r="C394" i="7" s="1"/>
  <c r="C393" i="7" a="1"/>
  <c r="C393" i="7" s="1"/>
  <c r="C392" i="7" a="1"/>
  <c r="C392" i="7" s="1"/>
  <c r="C391" i="7" a="1"/>
  <c r="C391" i="7" s="1"/>
  <c r="C390" i="7" a="1"/>
  <c r="C390" i="7" s="1"/>
  <c r="C389" i="7" a="1"/>
  <c r="C389" i="7" s="1"/>
  <c r="C388" i="7" a="1"/>
  <c r="C388" i="7" s="1"/>
  <c r="C387" i="7" a="1"/>
  <c r="C387" i="7" s="1"/>
  <c r="C386" i="7" a="1"/>
  <c r="C386" i="7" s="1"/>
  <c r="C385" i="7" a="1"/>
  <c r="C385" i="7" s="1"/>
  <c r="C384" i="7" a="1"/>
  <c r="C384" i="7" s="1"/>
  <c r="C383" i="7" a="1"/>
  <c r="C383" i="7" s="1"/>
  <c r="C382" i="7" a="1"/>
  <c r="C382" i="7" s="1"/>
  <c r="C381" i="7" a="1"/>
  <c r="C381" i="7" s="1"/>
  <c r="C380" i="7" a="1"/>
  <c r="C380" i="7" s="1"/>
  <c r="C379" i="7" a="1"/>
  <c r="C379" i="7" s="1"/>
  <c r="C378" i="7" a="1"/>
  <c r="C378" i="7" s="1"/>
  <c r="C377" i="7" a="1"/>
  <c r="C377" i="7" s="1"/>
  <c r="C376" i="7" a="1"/>
  <c r="C376" i="7" s="1"/>
  <c r="C375" i="7" a="1"/>
  <c r="C375" i="7" s="1"/>
  <c r="C374" i="7" a="1"/>
  <c r="C374" i="7" s="1"/>
  <c r="C373" i="7" a="1"/>
  <c r="C373" i="7" s="1"/>
  <c r="C372" i="7" a="1"/>
  <c r="C372" i="7" s="1"/>
  <c r="C371" i="7" a="1"/>
  <c r="C371" i="7" s="1"/>
  <c r="C370" i="7" a="1"/>
  <c r="C370" i="7" s="1"/>
  <c r="C369" i="7" a="1"/>
  <c r="C369" i="7" s="1"/>
  <c r="C368" i="7" a="1"/>
  <c r="C368" i="7" s="1"/>
  <c r="C367" i="7" a="1"/>
  <c r="C367" i="7" s="1"/>
  <c r="C366" i="7" a="1"/>
  <c r="C366" i="7" s="1"/>
  <c r="C365" i="7" a="1"/>
  <c r="C365" i="7" s="1"/>
  <c r="C364" i="7" a="1"/>
  <c r="C364" i="7" s="1"/>
  <c r="C363" i="7" a="1"/>
  <c r="C363" i="7" s="1"/>
  <c r="C362" i="7" a="1"/>
  <c r="C362" i="7" s="1"/>
  <c r="C361" i="7" a="1"/>
  <c r="C361" i="7" s="1"/>
  <c r="C360" i="7" a="1"/>
  <c r="C360" i="7" s="1"/>
  <c r="C359" i="7" a="1"/>
  <c r="C359" i="7" s="1"/>
  <c r="C358" i="7" a="1"/>
  <c r="C358" i="7" s="1"/>
  <c r="C357" i="7" a="1"/>
  <c r="C357" i="7" s="1"/>
  <c r="C356" i="7" a="1"/>
  <c r="C356" i="7" s="1"/>
  <c r="C355" i="7" a="1"/>
  <c r="C355" i="7" s="1"/>
  <c r="C354" i="7" a="1"/>
  <c r="C354" i="7" s="1"/>
  <c r="C353" i="7" a="1"/>
  <c r="C353" i="7" s="1"/>
  <c r="C352" i="7" a="1"/>
  <c r="C352" i="7" s="1"/>
  <c r="C351" i="7" a="1"/>
  <c r="C351" i="7" s="1"/>
  <c r="C350" i="7" a="1"/>
  <c r="C350" i="7" s="1"/>
  <c r="C349" i="7" a="1"/>
  <c r="C349" i="7" s="1"/>
  <c r="C348" i="7" a="1"/>
  <c r="C348" i="7" s="1"/>
  <c r="C347" i="7" a="1"/>
  <c r="C347" i="7" s="1"/>
  <c r="C346" i="7" a="1"/>
  <c r="C346" i="7" s="1"/>
  <c r="C345" i="7" a="1"/>
  <c r="C345" i="7" s="1"/>
  <c r="C344" i="7" a="1"/>
  <c r="C344" i="7" s="1"/>
  <c r="C343" i="7" a="1"/>
  <c r="C343" i="7" s="1"/>
  <c r="C342" i="7" a="1"/>
  <c r="C342" i="7" s="1"/>
  <c r="C341" i="7" a="1"/>
  <c r="C341" i="7" s="1"/>
  <c r="C340" i="7" a="1"/>
  <c r="C340" i="7" s="1"/>
  <c r="C339" i="7" a="1"/>
  <c r="C339" i="7" s="1"/>
  <c r="C338" i="7" a="1"/>
  <c r="C338" i="7" s="1"/>
  <c r="C337" i="7" a="1"/>
  <c r="C337" i="7" s="1"/>
  <c r="C336" i="7" a="1"/>
  <c r="C336" i="7" s="1"/>
  <c r="C335" i="7" a="1"/>
  <c r="C335" i="7" s="1"/>
  <c r="C334" i="7" a="1"/>
  <c r="C334" i="7" s="1"/>
  <c r="C333" i="7" a="1"/>
  <c r="C333" i="7" s="1"/>
  <c r="C332" i="7" a="1"/>
  <c r="C332" i="7" s="1"/>
  <c r="C331" i="7" a="1"/>
  <c r="C331" i="7" s="1"/>
  <c r="C330" i="7" a="1"/>
  <c r="C330" i="7" s="1"/>
  <c r="C329" i="7" a="1"/>
  <c r="C329" i="7" s="1"/>
  <c r="C328" i="7" a="1"/>
  <c r="C328" i="7" s="1"/>
  <c r="C327" i="7" a="1"/>
  <c r="C327" i="7" s="1"/>
  <c r="C326" i="7" a="1"/>
  <c r="C326" i="7" s="1"/>
  <c r="C325" i="7" a="1"/>
  <c r="C325" i="7" s="1"/>
  <c r="C324" i="7" a="1"/>
  <c r="C324" i="7" s="1"/>
  <c r="C323" i="7" a="1"/>
  <c r="C323" i="7" s="1"/>
  <c r="C322" i="7" a="1"/>
  <c r="C322" i="7" s="1"/>
  <c r="C321" i="7" a="1"/>
  <c r="C321" i="7" s="1"/>
  <c r="C320" i="7" a="1"/>
  <c r="C320" i="7" s="1"/>
  <c r="C319" i="7" a="1"/>
  <c r="C319" i="7" s="1"/>
  <c r="C318" i="7" a="1"/>
  <c r="C318" i="7" s="1"/>
  <c r="C317" i="7" a="1"/>
  <c r="C317" i="7" s="1"/>
  <c r="C316" i="7" a="1"/>
  <c r="C316" i="7" s="1"/>
  <c r="C315" i="7" a="1"/>
  <c r="C315" i="7" s="1"/>
  <c r="C314" i="7" a="1"/>
  <c r="C314" i="7" s="1"/>
  <c r="C313" i="7" a="1"/>
  <c r="C313" i="7" s="1"/>
  <c r="C312" i="7" a="1"/>
  <c r="C312" i="7" s="1"/>
  <c r="C311" i="7" a="1"/>
  <c r="C311" i="7" s="1"/>
  <c r="C310" i="7" a="1"/>
  <c r="C310" i="7" s="1"/>
  <c r="C309" i="7" a="1"/>
  <c r="C309" i="7" s="1"/>
  <c r="C308" i="7" a="1"/>
  <c r="C308" i="7" s="1"/>
  <c r="C307" i="7" a="1"/>
  <c r="C307" i="7" s="1"/>
  <c r="C306" i="7" a="1"/>
  <c r="C306" i="7" s="1"/>
  <c r="C305" i="7" a="1"/>
  <c r="C305" i="7" s="1"/>
  <c r="C304" i="7" a="1"/>
  <c r="C304" i="7" s="1"/>
  <c r="C303" i="7" a="1"/>
  <c r="C303" i="7" s="1"/>
  <c r="C302" i="7" a="1"/>
  <c r="C302" i="7" s="1"/>
  <c r="C301" i="7" a="1"/>
  <c r="C301" i="7" s="1"/>
  <c r="C300" i="7" a="1"/>
  <c r="C300" i="7" s="1"/>
  <c r="C299" i="7" a="1"/>
  <c r="C299" i="7" s="1"/>
  <c r="C298" i="7" a="1"/>
  <c r="C298" i="7" s="1"/>
  <c r="C297" i="7" a="1"/>
  <c r="C297" i="7" s="1"/>
  <c r="C296" i="7" a="1"/>
  <c r="C296" i="7" s="1"/>
  <c r="C295" i="7" a="1"/>
  <c r="C295" i="7" s="1"/>
  <c r="C294" i="7" a="1"/>
  <c r="C294" i="7" s="1"/>
  <c r="C293" i="7" a="1"/>
  <c r="C293" i="7" s="1"/>
  <c r="C292" i="7" a="1"/>
  <c r="C292" i="7" s="1"/>
  <c r="C291" i="7" a="1"/>
  <c r="C291" i="7" s="1"/>
  <c r="C290" i="7" a="1"/>
  <c r="C290" i="7" s="1"/>
  <c r="C289" i="7" a="1"/>
  <c r="C289" i="7" s="1"/>
  <c r="C288" i="7" a="1"/>
  <c r="C288" i="7" s="1"/>
  <c r="C287" i="7" a="1"/>
  <c r="C287" i="7" s="1"/>
  <c r="C286" i="7" a="1"/>
  <c r="C286" i="7" s="1"/>
  <c r="C285" i="7" a="1"/>
  <c r="C285" i="7" s="1"/>
  <c r="C284" i="7" a="1"/>
  <c r="C284" i="7" s="1"/>
  <c r="C283" i="7" a="1"/>
  <c r="C283" i="7" s="1"/>
  <c r="C282" i="7" a="1"/>
  <c r="C282" i="7" s="1"/>
  <c r="C281" i="7" a="1"/>
  <c r="C281" i="7" s="1"/>
  <c r="C280" i="7" a="1"/>
  <c r="C280" i="7" s="1"/>
  <c r="C279" i="7" a="1"/>
  <c r="C279" i="7" s="1"/>
  <c r="C278" i="7" a="1"/>
  <c r="C278" i="7" s="1"/>
  <c r="C277" i="7" a="1"/>
  <c r="C277" i="7" s="1"/>
  <c r="C276" i="7" a="1"/>
  <c r="C276" i="7" s="1"/>
  <c r="C275" i="7" a="1"/>
  <c r="C275" i="7" s="1"/>
  <c r="C274" i="7" a="1"/>
  <c r="C274" i="7" s="1"/>
  <c r="C273" i="7" a="1"/>
  <c r="C273" i="7" s="1"/>
  <c r="C272" i="7" a="1"/>
  <c r="C272" i="7" s="1"/>
  <c r="C271" i="7" a="1"/>
  <c r="C271" i="7" s="1"/>
  <c r="C270" i="7" a="1"/>
  <c r="C270" i="7" s="1"/>
  <c r="C269" i="7" a="1"/>
  <c r="C269" i="7" s="1"/>
  <c r="C268" i="7" a="1"/>
  <c r="C268" i="7" s="1"/>
  <c r="C267" i="7" a="1"/>
  <c r="C267" i="7" s="1"/>
  <c r="C266" i="7" a="1"/>
  <c r="C266" i="7" s="1"/>
  <c r="C265" i="7" a="1"/>
  <c r="C265" i="7" s="1"/>
  <c r="C264" i="7" a="1"/>
  <c r="C264" i="7" s="1"/>
  <c r="C263" i="7" a="1"/>
  <c r="C263" i="7" s="1"/>
  <c r="C262" i="7" a="1"/>
  <c r="C262" i="7" s="1"/>
  <c r="C261" i="7" a="1"/>
  <c r="C261" i="7" s="1"/>
  <c r="C260" i="7" a="1"/>
  <c r="C260" i="7" s="1"/>
  <c r="C259" i="7" a="1"/>
  <c r="C259" i="7" s="1"/>
  <c r="C258" i="7" a="1"/>
  <c r="C258" i="7" s="1"/>
  <c r="C257" i="7" a="1"/>
  <c r="C257" i="7" s="1"/>
  <c r="C256" i="7" a="1"/>
  <c r="C256" i="7" s="1"/>
  <c r="C255" i="7" a="1"/>
  <c r="C255" i="7" s="1"/>
  <c r="C254" i="7" a="1"/>
  <c r="C254" i="7" s="1"/>
  <c r="C253" i="7" a="1"/>
  <c r="C253" i="7" s="1"/>
  <c r="C252" i="7" a="1"/>
  <c r="C252" i="7" s="1"/>
  <c r="C251" i="7" a="1"/>
  <c r="C251" i="7" s="1"/>
  <c r="C250" i="7" a="1"/>
  <c r="C250" i="7" s="1"/>
  <c r="C249" i="7" a="1"/>
  <c r="C249" i="7" s="1"/>
  <c r="C248" i="7" a="1"/>
  <c r="C248" i="7" s="1"/>
  <c r="C247" i="7" a="1"/>
  <c r="C247" i="7" s="1"/>
  <c r="C246" i="7" a="1"/>
  <c r="C246" i="7" s="1"/>
  <c r="C245" i="7" a="1"/>
  <c r="C245" i="7" s="1"/>
  <c r="C244" i="7" a="1"/>
  <c r="C244" i="7" s="1"/>
  <c r="C243" i="7" a="1"/>
  <c r="C243" i="7" s="1"/>
  <c r="C242" i="7" a="1"/>
  <c r="C242" i="7" s="1"/>
  <c r="C241" i="7" a="1"/>
  <c r="C241" i="7" s="1"/>
  <c r="C240" i="7" a="1"/>
  <c r="C240" i="7" s="1"/>
  <c r="C239" i="7" a="1"/>
  <c r="C239" i="7" s="1"/>
  <c r="C238" i="7" a="1"/>
  <c r="C238" i="7" s="1"/>
  <c r="C237" i="7" a="1"/>
  <c r="C237" i="7" s="1"/>
  <c r="C236" i="7" a="1"/>
  <c r="C236" i="7" s="1"/>
  <c r="C235" i="7" a="1"/>
  <c r="C235" i="7" s="1"/>
  <c r="C234" i="7" a="1"/>
  <c r="C234" i="7" s="1"/>
  <c r="C233" i="7" a="1"/>
  <c r="C233" i="7" s="1"/>
  <c r="C232" i="7" a="1"/>
  <c r="C232" i="7" s="1"/>
  <c r="C231" i="7" a="1"/>
  <c r="C231" i="7" s="1"/>
  <c r="C230" i="7" a="1"/>
  <c r="C230" i="7" s="1"/>
  <c r="C229" i="7" a="1"/>
  <c r="C229" i="7" s="1"/>
  <c r="C228" i="7" a="1"/>
  <c r="C228" i="7" s="1"/>
  <c r="C227" i="7" a="1"/>
  <c r="C227" i="7" s="1"/>
  <c r="C226" i="7" a="1"/>
  <c r="C226" i="7" s="1"/>
  <c r="C225" i="7" a="1"/>
  <c r="C225" i="7" s="1"/>
  <c r="C224" i="7" a="1"/>
  <c r="C224" i="7" s="1"/>
  <c r="C223" i="7" a="1"/>
  <c r="C223" i="7" s="1"/>
  <c r="C222" i="7" a="1"/>
  <c r="C222" i="7" s="1"/>
  <c r="C221" i="7" a="1"/>
  <c r="C221" i="7" s="1"/>
  <c r="C220" i="7" a="1"/>
  <c r="C220" i="7" s="1"/>
  <c r="C219" i="7" a="1"/>
  <c r="C219" i="7" s="1"/>
  <c r="C218" i="7" a="1"/>
  <c r="C218" i="7" s="1"/>
  <c r="C217" i="7" a="1"/>
  <c r="C217" i="7" s="1"/>
  <c r="C216" i="7" a="1"/>
  <c r="C216" i="7" s="1"/>
  <c r="C215" i="7" a="1"/>
  <c r="C215" i="7" s="1"/>
  <c r="C214" i="7" a="1"/>
  <c r="C214" i="7" s="1"/>
  <c r="C213" i="7" a="1"/>
  <c r="C213" i="7" s="1"/>
  <c r="C212" i="7" a="1"/>
  <c r="C212" i="7" s="1"/>
  <c r="C211" i="7" a="1"/>
  <c r="C211" i="7" s="1"/>
  <c r="C210" i="7" a="1"/>
  <c r="C210" i="7" s="1"/>
  <c r="C209" i="7" a="1"/>
  <c r="C209" i="7" s="1"/>
  <c r="C208" i="7" a="1"/>
  <c r="C208" i="7" s="1"/>
  <c r="C207" i="7" a="1"/>
  <c r="C207" i="7" s="1"/>
  <c r="C206" i="7" a="1"/>
  <c r="C206" i="7" s="1"/>
  <c r="C205" i="7" a="1"/>
  <c r="C205" i="7" s="1"/>
  <c r="C204" i="7" a="1"/>
  <c r="C204" i="7" s="1"/>
  <c r="C203" i="7" a="1"/>
  <c r="C203" i="7" s="1"/>
  <c r="C202" i="7" a="1"/>
  <c r="C202" i="7" s="1"/>
  <c r="C201" i="7" a="1"/>
  <c r="C201" i="7" s="1"/>
  <c r="C200" i="7" a="1"/>
  <c r="C200" i="7" s="1"/>
  <c r="C199" i="7" a="1"/>
  <c r="C199" i="7" s="1"/>
  <c r="C198" i="7" a="1"/>
  <c r="C198" i="7" s="1"/>
  <c r="C197" i="7" a="1"/>
  <c r="C197" i="7" s="1"/>
  <c r="C196" i="7" a="1"/>
  <c r="C196" i="7" s="1"/>
  <c r="C195" i="7" a="1"/>
  <c r="C195" i="7" s="1"/>
  <c r="C194" i="7" a="1"/>
  <c r="C194" i="7" s="1"/>
  <c r="C193" i="7" a="1"/>
  <c r="C193" i="7" s="1"/>
  <c r="C192" i="7" a="1"/>
  <c r="C192" i="7" s="1"/>
  <c r="C191" i="7" a="1"/>
  <c r="C191" i="7" s="1"/>
  <c r="C190" i="7" a="1"/>
  <c r="C190" i="7" s="1"/>
  <c r="C189" i="7" a="1"/>
  <c r="C189" i="7" s="1"/>
  <c r="C188" i="7" a="1"/>
  <c r="C188" i="7" s="1"/>
  <c r="C187" i="7" a="1"/>
  <c r="C187" i="7" s="1"/>
  <c r="C186" i="7" a="1"/>
  <c r="C186" i="7" s="1"/>
  <c r="C185" i="7" a="1"/>
  <c r="C185" i="7" s="1"/>
  <c r="C184" i="7" a="1"/>
  <c r="C184" i="7" s="1"/>
  <c r="C183" i="7" a="1"/>
  <c r="C183" i="7" s="1"/>
  <c r="C182" i="7" a="1"/>
  <c r="C182" i="7" s="1"/>
  <c r="C181" i="7" a="1"/>
  <c r="C181" i="7" s="1"/>
  <c r="C180" i="7" a="1"/>
  <c r="C180" i="7" s="1"/>
  <c r="C179" i="7" a="1"/>
  <c r="C179" i="7" s="1"/>
  <c r="C178" i="7" a="1"/>
  <c r="C178" i="7" s="1"/>
  <c r="C177" i="7" a="1"/>
  <c r="C177" i="7" s="1"/>
  <c r="C176" i="7" a="1"/>
  <c r="C176" i="7" s="1"/>
  <c r="C175" i="7" a="1"/>
  <c r="C175" i="7" s="1"/>
  <c r="C174" i="7" a="1"/>
  <c r="C174" i="7" s="1"/>
  <c r="C173" i="7" a="1"/>
  <c r="C173" i="7" s="1"/>
  <c r="C172" i="7" a="1"/>
  <c r="C172" i="7" s="1"/>
  <c r="C171" i="7" a="1"/>
  <c r="C171" i="7" s="1"/>
  <c r="C170" i="7" a="1"/>
  <c r="C170" i="7" s="1"/>
  <c r="C169" i="7" a="1"/>
  <c r="C169" i="7" s="1"/>
  <c r="C168" i="7" a="1"/>
  <c r="C168" i="7" s="1"/>
  <c r="C167" i="7" a="1"/>
  <c r="C167" i="7" s="1"/>
  <c r="C166" i="7" a="1"/>
  <c r="C166" i="7" s="1"/>
  <c r="C165" i="7" a="1"/>
  <c r="C165" i="7" s="1"/>
  <c r="C164" i="7" a="1"/>
  <c r="C164" i="7" s="1"/>
  <c r="C163" i="7" a="1"/>
  <c r="C163" i="7" s="1"/>
  <c r="C162" i="7" a="1"/>
  <c r="C162" i="7" s="1"/>
  <c r="C161" i="7" a="1"/>
  <c r="C161" i="7" s="1"/>
  <c r="C160" i="7" a="1"/>
  <c r="C160" i="7" s="1"/>
  <c r="C159" i="7" a="1"/>
  <c r="C159" i="7" s="1"/>
  <c r="C158" i="7" a="1"/>
  <c r="C158" i="7" s="1"/>
  <c r="C157" i="7" a="1"/>
  <c r="C157" i="7" s="1"/>
  <c r="C156" i="7" a="1"/>
  <c r="C156" i="7" s="1"/>
  <c r="C155" i="7" a="1"/>
  <c r="C155" i="7" s="1"/>
  <c r="C154" i="7" a="1"/>
  <c r="C154" i="7" s="1"/>
  <c r="C153" i="7" a="1"/>
  <c r="C153" i="7" s="1"/>
  <c r="C152" i="7" a="1"/>
  <c r="C152" i="7" s="1"/>
  <c r="C151" i="7" a="1"/>
  <c r="C151" i="7" s="1"/>
  <c r="C150" i="7" a="1"/>
  <c r="C150" i="7" s="1"/>
  <c r="C149" i="7" a="1"/>
  <c r="C149" i="7" s="1"/>
  <c r="C148" i="7" a="1"/>
  <c r="C148" i="7" s="1"/>
  <c r="C147" i="7" a="1"/>
  <c r="C147" i="7" s="1"/>
  <c r="C146" i="7" a="1"/>
  <c r="C146" i="7" s="1"/>
  <c r="C145" i="7" a="1"/>
  <c r="C145" i="7" s="1"/>
  <c r="C144" i="7" a="1"/>
  <c r="C144" i="7" s="1"/>
  <c r="C143" i="7" a="1"/>
  <c r="C143" i="7" s="1"/>
  <c r="C142" i="7" a="1"/>
  <c r="C142" i="7" s="1"/>
  <c r="C141" i="7" a="1"/>
  <c r="C141" i="7" s="1"/>
  <c r="C140" i="7" a="1"/>
  <c r="C140" i="7" s="1"/>
  <c r="C139" i="7" a="1"/>
  <c r="C139" i="7" s="1"/>
  <c r="C138" i="7" a="1"/>
  <c r="C138" i="7" s="1"/>
  <c r="C137" i="7" a="1"/>
  <c r="C137" i="7" s="1"/>
  <c r="C136" i="7" a="1"/>
  <c r="C136" i="7" s="1"/>
  <c r="C135" i="7" a="1"/>
  <c r="C135" i="7" s="1"/>
  <c r="C134" i="7" a="1"/>
  <c r="C134" i="7" s="1"/>
  <c r="C133" i="7" a="1"/>
  <c r="C133" i="7" s="1"/>
  <c r="C132" i="7" a="1"/>
  <c r="C132" i="7" s="1"/>
  <c r="C131" i="7" a="1"/>
  <c r="C131" i="7" s="1"/>
  <c r="C130" i="7" a="1"/>
  <c r="C130" i="7" s="1"/>
  <c r="C129" i="7" a="1"/>
  <c r="C129" i="7" s="1"/>
  <c r="C128" i="7" a="1"/>
  <c r="C128" i="7" s="1"/>
  <c r="C127" i="7" a="1"/>
  <c r="C127" i="7" s="1"/>
  <c r="C126" i="7" a="1"/>
  <c r="C126" i="7" s="1"/>
  <c r="C125" i="7" a="1"/>
  <c r="C125" i="7" s="1"/>
  <c r="C124" i="7" a="1"/>
  <c r="C124" i="7" s="1"/>
  <c r="C123" i="7" a="1"/>
  <c r="C123" i="7" s="1"/>
  <c r="C122" i="7" a="1"/>
  <c r="C122" i="7" s="1"/>
  <c r="C121" i="7" a="1"/>
  <c r="C121" i="7" s="1"/>
  <c r="C120" i="7" a="1"/>
  <c r="C120" i="7" s="1"/>
  <c r="C119" i="7" a="1"/>
  <c r="C119" i="7" s="1"/>
  <c r="C118" i="7" a="1"/>
  <c r="C118" i="7" s="1"/>
  <c r="C117" i="7" a="1"/>
  <c r="C117" i="7" s="1"/>
  <c r="C116" i="7" a="1"/>
  <c r="C116" i="7" s="1"/>
  <c r="C115" i="7" a="1"/>
  <c r="C115" i="7" s="1"/>
  <c r="C114" i="7" a="1"/>
  <c r="C114" i="7" s="1"/>
  <c r="C113" i="7" a="1"/>
  <c r="C113" i="7" s="1"/>
  <c r="C112" i="7" a="1"/>
  <c r="C112" i="7" s="1"/>
  <c r="C111" i="7" a="1"/>
  <c r="C111" i="7" s="1"/>
  <c r="C110" i="7" a="1"/>
  <c r="C110" i="7" s="1"/>
  <c r="C109" i="7" a="1"/>
  <c r="C109" i="7" s="1"/>
  <c r="C108" i="7" a="1"/>
  <c r="C108" i="7" s="1"/>
  <c r="C107" i="7" a="1"/>
  <c r="C107" i="7" s="1"/>
  <c r="C106" i="7" a="1"/>
  <c r="C106" i="7" s="1"/>
  <c r="C105" i="7" a="1"/>
  <c r="C105" i="7" s="1"/>
  <c r="C104" i="7" a="1"/>
  <c r="C104" i="7" s="1"/>
  <c r="C103" i="7" a="1"/>
  <c r="C103" i="7" s="1"/>
  <c r="C102" i="7" a="1"/>
  <c r="C102" i="7" s="1"/>
  <c r="C101" i="7" a="1"/>
  <c r="C101" i="7" s="1"/>
  <c r="C100" i="7" a="1"/>
  <c r="C100" i="7" s="1"/>
  <c r="C99" i="7" a="1"/>
  <c r="C99" i="7" s="1"/>
  <c r="C98" i="7" a="1"/>
  <c r="C98" i="7" s="1"/>
  <c r="C97" i="7" a="1"/>
  <c r="C97" i="7" s="1"/>
  <c r="C96" i="7" a="1"/>
  <c r="C96" i="7" s="1"/>
  <c r="C95" i="7" a="1"/>
  <c r="C95" i="7" s="1"/>
  <c r="C94" i="7" a="1"/>
  <c r="C94" i="7" s="1"/>
  <c r="C93" i="7" a="1"/>
  <c r="C93" i="7" s="1"/>
  <c r="C92" i="7" a="1"/>
  <c r="C92" i="7" s="1"/>
  <c r="C91" i="7" a="1"/>
  <c r="C91" i="7" s="1"/>
  <c r="C90" i="7" a="1"/>
  <c r="C90" i="7" s="1"/>
  <c r="C89" i="7" a="1"/>
  <c r="C89" i="7" s="1"/>
  <c r="C88" i="7" a="1"/>
  <c r="C88" i="7" s="1"/>
  <c r="C87" i="7" a="1"/>
  <c r="C87" i="7" s="1"/>
  <c r="C86" i="7" a="1"/>
  <c r="C86" i="7" s="1"/>
  <c r="C85" i="7" a="1"/>
  <c r="C85" i="7" s="1"/>
  <c r="C84" i="7" a="1"/>
  <c r="C84" i="7" s="1"/>
  <c r="C83" i="7" a="1"/>
  <c r="C83" i="7" s="1"/>
  <c r="C82" i="7" a="1"/>
  <c r="C82" i="7" s="1"/>
  <c r="C81" i="7" a="1"/>
  <c r="C81" i="7" s="1"/>
  <c r="C80" i="7" a="1"/>
  <c r="C80" i="7" s="1"/>
  <c r="C79" i="7" a="1"/>
  <c r="C79" i="7" s="1"/>
  <c r="C78" i="7" a="1"/>
  <c r="C78" i="7" s="1"/>
  <c r="C77" i="7" a="1"/>
  <c r="C77" i="7" s="1"/>
  <c r="C76" i="7" a="1"/>
  <c r="C76" i="7" s="1"/>
  <c r="C75" i="7" a="1"/>
  <c r="C75" i="7" s="1"/>
  <c r="C74" i="7" a="1"/>
  <c r="C74" i="7" s="1"/>
  <c r="C73" i="7" a="1"/>
  <c r="C73" i="7" s="1"/>
  <c r="C72" i="7" a="1"/>
  <c r="C72" i="7" s="1"/>
  <c r="C71" i="7" a="1"/>
  <c r="C71" i="7" s="1"/>
  <c r="C70" i="7" a="1"/>
  <c r="C70" i="7" s="1"/>
  <c r="C69" i="7" a="1"/>
  <c r="C69" i="7" s="1"/>
  <c r="C68" i="7" a="1"/>
  <c r="C68" i="7" s="1"/>
  <c r="C67" i="7" a="1"/>
  <c r="C67" i="7" s="1"/>
  <c r="C66" i="7" a="1"/>
  <c r="C66" i="7" s="1"/>
  <c r="C65" i="7" a="1"/>
  <c r="C65" i="7" s="1"/>
  <c r="C64" i="7" a="1"/>
  <c r="C64" i="7" s="1"/>
  <c r="C63" i="7" a="1"/>
  <c r="C63" i="7" s="1"/>
  <c r="C62" i="7" a="1"/>
  <c r="C62" i="7" s="1"/>
  <c r="C61" i="7" a="1"/>
  <c r="C61" i="7" s="1"/>
  <c r="C60" i="7" a="1"/>
  <c r="C60" i="7" s="1"/>
  <c r="C59" i="7" a="1"/>
  <c r="C59" i="7" s="1"/>
  <c r="C58" i="7" a="1"/>
  <c r="C58" i="7" s="1"/>
  <c r="C57" i="7" a="1"/>
  <c r="C57" i="7" s="1"/>
  <c r="C56" i="7" a="1"/>
  <c r="C56" i="7" s="1"/>
  <c r="C55" i="7" a="1"/>
  <c r="C55" i="7" s="1"/>
  <c r="C54" i="7" a="1"/>
  <c r="C54" i="7" s="1"/>
  <c r="C53" i="7" a="1"/>
  <c r="C53" i="7" s="1"/>
  <c r="C52" i="7" a="1"/>
  <c r="C52" i="7" s="1"/>
  <c r="C51" i="7" a="1"/>
  <c r="C51" i="7" s="1"/>
  <c r="C49" i="7" a="1"/>
  <c r="C49" i="7" s="1"/>
  <c r="C48" i="7" a="1"/>
  <c r="C48" i="7" s="1"/>
  <c r="C47" i="7" a="1"/>
  <c r="C47" i="7" s="1"/>
  <c r="C46" i="7" a="1"/>
  <c r="C46" i="7" s="1"/>
  <c r="C45" i="7" a="1"/>
  <c r="C45" i="7" s="1"/>
  <c r="C44" i="7" a="1"/>
  <c r="C44" i="7" s="1"/>
  <c r="C43" i="7" a="1"/>
  <c r="C43" i="7" s="1"/>
  <c r="C42" i="7" a="1"/>
  <c r="C42" i="7" s="1"/>
  <c r="C41" i="7" a="1"/>
  <c r="C41" i="7" s="1"/>
  <c r="C40" i="7" a="1"/>
  <c r="C40" i="7" s="1"/>
  <c r="C39" i="7" a="1"/>
  <c r="C39" i="7" s="1"/>
  <c r="C38" i="7" a="1"/>
  <c r="C38" i="7" s="1"/>
  <c r="C37" i="7" a="1"/>
  <c r="C37" i="7" s="1"/>
  <c r="C36" i="7" a="1"/>
  <c r="C36" i="7" s="1"/>
  <c r="C35" i="7" a="1"/>
  <c r="C35" i="7" s="1"/>
  <c r="C34" i="7" a="1"/>
  <c r="C34" i="7" s="1"/>
  <c r="C33" i="7" a="1"/>
  <c r="C33" i="7" s="1"/>
  <c r="C32" i="7" a="1"/>
  <c r="C32" i="7" s="1"/>
  <c r="C31" i="7" a="1"/>
  <c r="C31" i="7" s="1"/>
  <c r="C30" i="7" a="1"/>
  <c r="C30" i="7" s="1"/>
  <c r="C29" i="7" a="1"/>
  <c r="C29" i="7" s="1"/>
  <c r="C28" i="7" a="1"/>
  <c r="C28" i="7" s="1"/>
  <c r="C27" i="7" a="1"/>
  <c r="C27" i="7" s="1"/>
  <c r="C26" i="7" a="1"/>
  <c r="C26" i="7" s="1"/>
  <c r="C25" i="7" a="1"/>
  <c r="C25" i="7" s="1"/>
  <c r="C24" i="7" a="1"/>
  <c r="C24" i="7" s="1"/>
  <c r="C23" i="7" a="1"/>
  <c r="C23" i="7" s="1"/>
  <c r="C22" i="7" a="1"/>
  <c r="C22" i="7" s="1"/>
  <c r="C21" i="7" a="1"/>
  <c r="C21" i="7" s="1"/>
  <c r="C20" i="7" a="1"/>
  <c r="C20" i="7" s="1"/>
  <c r="C19" i="7" a="1"/>
  <c r="C19" i="7" s="1"/>
  <c r="C18" i="7" a="1"/>
  <c r="C18" i="7" s="1"/>
  <c r="C17" i="7" a="1"/>
  <c r="C17" i="7" s="1"/>
  <c r="C16" i="7" a="1"/>
  <c r="C16" i="7" s="1"/>
  <c r="C15" i="7" a="1"/>
  <c r="C15" i="7" s="1"/>
  <c r="C14" i="7" a="1"/>
  <c r="C14" i="7" s="1"/>
  <c r="C13" i="7" a="1"/>
  <c r="C13" i="7" s="1"/>
  <c r="C12" i="7" a="1"/>
  <c r="C12" i="7" s="1"/>
  <c r="C11" i="7" a="1"/>
  <c r="C11" i="7" s="1"/>
  <c r="C10" i="7" a="1"/>
  <c r="C10" i="7" s="1"/>
  <c r="C9" i="7" a="1"/>
  <c r="C9" i="7" s="1"/>
  <c r="C8" i="7" a="1"/>
  <c r="C8" i="7" s="1"/>
  <c r="C7" i="7" a="1"/>
  <c r="C7" i="7" s="1"/>
  <c r="C6" i="7" a="1"/>
  <c r="C6" i="7" s="1"/>
  <c r="C5" i="7" a="1"/>
  <c r="C5" i="7" s="1"/>
  <c r="C4" i="7" a="1"/>
  <c r="C4" i="7" s="1"/>
  <c r="C3" i="7" a="1"/>
  <c r="C3" i="7" s="1"/>
  <c r="C2" i="7" a="1"/>
  <c r="C2" i="7" s="1"/>
  <c r="T34" i="1" l="1"/>
  <c r="T35" i="1"/>
  <c r="L7" i="1"/>
  <c r="L10" i="1"/>
  <c r="L13" i="1"/>
  <c r="L24" i="1"/>
  <c r="L26" i="1"/>
  <c r="L28" i="1"/>
  <c r="K60" i="1"/>
  <c r="L11" i="1"/>
  <c r="L14" i="1"/>
  <c r="L21" i="1"/>
  <c r="L25" i="1"/>
  <c r="T33" i="1"/>
  <c r="V10" i="6"/>
  <c r="L6" i="1"/>
  <c r="K15" i="1"/>
  <c r="L27" i="1"/>
  <c r="F10" i="6"/>
  <c r="E11" i="6"/>
  <c r="H10" i="6"/>
  <c r="I10" i="6" s="1"/>
  <c r="K30" i="1"/>
  <c r="U37" i="1"/>
  <c r="L38" i="1"/>
  <c r="L33" i="1" s="1"/>
  <c r="L42" i="1"/>
  <c r="L59" i="1"/>
  <c r="L55" i="1"/>
  <c r="L51" i="1"/>
  <c r="L57" i="1"/>
  <c r="X10" i="6"/>
  <c r="R10" i="6"/>
  <c r="L44" i="1"/>
  <c r="L52" i="1"/>
  <c r="M11" i="6"/>
  <c r="T36" i="1"/>
  <c r="M12" i="6" l="1"/>
  <c r="N11" i="6"/>
  <c r="O11" i="6" s="1"/>
  <c r="P11" i="6"/>
  <c r="U29" i="6"/>
  <c r="G10" i="6"/>
  <c r="J10" i="6" s="1"/>
  <c r="L45" i="1"/>
  <c r="M33" i="1" s="1"/>
  <c r="L30" i="1"/>
  <c r="M18" i="1" s="1"/>
  <c r="L18" i="1"/>
  <c r="L48" i="1"/>
  <c r="L60" i="1"/>
  <c r="M48" i="1" s="1"/>
  <c r="E12" i="6"/>
  <c r="F11" i="6"/>
  <c r="G11" i="6" s="1"/>
  <c r="H11" i="6"/>
  <c r="I11" i="6" s="1"/>
  <c r="L3" i="1"/>
  <c r="L15" i="1" s="1"/>
  <c r="M3" i="1" s="1"/>
  <c r="V3" i="1" l="1"/>
  <c r="N3" i="1"/>
  <c r="N33" i="1"/>
  <c r="V5" i="1"/>
  <c r="J11" i="6"/>
  <c r="K11" i="6" s="1"/>
  <c r="C31" i="6"/>
  <c r="K10" i="6"/>
  <c r="T11" i="6"/>
  <c r="U11" i="6" s="1"/>
  <c r="Q11" i="6"/>
  <c r="V6" i="1"/>
  <c r="N48" i="1"/>
  <c r="H12" i="6"/>
  <c r="I12" i="6" s="1"/>
  <c r="E13" i="6"/>
  <c r="F12" i="6"/>
  <c r="G12" i="6" s="1"/>
  <c r="V4" i="1"/>
  <c r="N18" i="1"/>
  <c r="M13" i="6"/>
  <c r="N12" i="6"/>
  <c r="O12" i="6" s="1"/>
  <c r="P12" i="6"/>
  <c r="J12" i="6" l="1"/>
  <c r="K12" i="6" s="1"/>
  <c r="Q12" i="6"/>
  <c r="T12" i="6"/>
  <c r="U12" i="6" s="1"/>
  <c r="V12" i="6" s="1"/>
  <c r="AA10" i="6"/>
  <c r="P13" i="6"/>
  <c r="M14" i="6"/>
  <c r="N13" i="6"/>
  <c r="O13" i="6" s="1"/>
  <c r="H13" i="6"/>
  <c r="I13" i="6" s="1"/>
  <c r="E14" i="6"/>
  <c r="F13" i="6"/>
  <c r="G13" i="6" s="1"/>
  <c r="X11" i="6"/>
  <c r="R11" i="6"/>
  <c r="C13" i="5"/>
  <c r="V11" i="6"/>
  <c r="U38" i="1"/>
  <c r="AA11" i="6" l="1"/>
  <c r="J13" i="6"/>
  <c r="K13" i="6" s="1"/>
  <c r="P14" i="6"/>
  <c r="M15" i="6"/>
  <c r="N14" i="6"/>
  <c r="O14" i="6" s="1"/>
  <c r="E15" i="6"/>
  <c r="F14" i="6"/>
  <c r="G14" i="6" s="1"/>
  <c r="H14" i="6"/>
  <c r="I14" i="6" s="1"/>
  <c r="Q13" i="6"/>
  <c r="T13" i="6"/>
  <c r="U13" i="6" s="1"/>
  <c r="U44" i="1"/>
  <c r="U43" i="1"/>
  <c r="C5" i="6"/>
  <c r="X12" i="6"/>
  <c r="R12" i="6"/>
  <c r="AA12" i="6" s="1"/>
  <c r="M16" i="6" l="1"/>
  <c r="N15" i="6"/>
  <c r="O15" i="6" s="1"/>
  <c r="P15" i="6"/>
  <c r="V13" i="6"/>
  <c r="E16" i="6"/>
  <c r="F15" i="6"/>
  <c r="G15" i="6" s="1"/>
  <c r="H15" i="6"/>
  <c r="I15" i="6" s="1"/>
  <c r="T14" i="6"/>
  <c r="U14" i="6" s="1"/>
  <c r="V14" i="6" s="1"/>
  <c r="Q14" i="6"/>
  <c r="J14" i="6"/>
  <c r="C13" i="6"/>
  <c r="Z13" i="6" s="1"/>
  <c r="C8" i="5"/>
  <c r="C26" i="6"/>
  <c r="C12" i="6"/>
  <c r="Z12" i="6" s="1"/>
  <c r="C2" i="6"/>
  <c r="C7" i="5"/>
  <c r="C25" i="6"/>
  <c r="C15" i="6"/>
  <c r="C11" i="6"/>
  <c r="Z11" i="6" s="1"/>
  <c r="C10" i="6"/>
  <c r="C10" i="5"/>
  <c r="C28" i="6"/>
  <c r="C14" i="6"/>
  <c r="X13" i="6"/>
  <c r="R13" i="6"/>
  <c r="J15" i="6" l="1"/>
  <c r="K15" i="6" s="1"/>
  <c r="Z14" i="6"/>
  <c r="AA13" i="6"/>
  <c r="C27" i="6"/>
  <c r="C9" i="5"/>
  <c r="K14" i="6"/>
  <c r="T15" i="6"/>
  <c r="U15" i="6" s="1"/>
  <c r="V15" i="6" s="1"/>
  <c r="Q15" i="6"/>
  <c r="X14" i="6"/>
  <c r="R14" i="6"/>
  <c r="H16" i="6"/>
  <c r="I16" i="6" s="1"/>
  <c r="E17" i="6"/>
  <c r="F16" i="6"/>
  <c r="G16" i="6" s="1"/>
  <c r="C22" i="6"/>
  <c r="Z10" i="6"/>
  <c r="M17" i="6"/>
  <c r="N16" i="6"/>
  <c r="O16" i="6" s="1"/>
  <c r="P16" i="6"/>
  <c r="H17" i="6" l="1"/>
  <c r="I17" i="6" s="1"/>
  <c r="E18" i="6"/>
  <c r="F17" i="6"/>
  <c r="G17" i="6" s="1"/>
  <c r="AA14" i="6"/>
  <c r="Q16" i="6"/>
  <c r="T16" i="6"/>
  <c r="U16" i="6" s="1"/>
  <c r="V16" i="6" s="1"/>
  <c r="X15" i="6"/>
  <c r="R15" i="6"/>
  <c r="AA15" i="6" s="1"/>
  <c r="P17" i="6"/>
  <c r="M18" i="6"/>
  <c r="N17" i="6"/>
  <c r="O17" i="6" s="1"/>
  <c r="Z15" i="6"/>
  <c r="J16" i="6"/>
  <c r="J17" i="6" l="1"/>
  <c r="K17" i="6" s="1"/>
  <c r="P18" i="6"/>
  <c r="M19" i="6"/>
  <c r="N18" i="6"/>
  <c r="O18" i="6" s="1"/>
  <c r="Q17" i="6"/>
  <c r="T17" i="6"/>
  <c r="U17" i="6" s="1"/>
  <c r="V17" i="6" s="1"/>
  <c r="K16" i="6"/>
  <c r="Z16" i="6"/>
  <c r="X16" i="6"/>
  <c r="R16" i="6"/>
  <c r="E19" i="6"/>
  <c r="F18" i="6"/>
  <c r="G18" i="6" s="1"/>
  <c r="H18" i="6"/>
  <c r="I18" i="6" s="1"/>
  <c r="J18" i="6" l="1"/>
  <c r="K18" i="6" s="1"/>
  <c r="E20" i="6"/>
  <c r="F19" i="6"/>
  <c r="G19" i="6" s="1"/>
  <c r="H19" i="6"/>
  <c r="I19" i="6" s="1"/>
  <c r="AA16" i="6"/>
  <c r="M20" i="6"/>
  <c r="N19" i="6"/>
  <c r="O19" i="6" s="1"/>
  <c r="P19" i="6"/>
  <c r="T18" i="6"/>
  <c r="U18" i="6" s="1"/>
  <c r="V18" i="6" s="1"/>
  <c r="Q18" i="6"/>
  <c r="X17" i="6"/>
  <c r="R17" i="6"/>
  <c r="AA17" i="6" s="1"/>
  <c r="Z17" i="6"/>
  <c r="Z18" i="6" l="1"/>
  <c r="T19" i="6"/>
  <c r="U19" i="6" s="1"/>
  <c r="V19" i="6" s="1"/>
  <c r="Q19" i="6"/>
  <c r="X18" i="6"/>
  <c r="R18" i="6"/>
  <c r="AA18" i="6" s="1"/>
  <c r="M21" i="6"/>
  <c r="N20" i="6"/>
  <c r="O20" i="6" s="1"/>
  <c r="P20" i="6"/>
  <c r="J19" i="6"/>
  <c r="H20" i="6"/>
  <c r="I20" i="6" s="1"/>
  <c r="E21" i="6"/>
  <c r="F20" i="6"/>
  <c r="G20" i="6" s="1"/>
  <c r="J20" i="6" l="1"/>
  <c r="K20" i="6" s="1"/>
  <c r="P21" i="6"/>
  <c r="N21" i="6"/>
  <c r="X19" i="6"/>
  <c r="R19" i="6"/>
  <c r="Z19" i="6"/>
  <c r="K19" i="6"/>
  <c r="H21" i="6"/>
  <c r="I21" i="6" s="1"/>
  <c r="F21" i="6"/>
  <c r="G21" i="6" s="1"/>
  <c r="Q20" i="6"/>
  <c r="T20" i="6"/>
  <c r="U20" i="6" s="1"/>
  <c r="V20" i="6" s="1"/>
  <c r="J21" i="6" l="1"/>
  <c r="K21" i="6" s="1"/>
  <c r="Z20" i="6"/>
  <c r="AA19" i="6"/>
  <c r="V29" i="6"/>
  <c r="O21" i="6"/>
  <c r="X20" i="6"/>
  <c r="R20" i="6"/>
  <c r="AA20" i="6" s="1"/>
  <c r="Q21" i="6"/>
  <c r="T21" i="6"/>
  <c r="U21" i="6" s="1"/>
  <c r="J22" i="6" l="1"/>
  <c r="Z21" i="6"/>
  <c r="Z22" i="6" s="1"/>
  <c r="C32" i="6"/>
  <c r="X21" i="6"/>
  <c r="X22" i="6" s="1"/>
  <c r="R21" i="6"/>
  <c r="R22" i="6" s="1"/>
  <c r="Q22" i="6"/>
  <c r="V21" i="6"/>
  <c r="V22" i="6" s="1"/>
  <c r="U22" i="6"/>
  <c r="K22" i="6"/>
  <c r="AA21" i="6" l="1"/>
  <c r="AA22" i="6" s="1"/>
  <c r="C14" i="5"/>
  <c r="C33" i="6"/>
  <c r="C36" i="6" l="1"/>
  <c r="C15" i="5"/>
  <c r="C37" i="6" l="1"/>
  <c r="C19" i="5"/>
  <c r="C20" i="5" l="1"/>
  <c r="C38" i="6"/>
  <c r="C21" i="5" l="1"/>
  <c r="C39" i="6"/>
  <c r="C40" i="6" l="1"/>
  <c r="C23" i="5" s="1"/>
  <c r="C22" i="5"/>
</calcChain>
</file>

<file path=xl/comments1.xml><?xml version="1.0" encoding="utf-8"?>
<comments xmlns="http://schemas.openxmlformats.org/spreadsheetml/2006/main">
  <authors>
    <author>Jim Sears</author>
  </authors>
  <commentList>
    <comment ref="A1" authorId="0">
      <text>
        <r>
          <rPr>
            <b/>
            <sz val="9"/>
            <color indexed="81"/>
            <rFont val="Tahoma"/>
            <charset val="1"/>
          </rPr>
          <t>Jim Sears:</t>
        </r>
        <r>
          <rPr>
            <sz val="9"/>
            <color indexed="81"/>
            <rFont val="Tahoma"/>
            <charset val="1"/>
          </rPr>
          <t xml:space="preserve">
Add additional components:
Right click a row number on the left like the number 2. From the context menu for right-click, select Insert.
Add multiple rows by selecting multiple row numbers like 2 through 10 by using the shift key. </t>
        </r>
      </text>
    </comment>
  </commentList>
</comments>
</file>

<file path=xl/comments2.xml><?xml version="1.0" encoding="utf-8"?>
<comments xmlns="http://schemas.openxmlformats.org/spreadsheetml/2006/main">
  <authors>
    <author>Jim Sears</author>
  </authors>
  <commentList>
    <comment ref="G3" authorId="0">
      <text>
        <r>
          <rPr>
            <b/>
            <sz val="8"/>
            <color indexed="81"/>
            <rFont val="Tahoma"/>
            <family val="2"/>
          </rPr>
          <t>The % increase to LOE to account for Lead resource to manage team resources.</t>
        </r>
      </text>
    </comment>
    <comment ref="G4" authorId="0">
      <text>
        <r>
          <rPr>
            <b/>
            <sz val="8"/>
            <color indexed="81"/>
            <rFont val="Tahoma"/>
            <family val="2"/>
          </rPr>
          <t>Screen or components to automate. Also know as business processes.</t>
        </r>
      </text>
    </comment>
    <comment ref="G5" authorId="0">
      <text>
        <r>
          <rPr>
            <b/>
            <sz val="8"/>
            <color indexed="81"/>
            <rFont val="Tahoma"/>
            <family val="2"/>
          </rPr>
          <t>The average number of interactions (test steps) per screen. Click, Select, Enter text are examples of application interactions.</t>
        </r>
      </text>
    </comment>
    <comment ref="G6" authorId="0">
      <text>
        <r>
          <rPr>
            <b/>
            <sz val="8"/>
            <color indexed="81"/>
            <rFont val="Tahoma"/>
            <family val="2"/>
          </rPr>
          <t>Commercial off-shelf application (COTS) known and recognized by the automation tool or custom built application.</t>
        </r>
      </text>
    </comment>
    <comment ref="G7" authorId="0">
      <text>
        <r>
          <rPr>
            <b/>
            <sz val="8"/>
            <color indexed="81"/>
            <rFont val="Tahoma"/>
            <family val="2"/>
          </rPr>
          <t>The core application language is recognized/understood by the automation tool.</t>
        </r>
      </text>
    </comment>
    <comment ref="G8" authorId="0">
      <text>
        <r>
          <rPr>
            <b/>
            <sz val="8"/>
            <color indexed="81"/>
            <rFont val="Tahoma"/>
            <family val="2"/>
          </rPr>
          <t>The level of difficulty the automation tool has in recognizing and identifying application objects. Also includes effort to maintain the objects.</t>
        </r>
      </text>
    </comment>
    <comment ref="G9" authorId="0">
      <text>
        <r>
          <rPr>
            <b/>
            <sz val="8"/>
            <color indexed="81"/>
            <rFont val="Tahoma"/>
            <family val="2"/>
          </rPr>
          <t>Proof of concept (POC) has been completed, proving the automation tool works with the AUT.</t>
        </r>
      </text>
    </comment>
    <comment ref="G10" authorId="0">
      <text>
        <r>
          <rPr>
            <b/>
            <sz val="8"/>
            <color indexed="81"/>
            <rFont val="Tahoma"/>
            <family val="2"/>
          </rPr>
          <t>The process flow is simple, one-way (like a registration form) is linear. Non-linear is complex choices like Ebay or Amazon where the user could select any button or widget on the screen and the flow is very dynamic.</t>
        </r>
      </text>
    </comment>
    <comment ref="G11" authorId="0">
      <text>
        <r>
          <rPr>
            <b/>
            <sz val="8"/>
            <color indexed="81"/>
            <rFont val="Tahoma"/>
            <family val="2"/>
          </rPr>
          <t xml:space="preserve">TAF flavors of automation. Consult TAF Strategy docx for details.
</t>
        </r>
      </text>
    </comment>
    <comment ref="G12" authorId="0">
      <text>
        <r>
          <rPr>
            <b/>
            <sz val="8"/>
            <color indexed="81"/>
            <rFont val="Tahoma"/>
            <family val="2"/>
          </rPr>
          <t>Large data sets or multiple data variations for the same test case is considered "data heavy input". One time use or low data variations is light data input.</t>
        </r>
      </text>
    </comment>
    <comment ref="G13" authorId="0">
      <text>
        <r>
          <rPr>
            <b/>
            <sz val="8"/>
            <color indexed="81"/>
            <rFont val="Tahoma"/>
            <family val="2"/>
          </rPr>
          <t>Valid and known data is available for input or a reliable contact (Business SME) is providing valid test data.</t>
        </r>
      </text>
    </comment>
    <comment ref="G14" authorId="0">
      <text>
        <r>
          <rPr>
            <b/>
            <sz val="8"/>
            <color indexed="81"/>
            <rFont val="Tahoma"/>
            <family val="2"/>
          </rPr>
          <t xml:space="preserve">Automation developer skill level. When in doubt, choose the lower skill level to increase the LOE.
</t>
        </r>
      </text>
    </comment>
    <comment ref="G18" authorId="0">
      <text>
        <r>
          <rPr>
            <b/>
            <sz val="8"/>
            <color indexed="81"/>
            <rFont val="Tahoma"/>
            <family val="2"/>
          </rPr>
          <t>The % increase to LOE to account for Lead resource to manage team resources.</t>
        </r>
      </text>
    </comment>
    <comment ref="G19" authorId="0">
      <text>
        <r>
          <rPr>
            <b/>
            <sz val="8"/>
            <color indexed="81"/>
            <rFont val="Tahoma"/>
            <family val="2"/>
          </rPr>
          <t>Screen or components to automate. Also know as business processes.</t>
        </r>
      </text>
    </comment>
    <comment ref="G20" authorId="0">
      <text>
        <r>
          <rPr>
            <b/>
            <sz val="8"/>
            <color indexed="81"/>
            <rFont val="Tahoma"/>
            <family val="2"/>
          </rPr>
          <t>The average number of interactions (test steps) per screen. Click, Select, Enter text are examples of application interactions.</t>
        </r>
      </text>
    </comment>
    <comment ref="G21" authorId="0">
      <text>
        <r>
          <rPr>
            <b/>
            <sz val="8"/>
            <color indexed="81"/>
            <rFont val="Tahoma"/>
            <family val="2"/>
          </rPr>
          <t>Commercial off-shelf application (COTS) known and recognized by the automation tool or custom built application.</t>
        </r>
      </text>
    </comment>
    <comment ref="G22" authorId="0">
      <text>
        <r>
          <rPr>
            <b/>
            <sz val="8"/>
            <color indexed="81"/>
            <rFont val="Tahoma"/>
            <family val="2"/>
          </rPr>
          <t>The core application language is recognized/understood by the automation tool.</t>
        </r>
      </text>
    </comment>
    <comment ref="G23" authorId="0">
      <text>
        <r>
          <rPr>
            <b/>
            <sz val="8"/>
            <color indexed="81"/>
            <rFont val="Tahoma"/>
            <family val="2"/>
          </rPr>
          <t>The level of difficulty the automation tool has in recognizing and identifying application objects. Also includes effort to maintain the objects.</t>
        </r>
      </text>
    </comment>
    <comment ref="G24" authorId="0">
      <text>
        <r>
          <rPr>
            <b/>
            <sz val="8"/>
            <color indexed="81"/>
            <rFont val="Tahoma"/>
            <family val="2"/>
          </rPr>
          <t>Proof of concept (POC) has been completed, proving the automation tool works with the AUT.</t>
        </r>
      </text>
    </comment>
    <comment ref="G25" authorId="0">
      <text>
        <r>
          <rPr>
            <b/>
            <sz val="8"/>
            <color indexed="81"/>
            <rFont val="Tahoma"/>
            <family val="2"/>
          </rPr>
          <t>The process flow is simple, one-way (like a registration form) is linear. Non-linear is complex choices like Ebay or Amazon where the user could select any button or widget on the screen and the flow is very dynamic.</t>
        </r>
      </text>
    </comment>
    <comment ref="G26" authorId="0">
      <text>
        <r>
          <rPr>
            <b/>
            <sz val="8"/>
            <color indexed="81"/>
            <rFont val="Tahoma"/>
            <family val="2"/>
          </rPr>
          <t xml:space="preserve">TAF flavors of automation. Consult TAF Strategy docx for details.
</t>
        </r>
      </text>
    </comment>
    <comment ref="G27" authorId="0">
      <text>
        <r>
          <rPr>
            <b/>
            <sz val="8"/>
            <color indexed="81"/>
            <rFont val="Tahoma"/>
            <family val="2"/>
          </rPr>
          <t>Large data sets or multiple data variations for the same test case is considered "data heavy input". One time use or low data variations is light data input.</t>
        </r>
      </text>
    </comment>
    <comment ref="G28" authorId="0">
      <text>
        <r>
          <rPr>
            <b/>
            <sz val="8"/>
            <color indexed="81"/>
            <rFont val="Tahoma"/>
            <family val="2"/>
          </rPr>
          <t>Valid and known data is available for input or a reliable contact (Business SME) is providing valid test data.</t>
        </r>
      </text>
    </comment>
    <comment ref="G29" authorId="0">
      <text>
        <r>
          <rPr>
            <b/>
            <sz val="8"/>
            <color indexed="81"/>
            <rFont val="Tahoma"/>
            <family val="2"/>
          </rPr>
          <t xml:space="preserve">Automation developer skill level. When in doubt, choose the lower skill level to increase the LOE.
</t>
        </r>
      </text>
    </comment>
    <comment ref="T32" authorId="0">
      <text>
        <r>
          <rPr>
            <b/>
            <sz val="8"/>
            <color indexed="81"/>
            <rFont val="Tahoma"/>
            <family val="2"/>
          </rPr>
          <t>Component count from the COMPONENTS PLANNED worksheet. 
The planned count is to ensure that all components that have been PLANNED are included in the estimation model.
Note: Entering planned components is encouraged when creating an estimation and will improve accuracy and traceability to the 
work performed.</t>
        </r>
      </text>
    </comment>
    <comment ref="U32" authorId="0">
      <text>
        <r>
          <rPr>
            <b/>
            <sz val="9"/>
            <color indexed="81"/>
            <rFont val="Tahoma"/>
            <family val="2"/>
          </rPr>
          <t xml:space="preserve">Component count from this estimation sheet
Cells I4, I19, I34, I49.
</t>
        </r>
        <r>
          <rPr>
            <sz val="9"/>
            <color indexed="81"/>
            <rFont val="Tahoma"/>
            <charset val="1"/>
          </rPr>
          <t xml:space="preserve">
</t>
        </r>
      </text>
    </comment>
    <comment ref="G33" authorId="0">
      <text>
        <r>
          <rPr>
            <b/>
            <sz val="8"/>
            <color indexed="81"/>
            <rFont val="Tahoma"/>
            <family val="2"/>
          </rPr>
          <t>The % increase to LOE to account for Lead resource to manage team resources.</t>
        </r>
      </text>
    </comment>
    <comment ref="G34" authorId="0">
      <text>
        <r>
          <rPr>
            <b/>
            <sz val="8"/>
            <color indexed="81"/>
            <rFont val="Tahoma"/>
            <family val="2"/>
          </rPr>
          <t>Screen or components to automate. Also know as business processes.</t>
        </r>
      </text>
    </comment>
    <comment ref="G35" authorId="0">
      <text>
        <r>
          <rPr>
            <b/>
            <sz val="8"/>
            <color indexed="81"/>
            <rFont val="Tahoma"/>
            <family val="2"/>
          </rPr>
          <t>The average number of interactions (test steps) per screen. Click, Select, Enter text are examples of application interactions.</t>
        </r>
      </text>
    </comment>
    <comment ref="G36" authorId="0">
      <text>
        <r>
          <rPr>
            <b/>
            <sz val="8"/>
            <color indexed="81"/>
            <rFont val="Tahoma"/>
            <family val="2"/>
          </rPr>
          <t>Commercial off-shelf application (COTS) known and recognized by the automation tool or custom built application.</t>
        </r>
      </text>
    </comment>
    <comment ref="G37" authorId="0">
      <text>
        <r>
          <rPr>
            <b/>
            <sz val="8"/>
            <color indexed="81"/>
            <rFont val="Tahoma"/>
            <family val="2"/>
          </rPr>
          <t>The core application language is recognized/understood by the automation tool.</t>
        </r>
      </text>
    </comment>
    <comment ref="G38" authorId="0">
      <text>
        <r>
          <rPr>
            <b/>
            <sz val="8"/>
            <color indexed="81"/>
            <rFont val="Tahoma"/>
            <family val="2"/>
          </rPr>
          <t>The level of difficulty the automation tool has in recognizing and identifying application objects. Also includes effort to maintain the objects.</t>
        </r>
      </text>
    </comment>
    <comment ref="G39" authorId="0">
      <text>
        <r>
          <rPr>
            <b/>
            <sz val="8"/>
            <color indexed="81"/>
            <rFont val="Tahoma"/>
            <family val="2"/>
          </rPr>
          <t>Proof of concept (POC) has been completed, proving the automation tool works with the AUT.</t>
        </r>
      </text>
    </comment>
    <comment ref="G40" authorId="0">
      <text>
        <r>
          <rPr>
            <b/>
            <sz val="8"/>
            <color indexed="81"/>
            <rFont val="Tahoma"/>
            <family val="2"/>
          </rPr>
          <t>The process flow is simple, one-way (like a registration form) is linear. Non-linear is complex choices like Ebay or Amazon where the user could select any button or widget on the screen and the flow is very dynamic.</t>
        </r>
      </text>
    </comment>
    <comment ref="G41" authorId="0">
      <text>
        <r>
          <rPr>
            <b/>
            <sz val="8"/>
            <color indexed="81"/>
            <rFont val="Tahoma"/>
            <family val="2"/>
          </rPr>
          <t xml:space="preserve">TAF flavors of automation. Consult TAF Strategy docx for details.
</t>
        </r>
      </text>
    </comment>
    <comment ref="G42" authorId="0">
      <text>
        <r>
          <rPr>
            <b/>
            <sz val="8"/>
            <color indexed="81"/>
            <rFont val="Tahoma"/>
            <family val="2"/>
          </rPr>
          <t>Large data sets or multiple data variations for the same test case is considered "data heavy input". One time use or low data variations is light data input.</t>
        </r>
      </text>
    </comment>
    <comment ref="U42" authorId="0">
      <text>
        <r>
          <rPr>
            <b/>
            <sz val="8"/>
            <color indexed="81"/>
            <rFont val="Tahoma"/>
            <family val="2"/>
          </rPr>
          <t xml:space="preserve">Project is based on 40 week. Provide the resource count and estimate the project length.
</t>
        </r>
      </text>
    </comment>
    <comment ref="G43" authorId="0">
      <text>
        <r>
          <rPr>
            <b/>
            <sz val="8"/>
            <color indexed="81"/>
            <rFont val="Tahoma"/>
            <family val="2"/>
          </rPr>
          <t>Valid and known data is available for input or a reliable contact (Business SME) is providing valid test data.</t>
        </r>
      </text>
    </comment>
    <comment ref="G44" authorId="0">
      <text>
        <r>
          <rPr>
            <b/>
            <sz val="8"/>
            <color indexed="81"/>
            <rFont val="Tahoma"/>
            <family val="2"/>
          </rPr>
          <t xml:space="preserve">Automation developer skill level. When in doubt, choose the lower skill level to increase the LOE.
</t>
        </r>
      </text>
    </comment>
    <comment ref="G48" authorId="0">
      <text>
        <r>
          <rPr>
            <b/>
            <sz val="8"/>
            <color indexed="81"/>
            <rFont val="Tahoma"/>
            <family val="2"/>
          </rPr>
          <t>The % increase to LOE to account for Lead resource to manage team resources.</t>
        </r>
      </text>
    </comment>
    <comment ref="G49" authorId="0">
      <text>
        <r>
          <rPr>
            <b/>
            <sz val="8"/>
            <color indexed="81"/>
            <rFont val="Tahoma"/>
            <family val="2"/>
          </rPr>
          <t>Screen or components to automate. Also know as business processes.</t>
        </r>
      </text>
    </comment>
    <comment ref="G50" authorId="0">
      <text>
        <r>
          <rPr>
            <b/>
            <sz val="8"/>
            <color indexed="81"/>
            <rFont val="Tahoma"/>
            <family val="2"/>
          </rPr>
          <t>The average number of interactions (test steps) per screen. Click, Select, Enter text are examples of application interactions.</t>
        </r>
      </text>
    </comment>
    <comment ref="G51" authorId="0">
      <text>
        <r>
          <rPr>
            <b/>
            <sz val="8"/>
            <color indexed="81"/>
            <rFont val="Tahoma"/>
            <family val="2"/>
          </rPr>
          <t>Commercial off-shelf application (COTS) known and recognized by the automation tool or custom built application.</t>
        </r>
      </text>
    </comment>
    <comment ref="G52" authorId="0">
      <text>
        <r>
          <rPr>
            <b/>
            <sz val="8"/>
            <color indexed="81"/>
            <rFont val="Tahoma"/>
            <family val="2"/>
          </rPr>
          <t>The core application language is recognized/understood by the automation tool.</t>
        </r>
      </text>
    </comment>
    <comment ref="G53" authorId="0">
      <text>
        <r>
          <rPr>
            <b/>
            <sz val="8"/>
            <color indexed="81"/>
            <rFont val="Tahoma"/>
            <family val="2"/>
          </rPr>
          <t>The level of difficulty the automation tool has in recognizing and identifying application objects. Also includes effort to maintain the objects.</t>
        </r>
      </text>
    </comment>
    <comment ref="G54" authorId="0">
      <text>
        <r>
          <rPr>
            <b/>
            <sz val="8"/>
            <color indexed="81"/>
            <rFont val="Tahoma"/>
            <family val="2"/>
          </rPr>
          <t>Proof of concept (POC) has been completed, proving the automation tool works with the AUT.</t>
        </r>
      </text>
    </comment>
    <comment ref="G55" authorId="0">
      <text>
        <r>
          <rPr>
            <b/>
            <sz val="8"/>
            <color indexed="81"/>
            <rFont val="Tahoma"/>
            <family val="2"/>
          </rPr>
          <t>The process flow is simple, one-way (like a registration form) is linear. Non-linear is complex choices like Ebay or Amazon where the user could select any button or widget on the screen and the flow is very dynamic.</t>
        </r>
      </text>
    </comment>
    <comment ref="G56" authorId="0">
      <text>
        <r>
          <rPr>
            <b/>
            <sz val="8"/>
            <color indexed="81"/>
            <rFont val="Tahoma"/>
            <family val="2"/>
          </rPr>
          <t xml:space="preserve">TAF flavors of automation. Consult TAF Strategy docx for details.
</t>
        </r>
      </text>
    </comment>
    <comment ref="G57" authorId="0">
      <text>
        <r>
          <rPr>
            <b/>
            <sz val="8"/>
            <color indexed="81"/>
            <rFont val="Tahoma"/>
            <family val="2"/>
          </rPr>
          <t>Large data sets or multiple data variations for the same test case is considered "data heavy input". One time use or low data variations is light data input.</t>
        </r>
      </text>
    </comment>
    <comment ref="G58" authorId="0">
      <text>
        <r>
          <rPr>
            <b/>
            <sz val="8"/>
            <color indexed="81"/>
            <rFont val="Tahoma"/>
            <family val="2"/>
          </rPr>
          <t>Valid and known data is available for input or a reliable contact (Business SME) is providing valid test data.</t>
        </r>
      </text>
    </comment>
    <comment ref="G59" authorId="0">
      <text>
        <r>
          <rPr>
            <b/>
            <sz val="8"/>
            <color indexed="81"/>
            <rFont val="Tahoma"/>
            <family val="2"/>
          </rPr>
          <t xml:space="preserve">Automation developer skill level. When in doubt, choose the lower skill level to increase the LOE.
</t>
        </r>
      </text>
    </comment>
  </commentList>
</comments>
</file>

<file path=xl/comments3.xml><?xml version="1.0" encoding="utf-8"?>
<comments xmlns="http://schemas.openxmlformats.org/spreadsheetml/2006/main">
  <authors>
    <author>JSears</author>
    <author>JimSears</author>
  </authors>
  <commentList>
    <comment ref="C13" authorId="0">
      <text>
        <r>
          <rPr>
            <b/>
            <sz val="9"/>
            <color indexed="81"/>
            <rFont val="Tahoma"/>
            <family val="2"/>
          </rPr>
          <t>Total Manual Cost Estimate:
First month is manual cost only. Multiply first month by 12 to calculate the estimated manual cost for the year.</t>
        </r>
      </text>
    </comment>
    <comment ref="C14" authorId="0">
      <text>
        <r>
          <rPr>
            <b/>
            <sz val="9"/>
            <color indexed="81"/>
            <rFont val="Tahoma"/>
            <family val="2"/>
          </rPr>
          <t xml:space="preserve">Calculate the estimated manual cost AND automation cost (development and maintenance) to estimate the ROI for the first year.
</t>
        </r>
      </text>
    </comment>
    <comment ref="C15" authorId="1">
      <text>
        <r>
          <rPr>
            <b/>
            <sz val="8"/>
            <color indexed="81"/>
            <rFont val="Tahoma"/>
            <family val="2"/>
          </rPr>
          <t>Cost Savings
Cost Savings (also know as cost avoidance) is the money that is "not spent" on manual testing when automation testing is used instead of manual.
Comparing the manual cost to automation cost (including script development and maintenance) creates the ROI for year one. Year one is often (but not always) negative.
Subsequent years are positive because the development cost was absorbed in year one.</t>
        </r>
      </text>
    </comment>
  </commentList>
</comments>
</file>

<file path=xl/comments4.xml><?xml version="1.0" encoding="utf-8"?>
<comments xmlns="http://schemas.openxmlformats.org/spreadsheetml/2006/main">
  <authors>
    <author>JSears</author>
    <author>JimSears</author>
    <author>eric</author>
  </authors>
  <commentList>
    <comment ref="C2" authorId="0">
      <text>
        <r>
          <rPr>
            <b/>
            <sz val="9"/>
            <color indexed="81"/>
            <rFont val="Tahoma"/>
            <family val="2"/>
          </rPr>
          <t>FTE: Full Time Employee
Nbr of developers required based on 40 hour work week. Caculation based on Dev Hours and Delivery Months.</t>
        </r>
      </text>
    </comment>
    <comment ref="C3" authorId="1">
      <text>
        <r>
          <rPr>
            <b/>
            <sz val="8"/>
            <color indexed="81"/>
            <rFont val="Tahoma"/>
            <family val="2"/>
          </rPr>
          <t>Automation Bill Rate:
Labor cost to develop automation.
Average hourly bill rate for 
on-shore
off-shore
contractor
perm.</t>
        </r>
      </text>
    </comment>
    <comment ref="E3" authorId="1">
      <text>
        <r>
          <rPr>
            <b/>
            <sz val="8"/>
            <color indexed="81"/>
            <rFont val="Tahoma"/>
            <family val="2"/>
          </rPr>
          <t>Executions per Release
Frequency, the number of times the same Test will be executed in a Release. 
Ideal execution count is once after each code drop but time and resource availability makes that impractical and the reality is that each Test is executed on average 1-2 times per Release manually and then mulitiple times with automation.</t>
        </r>
      </text>
    </comment>
    <comment ref="M3" authorId="1">
      <text>
        <r>
          <rPr>
            <b/>
            <sz val="8"/>
            <color indexed="81"/>
            <rFont val="Tahoma"/>
            <family val="2"/>
          </rPr>
          <t>Executions per Release
The number of times the same Test will be executed in a Release. 
Ideal execution count is once after each code drop but time and resource availability makes that impractical and the reality is that each Test is executed on average 1-2 times per Release manually and then mulitiple times with automation.</t>
        </r>
      </text>
    </comment>
    <comment ref="C4" authorId="1">
      <text>
        <r>
          <rPr>
            <b/>
            <sz val="8"/>
            <color indexed="81"/>
            <rFont val="Tahoma"/>
            <family val="2"/>
          </rPr>
          <t>Test Case Count:
Total number of Tests that will be executed once during a Release.
This number is NOT the number of times(quantity or frequency) a Test is executed.
Enter Test Names or dummy values like T1, T2, T3 on the TESTS sheet and the test count will be calculated automatically.</t>
        </r>
      </text>
    </comment>
    <comment ref="E4" authorId="1">
      <text>
        <r>
          <rPr>
            <b/>
            <sz val="8"/>
            <color indexed="81"/>
            <rFont val="Tahoma"/>
            <family val="2"/>
          </rPr>
          <t>Test Execution Time
Average time to execute a single test case.</t>
        </r>
      </text>
    </comment>
    <comment ref="M4" authorId="1">
      <text>
        <r>
          <rPr>
            <b/>
            <sz val="8"/>
            <color indexed="81"/>
            <rFont val="Tahoma"/>
            <family val="2"/>
          </rPr>
          <t>Test Execution Time
Average time to execute a single test case.</t>
        </r>
      </text>
    </comment>
    <comment ref="C5" authorId="2">
      <text>
        <r>
          <rPr>
            <b/>
            <sz val="9"/>
            <color indexed="81"/>
            <rFont val="Tahoma"/>
            <family val="2"/>
          </rPr>
          <t xml:space="preserve">Estimate total number of hours to automate the Test Case Count. 
Known as LOE (Level of Effort), this value is automatically retrieved from the ESTIMATION sheet.
</t>
        </r>
      </text>
    </comment>
    <comment ref="E5" authorId="1">
      <text>
        <r>
          <rPr>
            <b/>
            <sz val="8"/>
            <color indexed="81"/>
            <rFont val="Tahoma"/>
            <family val="2"/>
          </rPr>
          <t>Test Failure Analysis
The amount of time spent investigating failures WHEN a failure occurs. 
Root cause could be data, application defect or environment but the analysis cost is tracked separate from execution cost.</t>
        </r>
      </text>
    </comment>
    <comment ref="M5" authorId="1">
      <text>
        <r>
          <rPr>
            <b/>
            <sz val="8"/>
            <color indexed="81"/>
            <rFont val="Tahoma"/>
            <family val="2"/>
          </rPr>
          <t xml:space="preserve">Test Failure Analysis
The amount of time spent investigating failures WHEN a failure occurs. 
Root cause could be data, application defect or environment but the analysis cost is tracked separate from execution cost.
</t>
        </r>
      </text>
    </comment>
    <comment ref="T5" authorId="0">
      <text>
        <r>
          <rPr>
            <b/>
            <sz val="8"/>
            <color indexed="81"/>
            <rFont val="Tahoma"/>
            <family val="2"/>
          </rPr>
          <t xml:space="preserve">Automation Script Maintenance Cost
LOE to update or correct scripts broken due to application changes or script failure. Not all failures are automation related or require automation effort to correct.
</t>
        </r>
      </text>
    </comment>
    <comment ref="C6" authorId="2">
      <text>
        <r>
          <rPr>
            <b/>
            <sz val="9"/>
            <color indexed="81"/>
            <rFont val="Tahoma"/>
            <family val="2"/>
          </rPr>
          <t>Number of months to deliver automation. This is the desired time frame to transistion from manual testing to automated testing for the given test case count.
Please enter a value between 1-11.
12 will invalidate the results for automation maintenance.</t>
        </r>
      </text>
    </comment>
    <comment ref="E6" authorId="1">
      <text>
        <r>
          <rPr>
            <b/>
            <sz val="8"/>
            <color indexed="81"/>
            <rFont val="Tahoma"/>
            <family val="2"/>
          </rPr>
          <t xml:space="preserve">Test Case Failure:
Test execution requires investigation when a Test fails.(manual or automated). 
This percentage represents the average number of tests in a release that fail and require investigation. </t>
        </r>
      </text>
    </comment>
    <comment ref="M6" authorId="1">
      <text>
        <r>
          <rPr>
            <b/>
            <sz val="8"/>
            <color indexed="81"/>
            <rFont val="Tahoma"/>
            <family val="2"/>
          </rPr>
          <t xml:space="preserve">Test Case Failure:
Test execution requires investigation when a Test fails.(manual or automated). 
This percentage represents the average number of tests in a release that fail and require investigation. </t>
        </r>
      </text>
    </comment>
    <comment ref="T6" authorId="1">
      <text>
        <r>
          <rPr>
            <b/>
            <sz val="8"/>
            <color indexed="81"/>
            <rFont val="Tahoma"/>
            <family val="2"/>
          </rPr>
          <t xml:space="preserve">Test Case Failure:
Test execution requires investigation when a Test fails.(manual or automated). 
This percentage represents the average number of tests in a release that fail and require corrective action by the automation team. This is a subset of the the failures from the failure analysis. 
It is a subset because not all test case failures root cause is because the application changed and the script needs updating. Sometimes it is data or environment related.
</t>
        </r>
      </text>
    </comment>
    <comment ref="E7" authorId="0">
      <text>
        <r>
          <rPr>
            <b/>
            <sz val="8"/>
            <color indexed="81"/>
            <rFont val="Tahoma"/>
            <family val="2"/>
          </rPr>
          <t>Manual Execution Cost
Labor cost to execute a test case manually and analyze test case failures.
Average hourly bill rate for 
on-shore
off-shore
contractor
perm.</t>
        </r>
      </text>
    </comment>
    <comment ref="M7" authorId="0">
      <text>
        <r>
          <rPr>
            <b/>
            <sz val="8"/>
            <color indexed="81"/>
            <rFont val="Tahoma"/>
            <family val="2"/>
          </rPr>
          <t>Automation Execution Cost
Labor cost to execute an automated test case and analyze test case failures.
Average hourly bill rate for 
on-shore
off-shore
contractor
perm.</t>
        </r>
      </text>
    </comment>
    <comment ref="T7" authorId="0">
      <text>
        <r>
          <rPr>
            <b/>
            <sz val="8"/>
            <color indexed="81"/>
            <rFont val="Tahoma"/>
            <family val="2"/>
          </rPr>
          <t>Automation Maintenance Cost
Labor cost to correct or enhance existing automation scripts or tests when the application changes.
Does not account for new test case development or new application  features. Maintenance only.
Average hourly bill rate for 
on-shore
off-shore
contractor
perm.</t>
        </r>
      </text>
    </comment>
    <comment ref="Z9" authorId="1">
      <text>
        <r>
          <rPr>
            <b/>
            <sz val="8"/>
            <color indexed="81"/>
            <rFont val="Tahoma"/>
            <family val="2"/>
          </rPr>
          <t>Total Cost:
Total cost of Manual and Automated Test execution.</t>
        </r>
      </text>
    </comment>
    <comment ref="AA9" authorId="1">
      <text>
        <r>
          <rPr>
            <b/>
            <sz val="8"/>
            <color indexed="81"/>
            <rFont val="Tahoma"/>
            <family val="2"/>
          </rPr>
          <t>Total Hours:
Total hours manual and automation.</t>
        </r>
      </text>
    </comment>
    <comment ref="B10" authorId="2">
      <text>
        <r>
          <rPr>
            <b/>
            <sz val="9"/>
            <color indexed="81"/>
            <rFont val="Tahoma"/>
            <family val="2"/>
          </rPr>
          <t xml:space="preserve">Select starting month for analysis.
This is the month automation development begins.
</t>
        </r>
      </text>
    </comment>
    <comment ref="J10" authorId="0">
      <text>
        <r>
          <rPr>
            <b/>
            <sz val="9"/>
            <color indexed="81"/>
            <rFont val="Tahoma"/>
            <family val="2"/>
          </rPr>
          <t>Basis for calculating cost of one year of manual testing.</t>
        </r>
      </text>
    </comment>
    <comment ref="Z21" authorId="0">
      <text>
        <r>
          <rPr>
            <b/>
            <sz val="9"/>
            <color indexed="81"/>
            <rFont val="Tahoma"/>
            <family val="2"/>
          </rPr>
          <t xml:space="preserve">Basis for calculating cost of one year of automated testing.
</t>
        </r>
      </text>
    </comment>
    <comment ref="C31" authorId="0">
      <text>
        <r>
          <rPr>
            <b/>
            <sz val="8"/>
            <color indexed="81"/>
            <rFont val="Tahoma"/>
            <family val="2"/>
          </rPr>
          <t xml:space="preserve">Current automation cost for one year.
No automation testing.
</t>
        </r>
      </text>
    </comment>
    <comment ref="C32" authorId="0">
      <text>
        <r>
          <rPr>
            <b/>
            <sz val="8"/>
            <color indexed="81"/>
            <rFont val="Tahoma"/>
            <family val="2"/>
          </rPr>
          <t xml:space="preserve">Cost of Manual and automated testing for year one. (U21)
</t>
        </r>
      </text>
    </comment>
    <comment ref="C33" authorId="1">
      <text>
        <r>
          <rPr>
            <b/>
            <sz val="8"/>
            <color indexed="81"/>
            <rFont val="Tahoma"/>
            <family val="2"/>
          </rPr>
          <t>Cost Savings
Cost Savings is the comparison of manual Testing for one year versus the cost of Testing using automation as it is developed over the course of first year.
The faster the automation is developed the greater the cost savings. 
(Adjust the Automation Dev Time to a lower number will yield greater cost savings.) (C6)</t>
        </r>
      </text>
    </comment>
  </commentList>
</comments>
</file>

<file path=xl/comments5.xml><?xml version="1.0" encoding="utf-8"?>
<comments xmlns="http://schemas.openxmlformats.org/spreadsheetml/2006/main">
  <authors>
    <author>Jim Sears</author>
  </authors>
  <commentList>
    <comment ref="A1" authorId="0">
      <text>
        <r>
          <rPr>
            <b/>
            <sz val="9"/>
            <color indexed="81"/>
            <rFont val="Tahoma"/>
            <family val="2"/>
          </rPr>
          <t xml:space="preserve">
* Insert TABLE ROWS as needed by right clicking on a table and selecting Insert and then clicking Row above or Row below.</t>
        </r>
      </text>
    </comment>
  </commentList>
</comments>
</file>

<file path=xl/sharedStrings.xml><?xml version="1.0" encoding="utf-8"?>
<sst xmlns="http://schemas.openxmlformats.org/spreadsheetml/2006/main" count="1982" uniqueCount="1670">
  <si>
    <t>AUT</t>
  </si>
  <si>
    <t>Supported</t>
  </si>
  <si>
    <t>Application Flow</t>
  </si>
  <si>
    <t>Linear</t>
  </si>
  <si>
    <t>Non-Linear</t>
  </si>
  <si>
    <t>Framework</t>
  </si>
  <si>
    <t>Data Intensive</t>
  </si>
  <si>
    <t>Architecture</t>
  </si>
  <si>
    <t>Test Case Complexity</t>
  </si>
  <si>
    <t>Viable Test Data Source</t>
  </si>
  <si>
    <t>Estimate</t>
  </si>
  <si>
    <t>-&gt;</t>
  </si>
  <si>
    <t>Weight</t>
  </si>
  <si>
    <t>SubTotal</t>
  </si>
  <si>
    <t>Weeks</t>
  </si>
  <si>
    <t>--</t>
  </si>
  <si>
    <t>Not-supported</t>
  </si>
  <si>
    <t>Working Prototype</t>
  </si>
  <si>
    <t xml:space="preserve">              Value                  </t>
  </si>
  <si>
    <t>Data available</t>
  </si>
  <si>
    <t>Data not-available</t>
  </si>
  <si>
    <t>POC completed</t>
  </si>
  <si>
    <t>POC not-completed</t>
  </si>
  <si>
    <t>Light data input</t>
  </si>
  <si>
    <t>Heavy data input</t>
  </si>
  <si>
    <t>Skill Level</t>
  </si>
  <si>
    <t>Beginner</t>
  </si>
  <si>
    <t>Experienced</t>
  </si>
  <si>
    <t>Expert</t>
  </si>
  <si>
    <t>Part A</t>
  </si>
  <si>
    <t>Part B</t>
  </si>
  <si>
    <t>Part C</t>
  </si>
  <si>
    <t>TAF BPT</t>
  </si>
  <si>
    <t>TAF ACTION</t>
  </si>
  <si>
    <t>TAF STEP</t>
  </si>
  <si>
    <t>Non-linear systems that need flexibility over reuse can use TAF Step Based. TAF Step also updates Test Steps automatically saving time and improving accuracy in the documentation.</t>
  </si>
  <si>
    <t>Introduction</t>
  </si>
  <si>
    <t>Testing is a costly investment, a necessary evil, and is not a revenue stream. That is why automation is so important to cutting costs.</t>
  </si>
  <si>
    <t>Automation Dev LOE</t>
  </si>
  <si>
    <t>Dev Hours per Test Case</t>
  </si>
  <si>
    <t>Cost per Test Case</t>
  </si>
  <si>
    <t>Cost</t>
  </si>
  <si>
    <t>First Year ROI</t>
  </si>
  <si>
    <t>First Year Manual Testing without Automation</t>
  </si>
  <si>
    <t>First Year Testing with Manual and Automation</t>
  </si>
  <si>
    <t>ROI (Includes Dev cost)</t>
  </si>
  <si>
    <t xml:space="preserve">Year 1 </t>
  </si>
  <si>
    <t>Year 2</t>
  </si>
  <si>
    <t>Year 3</t>
  </si>
  <si>
    <t>Year 4</t>
  </si>
  <si>
    <t>Year 5</t>
  </si>
  <si>
    <t>Development Cost Basis</t>
  </si>
  <si>
    <t>Manual Execution During the Transition</t>
  </si>
  <si>
    <t>Automation Execution During the Transition</t>
  </si>
  <si>
    <t>Jim Sears</t>
  </si>
  <si>
    <t>Bill Rate</t>
  </si>
  <si>
    <t>Executions per Release</t>
  </si>
  <si>
    <t>Test Case Count</t>
  </si>
  <si>
    <t>Execution Time</t>
  </si>
  <si>
    <t>Failure Analysis Time</t>
  </si>
  <si>
    <t>Failure Percentage</t>
  </si>
  <si>
    <t>Release Month</t>
  </si>
  <si>
    <t>Development Cost</t>
  </si>
  <si>
    <t>Execution Count</t>
  </si>
  <si>
    <t>Execution Cost</t>
  </si>
  <si>
    <t>Failure Count</t>
  </si>
  <si>
    <t>Total Cost</t>
  </si>
  <si>
    <t>Effort (Hours)</t>
  </si>
  <si>
    <t>Analysis Cost</t>
  </si>
  <si>
    <t>COMPLEXITY</t>
  </si>
  <si>
    <t>DEVELOPER</t>
  </si>
  <si>
    <t>STATUS</t>
  </si>
  <si>
    <t>DESCRIPTION</t>
  </si>
  <si>
    <t>Complete</t>
  </si>
  <si>
    <t>In Progress</t>
  </si>
  <si>
    <t>New</t>
  </si>
  <si>
    <t>TEST NAME</t>
  </si>
  <si>
    <t>TESTER</t>
  </si>
  <si>
    <t>LOE</t>
  </si>
  <si>
    <t>UNASSIGNED</t>
  </si>
  <si>
    <t>Archived</t>
  </si>
  <si>
    <t>TAF</t>
  </si>
  <si>
    <t>Estimation LOE</t>
  </si>
  <si>
    <t>Multiplier</t>
  </si>
  <si>
    <t>Complexity</t>
  </si>
  <si>
    <t>The TAF framework has several features to automatically complete tasks. The manual tasks consume significant amount time so if the TAF BPT version is used then please be aware that productivity and accuracy are impacted.</t>
  </si>
  <si>
    <t>TAF ACTION and TAF STEP eliminates much of the Test Planning effort as Test Steps are automatically captured and updated  during test execution and are kept in sync during future execution too where maintenance in BPT is ongoing effort that must be accounted for.</t>
  </si>
  <si>
    <t>Usage</t>
  </si>
  <si>
    <t>Unsupported</t>
  </si>
  <si>
    <t>Sub Total</t>
  </si>
  <si>
    <t>Easily recognized</t>
  </si>
  <si>
    <t>Dynamic or difficult</t>
  </si>
  <si>
    <t>Not recognized</t>
  </si>
  <si>
    <t>Manager Supervision</t>
  </si>
  <si>
    <t>Part D</t>
  </si>
  <si>
    <t>Resource Count</t>
  </si>
  <si>
    <t>Project Details</t>
  </si>
  <si>
    <t>Automation Maintenance</t>
  </si>
  <si>
    <t>Script Maintenance</t>
  </si>
  <si>
    <t>Manual</t>
  </si>
  <si>
    <t>Automation</t>
  </si>
  <si>
    <t>Code Drop Execution Coverage (Year)</t>
  </si>
  <si>
    <t>Development Time (Hours)</t>
  </si>
  <si>
    <t>ROI</t>
  </si>
  <si>
    <t>ROI Tool for project delivery of fixed time, work and resources</t>
  </si>
  <si>
    <t>Delivery Time (Months)</t>
  </si>
  <si>
    <t>Developmnet LOE</t>
  </si>
  <si>
    <t>Hours per Test Case</t>
  </si>
  <si>
    <t>Automation Development</t>
  </si>
  <si>
    <t>Automation Cost</t>
  </si>
  <si>
    <t>Manual Cost</t>
  </si>
  <si>
    <t>Test Count</t>
  </si>
  <si>
    <t>Main-tenance  Cost</t>
  </si>
  <si>
    <t>Total Effort (Hours)</t>
  </si>
  <si>
    <t>Automation LOE (level of effort) relies on several key factors to generate an accurate estimation but even then, the estimation accuracy is  +/- 30%.</t>
  </si>
  <si>
    <t>Key factors to the effort are skill level and automation tool compatibility. If the tools can't work with the application then automation is not at all possible.Skill level will impact the productivity level as developers resolve unexpected issues during scripting.</t>
  </si>
  <si>
    <t>The automation effort is divided into multiple parts so that each part can be calucated for a single set of circumstances. Part A cirucmstances could be for "medium complexity" components with automation developers of "Beginner" experience.</t>
  </si>
  <si>
    <t>Part B could be for "high complexity" components with "Difficult or dynamic" object recognition. Providing estimation that accounts for different circumstances will improve the overall accuracy of the LOE estimation.</t>
  </si>
  <si>
    <r>
      <rPr>
        <b/>
        <sz val="11"/>
        <color rgb="FFFF0000"/>
        <rFont val="Calibri"/>
        <family val="2"/>
        <scheme val="minor"/>
      </rPr>
      <t xml:space="preserve">NOTE: </t>
    </r>
    <r>
      <rPr>
        <sz val="11"/>
        <color theme="1"/>
        <rFont val="Calibri"/>
        <family val="2"/>
        <scheme val="minor"/>
      </rPr>
      <t>The project length and resources are not part of the LOE estimation but can be include at the end to gauge the project length.</t>
    </r>
  </si>
  <si>
    <r>
      <rPr>
        <b/>
        <sz val="11"/>
        <color rgb="FFFF0000"/>
        <rFont val="Calibri"/>
        <family val="2"/>
        <scheme val="minor"/>
      </rPr>
      <t xml:space="preserve">NOTE: </t>
    </r>
    <r>
      <rPr>
        <sz val="11"/>
        <color theme="1"/>
        <rFont val="Calibri"/>
        <family val="2"/>
        <scheme val="minor"/>
      </rPr>
      <t xml:space="preserve">The estimation is based on a double weighted system that is managed and defined by CoE. The inputs are guided by the yellow shaded cells and will produce the total LOE, in hours. </t>
    </r>
  </si>
  <si>
    <t xml:space="preserve">Automation cost can be controlled by framework design but cost can also be controlled by the resources used to develop, maintain and execute automated tests. This ROI worksheet will reveal the costs involved and will estimate the return on investment (ROI) based on several key factors surrounding the development and execution of automated tests. </t>
  </si>
  <si>
    <t xml:space="preserve">These key factors will help technology leaders identify and understand when a positive ROI can be achieved and the true cost of the initial investment in automation. The true investment value is the cost of developing automation minus the benefit of automation in the first year. </t>
  </si>
  <si>
    <r>
      <rPr>
        <b/>
        <sz val="11"/>
        <color rgb="FFFF0000"/>
        <rFont val="Calibri"/>
        <family val="2"/>
        <scheme val="minor"/>
      </rPr>
      <t xml:space="preserve">Example: </t>
    </r>
    <r>
      <rPr>
        <sz val="11"/>
        <color theme="1"/>
        <rFont val="Calibri"/>
        <family val="2"/>
        <scheme val="minor"/>
      </rPr>
      <t xml:space="preserve">If the develoment cost is $300k and the cost savings is $200k then the true cost of the initial financial investment in the first year is $100k, only a fraction of the original investment (in year one). The follwing years ROI will grow faster because development cost has already been absorbed. </t>
    </r>
  </si>
  <si>
    <t>STEPS</t>
  </si>
  <si>
    <t>David Bing</t>
  </si>
  <si>
    <t>Jeff Williams</t>
  </si>
  <si>
    <t>Last Row</t>
  </si>
  <si>
    <t># Component Count (Screens)</t>
  </si>
  <si>
    <t># Components</t>
  </si>
  <si>
    <t>Length (Weeks)</t>
  </si>
  <si>
    <t>Total Components</t>
  </si>
  <si>
    <t>Automation ROI</t>
  </si>
  <si>
    <t>Hours per Component</t>
  </si>
  <si>
    <t>Automation Team</t>
  </si>
  <si>
    <t>Average</t>
  </si>
  <si>
    <t>Custom</t>
  </si>
  <si>
    <t>Medium (11-20)</t>
  </si>
  <si>
    <t>High (21 to 50)</t>
  </si>
  <si>
    <t>Complex (&gt;51)</t>
  </si>
  <si>
    <t>Low (1-10)</t>
  </si>
  <si>
    <t>COTS (Commercial)</t>
  </si>
  <si>
    <t>Developed in-house</t>
  </si>
  <si>
    <t>Tool Object Recognition</t>
  </si>
  <si>
    <t>Component/Process</t>
  </si>
  <si>
    <t>Entity and Values</t>
  </si>
  <si>
    <t>Mulitpliers</t>
  </si>
  <si>
    <t>StepsCnt</t>
  </si>
  <si>
    <t xml:space="preserve">Part A             Entity              </t>
  </si>
  <si>
    <t xml:space="preserve">Part B             Entity              </t>
  </si>
  <si>
    <t xml:space="preserve">Part C             Entity              </t>
  </si>
  <si>
    <t xml:space="preserve">Part D             Entity              </t>
  </si>
  <si>
    <t>On the ROI worksheet, there are inputs for bill rate, testing frequency and the costs associated with investigating test failures as well as when the automation team must update or correct automated tests. This ROI sheet will reveal many of these hidden costs so the ROI is projected  with greater accuracy.</t>
  </si>
  <si>
    <t>TEST_0001</t>
  </si>
  <si>
    <t>TEST_0002</t>
  </si>
  <si>
    <t>TEST_0003</t>
  </si>
  <si>
    <t>TEST_0004</t>
  </si>
  <si>
    <t>TEST_0005</t>
  </si>
  <si>
    <t>TEST_0006</t>
  </si>
  <si>
    <t>TEST_0007</t>
  </si>
  <si>
    <t>TEST_0008</t>
  </si>
  <si>
    <t>TEST_0009</t>
  </si>
  <si>
    <t>TEST_0010</t>
  </si>
  <si>
    <t>TEST_0011</t>
  </si>
  <si>
    <t>TEST_0012</t>
  </si>
  <si>
    <t>TEST_0013</t>
  </si>
  <si>
    <t>TEST_0014</t>
  </si>
  <si>
    <t>TEST_0015</t>
  </si>
  <si>
    <t>TEST_0016</t>
  </si>
  <si>
    <t>TEST_0017</t>
  </si>
  <si>
    <t>TEST_0018</t>
  </si>
  <si>
    <t>TEST_0019</t>
  </si>
  <si>
    <t>TEST_0020</t>
  </si>
  <si>
    <t>TEST_0021</t>
  </si>
  <si>
    <t>TEST_0022</t>
  </si>
  <si>
    <t>TEST_0023</t>
  </si>
  <si>
    <t>TEST_0024</t>
  </si>
  <si>
    <t>TEST_0025</t>
  </si>
  <si>
    <t>TEST_0026</t>
  </si>
  <si>
    <t>TEST_0027</t>
  </si>
  <si>
    <t>TEST_0028</t>
  </si>
  <si>
    <t>TEST_0029</t>
  </si>
  <si>
    <t>TEST_0030</t>
  </si>
  <si>
    <t>TEST_0031</t>
  </si>
  <si>
    <t>TEST_0032</t>
  </si>
  <si>
    <t>TEST_0033</t>
  </si>
  <si>
    <t>TEST_0034</t>
  </si>
  <si>
    <t>TEST_0035</t>
  </si>
  <si>
    <t>TEST_0036</t>
  </si>
  <si>
    <t>TEST_0037</t>
  </si>
  <si>
    <t>TEST_0038</t>
  </si>
  <si>
    <t>TEST_0039</t>
  </si>
  <si>
    <t>TEST_0040</t>
  </si>
  <si>
    <t>TEST_0041</t>
  </si>
  <si>
    <t>TEST_0042</t>
  </si>
  <si>
    <t>TEST_0043</t>
  </si>
  <si>
    <t>TEST_0044</t>
  </si>
  <si>
    <t>TEST_0045</t>
  </si>
  <si>
    <t>TEST_0046</t>
  </si>
  <si>
    <t>TEST_0047</t>
  </si>
  <si>
    <t>TEST_0048</t>
  </si>
  <si>
    <t>TEST_0049</t>
  </si>
  <si>
    <t>TEST_0050</t>
  </si>
  <si>
    <t>TEST_0051</t>
  </si>
  <si>
    <t>TEST_0052</t>
  </si>
  <si>
    <t>TEST_0053</t>
  </si>
  <si>
    <t>TEST_0054</t>
  </si>
  <si>
    <t>TEST_0055</t>
  </si>
  <si>
    <t>TEST_0056</t>
  </si>
  <si>
    <t>TEST_0057</t>
  </si>
  <si>
    <t>TEST_0058</t>
  </si>
  <si>
    <t>TEST_0059</t>
  </si>
  <si>
    <t>TEST_0060</t>
  </si>
  <si>
    <t>TEST_0061</t>
  </si>
  <si>
    <t>TEST_0062</t>
  </si>
  <si>
    <t>TEST_0063</t>
  </si>
  <si>
    <t>TEST_0064</t>
  </si>
  <si>
    <t>TEST_0065</t>
  </si>
  <si>
    <t>TEST_0066</t>
  </si>
  <si>
    <t>TEST_0067</t>
  </si>
  <si>
    <t>TEST_0068</t>
  </si>
  <si>
    <t>TEST_0069</t>
  </si>
  <si>
    <t>TEST_0070</t>
  </si>
  <si>
    <t>TEST_0071</t>
  </si>
  <si>
    <t>TEST_0072</t>
  </si>
  <si>
    <t>TEST_0073</t>
  </si>
  <si>
    <t>TEST_0074</t>
  </si>
  <si>
    <t>TEST_0075</t>
  </si>
  <si>
    <t>TEST_0076</t>
  </si>
  <si>
    <t>TEST_0077</t>
  </si>
  <si>
    <t>TEST_0078</t>
  </si>
  <si>
    <t>TEST_0079</t>
  </si>
  <si>
    <t>TEST_0080</t>
  </si>
  <si>
    <t>TEST_0081</t>
  </si>
  <si>
    <t>TEST_0082</t>
  </si>
  <si>
    <t>TEST_0083</t>
  </si>
  <si>
    <t>TEST_0084</t>
  </si>
  <si>
    <t>TEST_0085</t>
  </si>
  <si>
    <t>TEST_0086</t>
  </si>
  <si>
    <t>TEST_0087</t>
  </si>
  <si>
    <t>TEST_0088</t>
  </si>
  <si>
    <t>TEST_0089</t>
  </si>
  <si>
    <t>TEST_0090</t>
  </si>
  <si>
    <t>TEST_0091</t>
  </si>
  <si>
    <t>TEST_0092</t>
  </si>
  <si>
    <t>TEST_0093</t>
  </si>
  <si>
    <t>TEST_0094</t>
  </si>
  <si>
    <t>TEST_0095</t>
  </si>
  <si>
    <t>TEST_0096</t>
  </si>
  <si>
    <t>TEST_0097</t>
  </si>
  <si>
    <t>TEST_0098</t>
  </si>
  <si>
    <t>TEST_0099</t>
  </si>
  <si>
    <t>TEST_0100</t>
  </si>
  <si>
    <t>TEST_0101</t>
  </si>
  <si>
    <t>TEST_0102</t>
  </si>
  <si>
    <t>TEST_0103</t>
  </si>
  <si>
    <t>TEST_0104</t>
  </si>
  <si>
    <t>TEST_0105</t>
  </si>
  <si>
    <t>TEST_0106</t>
  </si>
  <si>
    <t>TEST_0107</t>
  </si>
  <si>
    <t>TEST_0108</t>
  </si>
  <si>
    <t>TEST_0109</t>
  </si>
  <si>
    <t>TEST_0110</t>
  </si>
  <si>
    <t>TEST_0111</t>
  </si>
  <si>
    <t>TEST_0112</t>
  </si>
  <si>
    <t>TEST_0113</t>
  </si>
  <si>
    <t>TEST_0114</t>
  </si>
  <si>
    <t>TEST_0115</t>
  </si>
  <si>
    <t>TEST_0116</t>
  </si>
  <si>
    <t>TEST_0117</t>
  </si>
  <si>
    <t>TEST_0118</t>
  </si>
  <si>
    <t>TEST_0119</t>
  </si>
  <si>
    <t>TEST_0120</t>
  </si>
  <si>
    <t>TEST_0121</t>
  </si>
  <si>
    <t>TEST_0122</t>
  </si>
  <si>
    <t>TEST_0123</t>
  </si>
  <si>
    <t>TEST_0124</t>
  </si>
  <si>
    <t>TEST_0125</t>
  </si>
  <si>
    <t>TEST_0126</t>
  </si>
  <si>
    <t>TEST_0127</t>
  </si>
  <si>
    <t>TEST_0128</t>
  </si>
  <si>
    <t>TEST_0129</t>
  </si>
  <si>
    <t>TEST_0130</t>
  </si>
  <si>
    <t>TEST_0131</t>
  </si>
  <si>
    <t>TEST_0132</t>
  </si>
  <si>
    <t>TEST_0133</t>
  </si>
  <si>
    <t>TEST_0134</t>
  </si>
  <si>
    <t>TEST_0135</t>
  </si>
  <si>
    <t>TEST_0136</t>
  </si>
  <si>
    <t>TEST_0137</t>
  </si>
  <si>
    <t>TEST_0138</t>
  </si>
  <si>
    <t>TEST_0139</t>
  </si>
  <si>
    <t>TEST_0140</t>
  </si>
  <si>
    <t>TEST_0141</t>
  </si>
  <si>
    <t>TEST_0142</t>
  </si>
  <si>
    <t>TEST_0143</t>
  </si>
  <si>
    <t>TEST_0144</t>
  </si>
  <si>
    <t>TEST_0145</t>
  </si>
  <si>
    <t>TEST_0146</t>
  </si>
  <si>
    <t>TEST_0147</t>
  </si>
  <si>
    <t>TEST_0148</t>
  </si>
  <si>
    <t>TEST_0149</t>
  </si>
  <si>
    <t>TEST_0150</t>
  </si>
  <si>
    <t>TEST_0151</t>
  </si>
  <si>
    <t>TEST_0152</t>
  </si>
  <si>
    <t>TEST_0153</t>
  </si>
  <si>
    <t>TEST_0154</t>
  </si>
  <si>
    <t>TEST_0155</t>
  </si>
  <si>
    <t>TEST_0156</t>
  </si>
  <si>
    <t>TEST_0157</t>
  </si>
  <si>
    <t>TEST_0158</t>
  </si>
  <si>
    <t>TEST_0159</t>
  </si>
  <si>
    <t>TEST_0160</t>
  </si>
  <si>
    <t>TEST_0161</t>
  </si>
  <si>
    <t>TEST_0162</t>
  </si>
  <si>
    <t>TEST_0163</t>
  </si>
  <si>
    <t>TEST_0164</t>
  </si>
  <si>
    <t>TEST_0165</t>
  </si>
  <si>
    <t>TEST_0166</t>
  </si>
  <si>
    <t>TEST_0167</t>
  </si>
  <si>
    <t>TEST_0168</t>
  </si>
  <si>
    <t>TEST_0169</t>
  </si>
  <si>
    <t>TEST_0170</t>
  </si>
  <si>
    <t>TEST_0171</t>
  </si>
  <si>
    <t>TEST_0172</t>
  </si>
  <si>
    <t>TEST_0173</t>
  </si>
  <si>
    <t>TEST_0174</t>
  </si>
  <si>
    <t>TEST_0175</t>
  </si>
  <si>
    <t>TEST_0176</t>
  </si>
  <si>
    <t>TEST_0177</t>
  </si>
  <si>
    <t>TEST_0178</t>
  </si>
  <si>
    <t>TEST_0179</t>
  </si>
  <si>
    <t>TEST_0180</t>
  </si>
  <si>
    <t>TEST_0181</t>
  </si>
  <si>
    <t>TEST_0182</t>
  </si>
  <si>
    <t>TEST_0183</t>
  </si>
  <si>
    <t>TEST_0184</t>
  </si>
  <si>
    <t>TEST_0185</t>
  </si>
  <si>
    <t>TEST_0186</t>
  </si>
  <si>
    <t>TEST_0187</t>
  </si>
  <si>
    <t>TEST_0188</t>
  </si>
  <si>
    <t>TEST_0189</t>
  </si>
  <si>
    <t>TEST_0190</t>
  </si>
  <si>
    <t>TEST_0191</t>
  </si>
  <si>
    <t>TEST_0192</t>
  </si>
  <si>
    <t>TEST_0193</t>
  </si>
  <si>
    <t>TEST_0194</t>
  </si>
  <si>
    <t>TEST_0195</t>
  </si>
  <si>
    <t>TEST_0196</t>
  </si>
  <si>
    <t>TEST_0197</t>
  </si>
  <si>
    <t>TEST_0198</t>
  </si>
  <si>
    <t>TEST_0199</t>
  </si>
  <si>
    <t>TEST_0200</t>
  </si>
  <si>
    <t xml:space="preserve">COMPLEXITY </t>
  </si>
  <si>
    <t>ESTIMATION</t>
  </si>
  <si>
    <t>COMPONENTS PLANNED</t>
  </si>
  <si>
    <t>Version 2.1</t>
  </si>
  <si>
    <t>Column1</t>
  </si>
  <si>
    <t>CODE REVIEW DATE</t>
  </si>
  <si>
    <t>AUTOMATION DEVELOPER</t>
  </si>
  <si>
    <t>AUTOMATION LEAD/CoE</t>
  </si>
  <si>
    <t>CODE REVIEW COMMENTS</t>
  </si>
  <si>
    <r>
      <rPr>
        <b/>
        <sz val="11"/>
        <color rgb="FFC00000"/>
        <rFont val="Calibri"/>
        <family val="2"/>
        <scheme val="minor"/>
      </rPr>
      <t>*</t>
    </r>
    <r>
      <rPr>
        <sz val="11"/>
        <color theme="1"/>
        <rFont val="Calibri"/>
        <family val="2"/>
        <scheme val="minor"/>
      </rPr>
      <t xml:space="preserve"> Insert TABLE ROWS as needed by right clicking on a table and selecting </t>
    </r>
    <r>
      <rPr>
        <b/>
        <sz val="11"/>
        <color theme="1"/>
        <rFont val="Calibri"/>
        <family val="2"/>
        <scheme val="minor"/>
      </rPr>
      <t>Insert</t>
    </r>
    <r>
      <rPr>
        <sz val="11"/>
        <color theme="1"/>
        <rFont val="Calibri"/>
        <family val="2"/>
        <scheme val="minor"/>
      </rPr>
      <t xml:space="preserve"> and then clicking </t>
    </r>
    <r>
      <rPr>
        <b/>
        <sz val="11"/>
        <color theme="1"/>
        <rFont val="Calibri"/>
        <family val="2"/>
        <scheme val="minor"/>
      </rPr>
      <t>Row above</t>
    </r>
    <r>
      <rPr>
        <sz val="11"/>
        <color theme="1"/>
        <rFont val="Calibri"/>
        <family val="2"/>
        <scheme val="minor"/>
      </rPr>
      <t xml:space="preserve"> or </t>
    </r>
    <r>
      <rPr>
        <b/>
        <sz val="11"/>
        <color theme="1"/>
        <rFont val="Calibri"/>
        <family val="2"/>
        <scheme val="minor"/>
      </rPr>
      <t>Row below</t>
    </r>
    <r>
      <rPr>
        <sz val="11"/>
        <color theme="1"/>
        <rFont val="Calibri"/>
        <family val="2"/>
        <scheme val="minor"/>
      </rPr>
      <t>.</t>
    </r>
  </si>
  <si>
    <t>AUTOMATION_LEAD</t>
  </si>
  <si>
    <t>Mohamed Ibrahim M Abdul Kader</t>
  </si>
  <si>
    <t>Jim Sears (TFS QA CoE)</t>
  </si>
  <si>
    <t>Saranya Baskar</t>
  </si>
  <si>
    <t>Palanivel Subbiah</t>
  </si>
  <si>
    <t>Planning</t>
  </si>
  <si>
    <t xml:space="preserve">Give the components meaningful names if possible or use generic names for pre-planning and estimation. </t>
  </si>
  <si>
    <t>Again, use generic names for pre-planning if actual test names are not known.</t>
  </si>
  <si>
    <t>Generic names can be T1, T2, T3. Use Excels drag feature to easily add large number of "T" test cases.</t>
  </si>
  <si>
    <t>Estimation</t>
  </si>
  <si>
    <t>Give each component a step count to reflect the complexity of the step. Complicated components will have higher step counts.</t>
  </si>
  <si>
    <t>Based on the step count, each component will belong to a group. (Low, Medium, High, Complex)</t>
  </si>
  <si>
    <t>Other columns are optional.</t>
  </si>
  <si>
    <t>Assign the component if name is known or assign name when development begins.</t>
  </si>
  <si>
    <t>Component groups Low, Medium, High and Complex and represented a Part A, Part B, Part C and Part D. Multiple Parts are used for flexibility.</t>
  </si>
  <si>
    <r>
      <t xml:space="preserve">Each </t>
    </r>
    <r>
      <rPr>
        <b/>
        <sz val="11"/>
        <color theme="1"/>
        <rFont val="Calibri"/>
        <family val="2"/>
        <scheme val="minor"/>
      </rPr>
      <t>Part</t>
    </r>
    <r>
      <rPr>
        <sz val="11"/>
        <color theme="1"/>
        <rFont val="Calibri"/>
        <family val="2"/>
        <scheme val="minor"/>
      </rPr>
      <t xml:space="preserve"> could have different circumstances such as </t>
    </r>
    <r>
      <rPr>
        <b/>
        <sz val="11"/>
        <color theme="1"/>
        <rFont val="Calibri"/>
        <family val="2"/>
        <scheme val="minor"/>
      </rPr>
      <t>Skill Level</t>
    </r>
    <r>
      <rPr>
        <sz val="11"/>
        <color theme="1"/>
        <rFont val="Calibri"/>
        <family val="2"/>
        <scheme val="minor"/>
      </rPr>
      <t xml:space="preserve"> or </t>
    </r>
    <r>
      <rPr>
        <b/>
        <sz val="11"/>
        <color theme="1"/>
        <rFont val="Calibri"/>
        <family val="2"/>
        <scheme val="minor"/>
      </rPr>
      <t>Manager Supervision</t>
    </r>
    <r>
      <rPr>
        <sz val="11"/>
        <color theme="1"/>
        <rFont val="Calibri"/>
        <family val="2"/>
        <scheme val="minor"/>
      </rPr>
      <t xml:space="preserve"> so that is why estimation has 4 Parts. Not All Parts have to be populated.</t>
    </r>
  </si>
  <si>
    <r>
      <t xml:space="preserve">Add test names to </t>
    </r>
    <r>
      <rPr>
        <b/>
        <sz val="11"/>
        <color theme="1"/>
        <rFont val="Calibri"/>
        <family val="2"/>
        <scheme val="minor"/>
      </rPr>
      <t>TESTS</t>
    </r>
    <r>
      <rPr>
        <sz val="11"/>
        <color theme="1"/>
        <rFont val="Calibri"/>
        <family val="2"/>
        <scheme val="minor"/>
      </rPr>
      <t xml:space="preserve"> sheet.</t>
    </r>
  </si>
  <si>
    <r>
      <t xml:space="preserve">Add </t>
    </r>
    <r>
      <rPr>
        <b/>
        <sz val="11"/>
        <color theme="1"/>
        <rFont val="Calibri"/>
        <family val="2"/>
        <scheme val="minor"/>
      </rPr>
      <t>Components</t>
    </r>
    <r>
      <rPr>
        <sz val="11"/>
        <color theme="1"/>
        <rFont val="Calibri"/>
        <family val="2"/>
        <scheme val="minor"/>
      </rPr>
      <t xml:space="preserve"> (i.e. Business Processes) names to COMPONENTS PLANNED sheet that are required to automate the application test cases. </t>
    </r>
  </si>
  <si>
    <r>
      <t xml:space="preserve">Review the </t>
    </r>
    <r>
      <rPr>
        <b/>
        <sz val="11"/>
        <color theme="1"/>
        <rFont val="Calibri"/>
        <family val="2"/>
        <scheme val="minor"/>
      </rPr>
      <t>ESTIMATION INTRODUCTION</t>
    </r>
    <r>
      <rPr>
        <sz val="11"/>
        <color theme="1"/>
        <rFont val="Calibri"/>
        <family val="2"/>
        <scheme val="minor"/>
      </rPr>
      <t xml:space="preserve"> sheet for details on the estimation process.</t>
    </r>
  </si>
  <si>
    <r>
      <t xml:space="preserve">But there must be a </t>
    </r>
    <r>
      <rPr>
        <b/>
        <sz val="11"/>
        <color theme="1"/>
        <rFont val="Calibri"/>
        <family val="2"/>
        <scheme val="minor"/>
      </rPr>
      <t>Part</t>
    </r>
    <r>
      <rPr>
        <sz val="11"/>
        <color theme="1"/>
        <rFont val="Calibri"/>
        <family val="2"/>
        <scheme val="minor"/>
      </rPr>
      <t xml:space="preserve"> populated where a group has components. </t>
    </r>
  </si>
  <si>
    <t>Details</t>
  </si>
  <si>
    <t>The remaining inputs are for the manual test execution, automated test execution and script maintenance. These inputs also have their own associated wage costs.</t>
  </si>
  <si>
    <t>Ideally, the automated tests will be constructed in such a way that the test data can be generated during the test run or can retrieved from a data source using SQL.</t>
  </si>
  <si>
    <t>Hover over the cells to see the comments for furth explanation.</t>
  </si>
  <si>
    <t>but application complexity or poor environment conditions can impact this number.</t>
  </si>
  <si>
    <t>Failure Percentage is a percentage of a percentage.</t>
  </si>
  <si>
    <t>During Automated Test Execution, the failures can be related to data, environment, etc.</t>
  </si>
  <si>
    <t xml:space="preserve">Of those failures, 10% are related to script maintenance. </t>
  </si>
  <si>
    <t>on-shore, off-shore or near-shore or if bill-rates differ for the project resources.</t>
  </si>
  <si>
    <t>When Does Test Automation Make Sense?</t>
  </si>
  <si>
    <t>Does the application expect to have on-going software changes every month?</t>
  </si>
  <si>
    <t>Does the application require testing with large data sets or data variations such as "Registration in all 50 states"?</t>
  </si>
  <si>
    <t>Does the application experience issues with developers code merge or developers overwritting existing code with old code?</t>
  </si>
  <si>
    <t>Is the application functionality critical to business success or business revenue?</t>
  </si>
  <si>
    <t>Does the application have  agile SDLC with short sprints with high demand for fast test execution?</t>
  </si>
  <si>
    <t>Does the application support many platforms (IE/CHROME/FF or iPhone/Android phones) and the same test needs to be executed on those platforms?</t>
  </si>
  <si>
    <t>Response</t>
  </si>
  <si>
    <t>High</t>
  </si>
  <si>
    <t>Does the application need to simulate large number of users who are using the application resources including application rendering time? (this is different than Performance)</t>
  </si>
  <si>
    <t>Is the application user interface comparatively stable and not brand new?</t>
  </si>
  <si>
    <t>Does the application perform need Build Verification (BV) testing for CI/CD or before releasing to the manual team?</t>
  </si>
  <si>
    <t>Does the application require frequent regression testing iterations or multiple code drops per release?</t>
  </si>
  <si>
    <t xml:space="preserve">Ideal ROI should have a small savings in the first year; "Year 1". </t>
  </si>
  <si>
    <t xml:space="preserve">1) Enter the Development Bill Rate. Enter a blended rate if resources are </t>
  </si>
  <si>
    <t>2) Set the Project start month</t>
  </si>
  <si>
    <t>3) Enter the Project length</t>
  </si>
  <si>
    <t xml:space="preserve">4) Enter the manual test execution effort. </t>
  </si>
  <si>
    <t>5) Enter the test execution automation effort. The execution time is expected to be zero unless data prep must be done prior to every test run.</t>
  </si>
  <si>
    <t xml:space="preserve">6) Enter the script mainentance cost. The script mainteance should ideally be 1 hour </t>
  </si>
  <si>
    <t>1) Enter the details regarding the automation of the application under test.</t>
  </si>
  <si>
    <r>
      <t xml:space="preserve">2) Ensure that the number entered for the </t>
    </r>
    <r>
      <rPr>
        <b/>
        <sz val="11"/>
        <color theme="1"/>
        <rFont val="Calibri"/>
        <family val="2"/>
        <scheme val="minor"/>
      </rPr>
      <t xml:space="preserve"># Component Count (Screens) </t>
    </r>
    <r>
      <rPr>
        <sz val="11"/>
        <color theme="1"/>
        <rFont val="Calibri"/>
        <family val="2"/>
        <scheme val="minor"/>
      </rPr>
      <t xml:space="preserve"> matches the </t>
    </r>
    <r>
      <rPr>
        <b/>
        <sz val="11"/>
        <color theme="1"/>
        <rFont val="Calibri"/>
        <family val="2"/>
        <scheme val="minor"/>
      </rPr>
      <t xml:space="preserve">COMPONENTS PLANNED </t>
    </r>
    <r>
      <rPr>
        <sz val="11"/>
        <color theme="1"/>
        <rFont val="Calibri"/>
        <family val="2"/>
        <scheme val="minor"/>
      </rPr>
      <t>number.</t>
    </r>
  </si>
  <si>
    <r>
      <t xml:space="preserve">3) Enter the </t>
    </r>
    <r>
      <rPr>
        <b/>
        <sz val="11"/>
        <color theme="1"/>
        <rFont val="Calibri"/>
        <family val="2"/>
        <scheme val="minor"/>
      </rPr>
      <t>Resource Count</t>
    </r>
    <r>
      <rPr>
        <sz val="11"/>
        <color theme="1"/>
        <rFont val="Calibri"/>
        <family val="2"/>
        <scheme val="minor"/>
      </rPr>
      <t xml:space="preserve"> for the Project</t>
    </r>
  </si>
  <si>
    <r>
      <t xml:space="preserve">4) Review the </t>
    </r>
    <r>
      <rPr>
        <b/>
        <sz val="11"/>
        <color theme="1"/>
        <rFont val="Calibri"/>
        <family val="2"/>
        <scheme val="minor"/>
      </rPr>
      <t>Estimation LOE</t>
    </r>
    <r>
      <rPr>
        <sz val="11"/>
        <color theme="1"/>
        <rFont val="Calibri"/>
        <family val="2"/>
        <scheme val="minor"/>
      </rPr>
      <t xml:space="preserve"> and adjust the Inputs as needed. Repease as needed.</t>
    </r>
  </si>
  <si>
    <r>
      <rPr>
        <b/>
        <sz val="11"/>
        <color theme="1"/>
        <rFont val="Calibri"/>
        <family val="2"/>
        <scheme val="minor"/>
      </rPr>
      <t>NOTE</t>
    </r>
    <r>
      <rPr>
        <sz val="11"/>
        <color theme="1"/>
        <rFont val="Calibri"/>
        <family val="2"/>
        <scheme val="minor"/>
      </rPr>
      <t xml:space="preserve">  Common sense and experience can guide the Test Lead to build a reasonable LOE.</t>
    </r>
  </si>
  <si>
    <t>DATE</t>
  </si>
  <si>
    <t>COMMENTS</t>
  </si>
  <si>
    <t>Added HELP sheet tab to guide user in entering data to calculate ROI</t>
  </si>
  <si>
    <t>Added QUESTIONNAIRE sheet tab to guide user/test lead in assessing if application is a candidate for automation.</t>
  </si>
  <si>
    <r>
      <t xml:space="preserve">Modified Input parameter for </t>
    </r>
    <r>
      <rPr>
        <b/>
        <sz val="11"/>
        <color theme="1"/>
        <rFont val="Calibri"/>
        <family val="2"/>
        <scheme val="minor"/>
      </rPr>
      <t>Test Case Count</t>
    </r>
    <r>
      <rPr>
        <sz val="11"/>
        <color theme="1"/>
        <rFont val="Calibri"/>
        <family val="2"/>
        <scheme val="minor"/>
      </rPr>
      <t xml:space="preserve"> to automatically calculate the value by counting Test Names on the </t>
    </r>
    <r>
      <rPr>
        <b/>
        <sz val="11"/>
        <color theme="1"/>
        <rFont val="Calibri"/>
        <family val="2"/>
        <scheme val="minor"/>
      </rPr>
      <t>TESTS</t>
    </r>
    <r>
      <rPr>
        <sz val="11"/>
        <color theme="1"/>
        <rFont val="Calibri"/>
        <family val="2"/>
        <scheme val="minor"/>
      </rPr>
      <t xml:space="preserve"> sheet tab.</t>
    </r>
  </si>
  <si>
    <t>CW_Login</t>
  </si>
  <si>
    <t>CW_RBA</t>
  </si>
  <si>
    <t>CW_MFA_Login</t>
  </si>
  <si>
    <t>CW_MFA_Converion</t>
  </si>
  <si>
    <t>CW_EBA_OC_Reacceptance</t>
  </si>
  <si>
    <t>CW_Registration</t>
  </si>
  <si>
    <t>CW_Token_Registration</t>
  </si>
  <si>
    <t>CW_Forgot_Username</t>
  </si>
  <si>
    <t>CW_Forgot_Password</t>
  </si>
  <si>
    <t>CW_Forgot_SQA_</t>
  </si>
  <si>
    <t>CW_Mini_Registration</t>
  </si>
  <si>
    <t>CW_Account_Overview</t>
  </si>
  <si>
    <t>CW_Add__Accounts</t>
  </si>
  <si>
    <t>CW_Add_Multiple_Accounts</t>
  </si>
  <si>
    <t>CW_Remove_Account</t>
  </si>
  <si>
    <t>CW_View_Contract_Info</t>
  </si>
  <si>
    <t>CW_Account_History</t>
  </si>
  <si>
    <t>CW_View_Agreements</t>
  </si>
  <si>
    <t>CW_Go_Paperless_Billing_Statement</t>
  </si>
  <si>
    <t>CW_Multiple_Go_Paperless</t>
  </si>
  <si>
    <t>CW_Go_Paperless_ePrivacy_IVR_ER</t>
  </si>
  <si>
    <t>CW_My_Profile_Change_Username_Password_SQA</t>
  </si>
  <si>
    <t>CW_My_Profile_Change_Account_Management_Email_Information_Email</t>
  </si>
  <si>
    <t>CW_Address_Change</t>
  </si>
  <si>
    <t>CW_Change_Privacy_Options</t>
  </si>
  <si>
    <t>CW_Change_Marketing_Preference</t>
  </si>
  <si>
    <t>CW_MFA_Preferences</t>
  </si>
  <si>
    <t>CW_View_Statement</t>
  </si>
  <si>
    <t>CW_View_Privacy_Notice</t>
  </si>
  <si>
    <t>CW_View_IVR_ER_Notice</t>
  </si>
  <si>
    <t>CW_View_Legal_Servicing_Notice</t>
  </si>
  <si>
    <t>CW_Change_Account_Notification</t>
  </si>
  <si>
    <t>CW_Change_Pay_online_Notification</t>
  </si>
  <si>
    <t>CW_Throttling_for_EBA_OC</t>
  </si>
  <si>
    <t>CW_Citi_Kubra_alesforce_Integration</t>
  </si>
  <si>
    <t>CW_Header_Footer_for_Citi</t>
  </si>
  <si>
    <t>CW_Support_Center_Case_Mgmt_DDC</t>
  </si>
  <si>
    <t>CW_Contact_Us(Non_Secure_Email)</t>
  </si>
  <si>
    <t>CW_Buffer1</t>
  </si>
  <si>
    <t>CW_Buffer2</t>
  </si>
  <si>
    <t>CW_Buffer3</t>
  </si>
  <si>
    <t>CW_Buffer4</t>
  </si>
  <si>
    <t>CW_Buffer5</t>
  </si>
  <si>
    <t>CW_Buffer6</t>
  </si>
  <si>
    <t>CW_Buffer7</t>
  </si>
  <si>
    <t>CW_Buffer8</t>
  </si>
  <si>
    <t>CW_Buffer9</t>
  </si>
  <si>
    <t>CW_Buffer10</t>
  </si>
  <si>
    <t>July</t>
  </si>
  <si>
    <t>TEST_0201</t>
  </si>
  <si>
    <t>TEST_0202</t>
  </si>
  <si>
    <t>TEST_0203</t>
  </si>
  <si>
    <t>TEST_0204</t>
  </si>
  <si>
    <t>TEST_0205</t>
  </si>
  <si>
    <t>TEST_0206</t>
  </si>
  <si>
    <t>TEST_0207</t>
  </si>
  <si>
    <t>TEST_0208</t>
  </si>
  <si>
    <t>TEST_0209</t>
  </si>
  <si>
    <t>TEST_0210</t>
  </si>
  <si>
    <t>TEST_0211</t>
  </si>
  <si>
    <t>TEST_0212</t>
  </si>
  <si>
    <t>TEST_0213</t>
  </si>
  <si>
    <t>TEST_0214</t>
  </si>
  <si>
    <t>TEST_0215</t>
  </si>
  <si>
    <t>TEST_0216</t>
  </si>
  <si>
    <t>TEST_0217</t>
  </si>
  <si>
    <t>TEST_0218</t>
  </si>
  <si>
    <t>TEST_0219</t>
  </si>
  <si>
    <t>TEST_0220</t>
  </si>
  <si>
    <t>TEST_0221</t>
  </si>
  <si>
    <t>TEST_0222</t>
  </si>
  <si>
    <t>TEST_0223</t>
  </si>
  <si>
    <t>TEST_0224</t>
  </si>
  <si>
    <t>TEST_0225</t>
  </si>
  <si>
    <t>TEST_0226</t>
  </si>
  <si>
    <t>TEST_0227</t>
  </si>
  <si>
    <t>TEST_0228</t>
  </si>
  <si>
    <t>TEST_0229</t>
  </si>
  <si>
    <t>TEST_0230</t>
  </si>
  <si>
    <t>TEST_0231</t>
  </si>
  <si>
    <t>TEST_0232</t>
  </si>
  <si>
    <t>TEST_0233</t>
  </si>
  <si>
    <t>TEST_0234</t>
  </si>
  <si>
    <t>TEST_0235</t>
  </si>
  <si>
    <t>TEST_0236</t>
  </si>
  <si>
    <t>TEST_0237</t>
  </si>
  <si>
    <t>TEST_0238</t>
  </si>
  <si>
    <t>TEST_0239</t>
  </si>
  <si>
    <t>TEST_0240</t>
  </si>
  <si>
    <t>TEST_0241</t>
  </si>
  <si>
    <t>TEST_0242</t>
  </si>
  <si>
    <t>TEST_0243</t>
  </si>
  <si>
    <t>TEST_0244</t>
  </si>
  <si>
    <t>TEST_0245</t>
  </si>
  <si>
    <t>TEST_0246</t>
  </si>
  <si>
    <t>TEST_0247</t>
  </si>
  <si>
    <t>TEST_0248</t>
  </si>
  <si>
    <t>TEST_0249</t>
  </si>
  <si>
    <t>TEST_0250</t>
  </si>
  <si>
    <t>TEST_0251</t>
  </si>
  <si>
    <t>TEST_0252</t>
  </si>
  <si>
    <t>TEST_0253</t>
  </si>
  <si>
    <t>TEST_0254</t>
  </si>
  <si>
    <t>TEST_0255</t>
  </si>
  <si>
    <t>TEST_0256</t>
  </si>
  <si>
    <t>TEST_0257</t>
  </si>
  <si>
    <t>TEST_0258</t>
  </si>
  <si>
    <t>TEST_0259</t>
  </si>
  <si>
    <t>TEST_0260</t>
  </si>
  <si>
    <t>TEST_0261</t>
  </si>
  <si>
    <t>TEST_0262</t>
  </si>
  <si>
    <t>TEST_0263</t>
  </si>
  <si>
    <t>TEST_0264</t>
  </si>
  <si>
    <t>TEST_0265</t>
  </si>
  <si>
    <t>TEST_0266</t>
  </si>
  <si>
    <t>TEST_0267</t>
  </si>
  <si>
    <t>TEST_0268</t>
  </si>
  <si>
    <t>TEST_0269</t>
  </si>
  <si>
    <t>TEST_0270</t>
  </si>
  <si>
    <t>TEST_0271</t>
  </si>
  <si>
    <t>TEST_0272</t>
  </si>
  <si>
    <t>TEST_0273</t>
  </si>
  <si>
    <t>TEST_0274</t>
  </si>
  <si>
    <t>TEST_0275</t>
  </si>
  <si>
    <t>TEST_0276</t>
  </si>
  <si>
    <t>TEST_0277</t>
  </si>
  <si>
    <t>TEST_0278</t>
  </si>
  <si>
    <t>TEST_0279</t>
  </si>
  <si>
    <t>TEST_0280</t>
  </si>
  <si>
    <t>TEST_0281</t>
  </si>
  <si>
    <t>TEST_0282</t>
  </si>
  <si>
    <t>TEST_0283</t>
  </si>
  <si>
    <t>TEST_0284</t>
  </si>
  <si>
    <t>TEST_0285</t>
  </si>
  <si>
    <t>TEST_0286</t>
  </si>
  <si>
    <t>TEST_0287</t>
  </si>
  <si>
    <t>TEST_0288</t>
  </si>
  <si>
    <t>TEST_0289</t>
  </si>
  <si>
    <t>TEST_0290</t>
  </si>
  <si>
    <t>TEST_0291</t>
  </si>
  <si>
    <t>TEST_0292</t>
  </si>
  <si>
    <t>TEST_0293</t>
  </si>
  <si>
    <t>TEST_0294</t>
  </si>
  <si>
    <t>TEST_0295</t>
  </si>
  <si>
    <t>TEST_0296</t>
  </si>
  <si>
    <t>TEST_0297</t>
  </si>
  <si>
    <t>TEST_0298</t>
  </si>
  <si>
    <t>TEST_0299</t>
  </si>
  <si>
    <t>TEST_0300</t>
  </si>
  <si>
    <t>TEST_0301</t>
  </si>
  <si>
    <t>TEST_0302</t>
  </si>
  <si>
    <t>TEST_0303</t>
  </si>
  <si>
    <t>TEST_0304</t>
  </si>
  <si>
    <t>TEST_0305</t>
  </si>
  <si>
    <t>TEST_0306</t>
  </si>
  <si>
    <t>TEST_0307</t>
  </si>
  <si>
    <t>TEST_0308</t>
  </si>
  <si>
    <t>TEST_0309</t>
  </si>
  <si>
    <t>TEST_0310</t>
  </si>
  <si>
    <t>TEST_0311</t>
  </si>
  <si>
    <t>TEST_0312</t>
  </si>
  <si>
    <t>TEST_0313</t>
  </si>
  <si>
    <t>TEST_0314</t>
  </si>
  <si>
    <t>TEST_0315</t>
  </si>
  <si>
    <t>TEST_0316</t>
  </si>
  <si>
    <t>TEST_0317</t>
  </si>
  <si>
    <t>TEST_0318</t>
  </si>
  <si>
    <t>TEST_0319</t>
  </si>
  <si>
    <t>TEST_0320</t>
  </si>
  <si>
    <t>TEST_0321</t>
  </si>
  <si>
    <t>TEST_0322</t>
  </si>
  <si>
    <t>TEST_0323</t>
  </si>
  <si>
    <t>TEST_0324</t>
  </si>
  <si>
    <t>TEST_0325</t>
  </si>
  <si>
    <t>TEST_0326</t>
  </si>
  <si>
    <t>TEST_0327</t>
  </si>
  <si>
    <t>TEST_0328</t>
  </si>
  <si>
    <t>TEST_0329</t>
  </si>
  <si>
    <t>TEST_0330</t>
  </si>
  <si>
    <t>TEST_0331</t>
  </si>
  <si>
    <t>TEST_0332</t>
  </si>
  <si>
    <t>TEST_0333</t>
  </si>
  <si>
    <t>TEST_0334</t>
  </si>
  <si>
    <t>TEST_0335</t>
  </si>
  <si>
    <t>TEST_0336</t>
  </si>
  <si>
    <t>TEST_0337</t>
  </si>
  <si>
    <t>TEST_0338</t>
  </si>
  <si>
    <t>TEST_0339</t>
  </si>
  <si>
    <t>TEST_0340</t>
  </si>
  <si>
    <t>TEST_0341</t>
  </si>
  <si>
    <t>TEST_0342</t>
  </si>
  <si>
    <t>TEST_0343</t>
  </si>
  <si>
    <t>TEST_0344</t>
  </si>
  <si>
    <t>TEST_0345</t>
  </si>
  <si>
    <t>TEST_0346</t>
  </si>
  <si>
    <t>TEST_0347</t>
  </si>
  <si>
    <t>TEST_0348</t>
  </si>
  <si>
    <t>TEST_0349</t>
  </si>
  <si>
    <t>TEST_0350</t>
  </si>
  <si>
    <t>TEST_0351</t>
  </si>
  <si>
    <t>TEST_0352</t>
  </si>
  <si>
    <t>TEST_0353</t>
  </si>
  <si>
    <t>TEST_0354</t>
  </si>
  <si>
    <t>TEST_0355</t>
  </si>
  <si>
    <t>TEST_0356</t>
  </si>
  <si>
    <t>TEST_0357</t>
  </si>
  <si>
    <t>TEST_0358</t>
  </si>
  <si>
    <t>TEST_0359</t>
  </si>
  <si>
    <t>TEST_0360</t>
  </si>
  <si>
    <t>TEST_0361</t>
  </si>
  <si>
    <t>TEST_0362</t>
  </si>
  <si>
    <t>TEST_0363</t>
  </si>
  <si>
    <t>TEST_0364</t>
  </si>
  <si>
    <t>TEST_0365</t>
  </si>
  <si>
    <t>TEST_0366</t>
  </si>
  <si>
    <t>TEST_0367</t>
  </si>
  <si>
    <t>TEST_0368</t>
  </si>
  <si>
    <t>TEST_0369</t>
  </si>
  <si>
    <t>TEST_0370</t>
  </si>
  <si>
    <t>TEST_0371</t>
  </si>
  <si>
    <t>TEST_0372</t>
  </si>
  <si>
    <t>TEST_0373</t>
  </si>
  <si>
    <t>TEST_0374</t>
  </si>
  <si>
    <t>TEST_0375</t>
  </si>
  <si>
    <t>TEST_0376</t>
  </si>
  <si>
    <t>TEST_0377</t>
  </si>
  <si>
    <t>TEST_0378</t>
  </si>
  <si>
    <t>TEST_0379</t>
  </si>
  <si>
    <t>TEST_0380</t>
  </si>
  <si>
    <t>TEST_0381</t>
  </si>
  <si>
    <t>TEST_0382</t>
  </si>
  <si>
    <t>TEST_0383</t>
  </si>
  <si>
    <t>TEST_0384</t>
  </si>
  <si>
    <t>TEST_0385</t>
  </si>
  <si>
    <t>TEST_0386</t>
  </si>
  <si>
    <t>TEST_0387</t>
  </si>
  <si>
    <t>TEST_0388</t>
  </si>
  <si>
    <t>TEST_0389</t>
  </si>
  <si>
    <t>TEST_0390</t>
  </si>
  <si>
    <t>TEST_0391</t>
  </si>
  <si>
    <t>TEST_0392</t>
  </si>
  <si>
    <t>TEST_0393</t>
  </si>
  <si>
    <t>TEST_0394</t>
  </si>
  <si>
    <t>TEST_0395</t>
  </si>
  <si>
    <t>TEST_0396</t>
  </si>
  <si>
    <t>TEST_0397</t>
  </si>
  <si>
    <t>TEST_0398</t>
  </si>
  <si>
    <t>TEST_0399</t>
  </si>
  <si>
    <t>TEST_0400</t>
  </si>
  <si>
    <t>TEST_0401</t>
  </si>
  <si>
    <t>TEST_0402</t>
  </si>
  <si>
    <t>TEST_0403</t>
  </si>
  <si>
    <t>TEST_0404</t>
  </si>
  <si>
    <t>TEST_0405</t>
  </si>
  <si>
    <t>TEST_0406</t>
  </si>
  <si>
    <t>TEST_0407</t>
  </si>
  <si>
    <t>TEST_0408</t>
  </si>
  <si>
    <t>TEST_0409</t>
  </si>
  <si>
    <t>TEST_0410</t>
  </si>
  <si>
    <t>TEST_0411</t>
  </si>
  <si>
    <t>TEST_0412</t>
  </si>
  <si>
    <t>TEST_0413</t>
  </si>
  <si>
    <t>TEST_0414</t>
  </si>
  <si>
    <t>TEST_0415</t>
  </si>
  <si>
    <t>TEST_0416</t>
  </si>
  <si>
    <t>TEST_0417</t>
  </si>
  <si>
    <t>TEST_0418</t>
  </si>
  <si>
    <t>TEST_0419</t>
  </si>
  <si>
    <t>TEST_0420</t>
  </si>
  <si>
    <t>TEST_0421</t>
  </si>
  <si>
    <t>TEST_0422</t>
  </si>
  <si>
    <t>TEST_0423</t>
  </si>
  <si>
    <t>TEST_0424</t>
  </si>
  <si>
    <t>TEST_0425</t>
  </si>
  <si>
    <t>TEST_0426</t>
  </si>
  <si>
    <t>TEST_0427</t>
  </si>
  <si>
    <t>TEST_0428</t>
  </si>
  <si>
    <t>TEST_0429</t>
  </si>
  <si>
    <t>TEST_0430</t>
  </si>
  <si>
    <t>TEST_0431</t>
  </si>
  <si>
    <t>TEST_0432</t>
  </si>
  <si>
    <t>TEST_0433</t>
  </si>
  <si>
    <t>TEST_0434</t>
  </si>
  <si>
    <t>TEST_0435</t>
  </si>
  <si>
    <t>TEST_0436</t>
  </si>
  <si>
    <t>TEST_0437</t>
  </si>
  <si>
    <t>TEST_0438</t>
  </si>
  <si>
    <t>TEST_0439</t>
  </si>
  <si>
    <t>TEST_0440</t>
  </si>
  <si>
    <t>TEST_0441</t>
  </si>
  <si>
    <t>TEST_0442</t>
  </si>
  <si>
    <t>TEST_0443</t>
  </si>
  <si>
    <t>TEST_0444</t>
  </si>
  <si>
    <t>TEST_0445</t>
  </si>
  <si>
    <t>TEST_0446</t>
  </si>
  <si>
    <t>TEST_0447</t>
  </si>
  <si>
    <t>TEST_0448</t>
  </si>
  <si>
    <t>TEST_0449</t>
  </si>
  <si>
    <t>TEST_0450</t>
  </si>
  <si>
    <t>TEST_0451</t>
  </si>
  <si>
    <t>TEST_0452</t>
  </si>
  <si>
    <t>TEST_0453</t>
  </si>
  <si>
    <t>TEST_0454</t>
  </si>
  <si>
    <t>TEST_0455</t>
  </si>
  <si>
    <t>TEST_0456</t>
  </si>
  <si>
    <t>TEST_0457</t>
  </si>
  <si>
    <t>TEST_0458</t>
  </si>
  <si>
    <t>TEST_0459</t>
  </si>
  <si>
    <t>TEST_0460</t>
  </si>
  <si>
    <t>TEST_0461</t>
  </si>
  <si>
    <t>TEST_0462</t>
  </si>
  <si>
    <t>TEST_0463</t>
  </si>
  <si>
    <t>TEST_0464</t>
  </si>
  <si>
    <t>TEST_0465</t>
  </si>
  <si>
    <t>TEST_0466</t>
  </si>
  <si>
    <t>TEST_0467</t>
  </si>
  <si>
    <t>TEST_0468</t>
  </si>
  <si>
    <t>TEST_0469</t>
  </si>
  <si>
    <t>TEST_0470</t>
  </si>
  <si>
    <t>TEST_0471</t>
  </si>
  <si>
    <t>TEST_0472</t>
  </si>
  <si>
    <t>TEST_0473</t>
  </si>
  <si>
    <t>TEST_0474</t>
  </si>
  <si>
    <t>TEST_0475</t>
  </si>
  <si>
    <t>TEST_0476</t>
  </si>
  <si>
    <t>TEST_0477</t>
  </si>
  <si>
    <t>TEST_0478</t>
  </si>
  <si>
    <t>TEST_0479</t>
  </si>
  <si>
    <t>TEST_0480</t>
  </si>
  <si>
    <t>TEST_0481</t>
  </si>
  <si>
    <t>TEST_0482</t>
  </si>
  <si>
    <t>TEST_0483</t>
  </si>
  <si>
    <t>TEST_0484</t>
  </si>
  <si>
    <t>TEST_0485</t>
  </si>
  <si>
    <t>TEST_0486</t>
  </si>
  <si>
    <t>TEST_0487</t>
  </si>
  <si>
    <t>TEST_0488</t>
  </si>
  <si>
    <t>TEST_0489</t>
  </si>
  <si>
    <t>TEST_0490</t>
  </si>
  <si>
    <t>TEST_0491</t>
  </si>
  <si>
    <t>TEST_0492</t>
  </si>
  <si>
    <t>TEST_0493</t>
  </si>
  <si>
    <t>TEST_0494</t>
  </si>
  <si>
    <t>TEST_0495</t>
  </si>
  <si>
    <t>TEST_0496</t>
  </si>
  <si>
    <t>TEST_0497</t>
  </si>
  <si>
    <t>TEST_0498</t>
  </si>
  <si>
    <t>TEST_0499</t>
  </si>
  <si>
    <t>TEST_0500</t>
  </si>
  <si>
    <t>TEST_0501</t>
  </si>
  <si>
    <t>TEST_0502</t>
  </si>
  <si>
    <t>TEST_0503</t>
  </si>
  <si>
    <t>TEST_0504</t>
  </si>
  <si>
    <t>TEST_0505</t>
  </si>
  <si>
    <t>TEST_0506</t>
  </si>
  <si>
    <t>TEST_0507</t>
  </si>
  <si>
    <t>TEST_0508</t>
  </si>
  <si>
    <t>TEST_0509</t>
  </si>
  <si>
    <t>TEST_0510</t>
  </si>
  <si>
    <t>TEST_0511</t>
  </si>
  <si>
    <t>TEST_0512</t>
  </si>
  <si>
    <t>TEST_0513</t>
  </si>
  <si>
    <t>TEST_0514</t>
  </si>
  <si>
    <t>TEST_0515</t>
  </si>
  <si>
    <t>TEST_0516</t>
  </si>
  <si>
    <t>TEST_0517</t>
  </si>
  <si>
    <t>TEST_0518</t>
  </si>
  <si>
    <t>TEST_0519</t>
  </si>
  <si>
    <t>TEST_0520</t>
  </si>
  <si>
    <t>TEST_0521</t>
  </si>
  <si>
    <t>TEST_0522</t>
  </si>
  <si>
    <t>TEST_0523</t>
  </si>
  <si>
    <t>TEST_0524</t>
  </si>
  <si>
    <t>TEST_0525</t>
  </si>
  <si>
    <t>TEST_0526</t>
  </si>
  <si>
    <t>TEST_0527</t>
  </si>
  <si>
    <t>TEST_0528</t>
  </si>
  <si>
    <t>TEST_0529</t>
  </si>
  <si>
    <t>TEST_0530</t>
  </si>
  <si>
    <t>TEST_0531</t>
  </si>
  <si>
    <t>TEST_0532</t>
  </si>
  <si>
    <t>TEST_0533</t>
  </si>
  <si>
    <t>TEST_0534</t>
  </si>
  <si>
    <t>TEST_0535</t>
  </si>
  <si>
    <t>TEST_0536</t>
  </si>
  <si>
    <t>TEST_0537</t>
  </si>
  <si>
    <t>TEST_0538</t>
  </si>
  <si>
    <t>TEST_0539</t>
  </si>
  <si>
    <t>TEST_0540</t>
  </si>
  <si>
    <t>TEST_0541</t>
  </si>
  <si>
    <t>TEST_0542</t>
  </si>
  <si>
    <t>TEST_0543</t>
  </si>
  <si>
    <t>TEST_0544</t>
  </si>
  <si>
    <t>TEST_0545</t>
  </si>
  <si>
    <t>TEST_0546</t>
  </si>
  <si>
    <t>TEST_0547</t>
  </si>
  <si>
    <t>TEST_0548</t>
  </si>
  <si>
    <t>TEST_0549</t>
  </si>
  <si>
    <t>TEST_0550</t>
  </si>
  <si>
    <t>TEST_0551</t>
  </si>
  <si>
    <t>TEST_0552</t>
  </si>
  <si>
    <t>TEST_0553</t>
  </si>
  <si>
    <t>TEST_0554</t>
  </si>
  <si>
    <t>TEST_0555</t>
  </si>
  <si>
    <t>TEST_0556</t>
  </si>
  <si>
    <t>TEST_0557</t>
  </si>
  <si>
    <t>TEST_0558</t>
  </si>
  <si>
    <t>TEST_0559</t>
  </si>
  <si>
    <t>TEST_0560</t>
  </si>
  <si>
    <t>TEST_0561</t>
  </si>
  <si>
    <t>TEST_0562</t>
  </si>
  <si>
    <t>TEST_0563</t>
  </si>
  <si>
    <t>TEST_0564</t>
  </si>
  <si>
    <t>TEST_0565</t>
  </si>
  <si>
    <t>TEST_0566</t>
  </si>
  <si>
    <t>TEST_0567</t>
  </si>
  <si>
    <t>TEST_0568</t>
  </si>
  <si>
    <t>TEST_0569</t>
  </si>
  <si>
    <t>TEST_0570</t>
  </si>
  <si>
    <t>TEST_0571</t>
  </si>
  <si>
    <t>TEST_0572</t>
  </si>
  <si>
    <t>TEST_0573</t>
  </si>
  <si>
    <t>TEST_0574</t>
  </si>
  <si>
    <t>TEST_0575</t>
  </si>
  <si>
    <t>TEST_0576</t>
  </si>
  <si>
    <t>TEST_0577</t>
  </si>
  <si>
    <t>TEST_0578</t>
  </si>
  <si>
    <t>TEST_0579</t>
  </si>
  <si>
    <t>TEST_0580</t>
  </si>
  <si>
    <t>TEST_0581</t>
  </si>
  <si>
    <t>TEST_0582</t>
  </si>
  <si>
    <t>TEST_0583</t>
  </si>
  <si>
    <t>TEST_0584</t>
  </si>
  <si>
    <t>TEST_0585</t>
  </si>
  <si>
    <t>TEST_0586</t>
  </si>
  <si>
    <t>TEST_0587</t>
  </si>
  <si>
    <t>TEST_0588</t>
  </si>
  <si>
    <t>TEST_0589</t>
  </si>
  <si>
    <t>TEST_0590</t>
  </si>
  <si>
    <t>TEST_0591</t>
  </si>
  <si>
    <t>TEST_0592</t>
  </si>
  <si>
    <t>TEST_0593</t>
  </si>
  <si>
    <t>TEST_0594</t>
  </si>
  <si>
    <t>TEST_0595</t>
  </si>
  <si>
    <t>TEST_0596</t>
  </si>
  <si>
    <t>TEST_0597</t>
  </si>
  <si>
    <t>TEST_0598</t>
  </si>
  <si>
    <t>TEST_0599</t>
  </si>
  <si>
    <t>TEST_0600</t>
  </si>
  <si>
    <t>TEST_0601</t>
  </si>
  <si>
    <t>TEST_0602</t>
  </si>
  <si>
    <t>TEST_0603</t>
  </si>
  <si>
    <t>TEST_0604</t>
  </si>
  <si>
    <t>TEST_0605</t>
  </si>
  <si>
    <t>TEST_0606</t>
  </si>
  <si>
    <t>TEST_0607</t>
  </si>
  <si>
    <t>TEST_0608</t>
  </si>
  <si>
    <t>TEST_0609</t>
  </si>
  <si>
    <t>TEST_0610</t>
  </si>
  <si>
    <t>TEST_0611</t>
  </si>
  <si>
    <t>TEST_0612</t>
  </si>
  <si>
    <t>TEST_0613</t>
  </si>
  <si>
    <t>TEST_0614</t>
  </si>
  <si>
    <t>TEST_0615</t>
  </si>
  <si>
    <t>TEST_0616</t>
  </si>
  <si>
    <t>TEST_0617</t>
  </si>
  <si>
    <t>TEST_0618</t>
  </si>
  <si>
    <t>TEST_0619</t>
  </si>
  <si>
    <t>TEST_0620</t>
  </si>
  <si>
    <t>TEST_0621</t>
  </si>
  <si>
    <t>TEST_0622</t>
  </si>
  <si>
    <t>TEST_0623</t>
  </si>
  <si>
    <t>TEST_0624</t>
  </si>
  <si>
    <t>TEST_0625</t>
  </si>
  <si>
    <t>TEST_0626</t>
  </si>
  <si>
    <t>TEST_0627</t>
  </si>
  <si>
    <t>TEST_0628</t>
  </si>
  <si>
    <t>TEST_0629</t>
  </si>
  <si>
    <t>TEST_0630</t>
  </si>
  <si>
    <t>TEST_0631</t>
  </si>
  <si>
    <t>TEST_0632</t>
  </si>
  <si>
    <t>TEST_0633</t>
  </si>
  <si>
    <t>TEST_0634</t>
  </si>
  <si>
    <t>TEST_0635</t>
  </si>
  <si>
    <t>TEST_0636</t>
  </si>
  <si>
    <t>TEST_0637</t>
  </si>
  <si>
    <t>TEST_0638</t>
  </si>
  <si>
    <t>TEST_0639</t>
  </si>
  <si>
    <t>TEST_0640</t>
  </si>
  <si>
    <t>TEST_0641</t>
  </si>
  <si>
    <t>TEST_0642</t>
  </si>
  <si>
    <t>TEST_0643</t>
  </si>
  <si>
    <t>TEST_0644</t>
  </si>
  <si>
    <t>TEST_0645</t>
  </si>
  <si>
    <t>TEST_0646</t>
  </si>
  <si>
    <t>TEST_0647</t>
  </si>
  <si>
    <t>TEST_0648</t>
  </si>
  <si>
    <t>TEST_0649</t>
  </si>
  <si>
    <t>TEST_0650</t>
  </si>
  <si>
    <t>TEST_0651</t>
  </si>
  <si>
    <t>TEST_0652</t>
  </si>
  <si>
    <t>TEST_0653</t>
  </si>
  <si>
    <t>TEST_0654</t>
  </si>
  <si>
    <t>TEST_0655</t>
  </si>
  <si>
    <t>TEST_0656</t>
  </si>
  <si>
    <t>TEST_0657</t>
  </si>
  <si>
    <t>TEST_0658</t>
  </si>
  <si>
    <t>TEST_0659</t>
  </si>
  <si>
    <t>TEST_0660</t>
  </si>
  <si>
    <t>TEST_0661</t>
  </si>
  <si>
    <t>TEST_0662</t>
  </si>
  <si>
    <t>TEST_0663</t>
  </si>
  <si>
    <t>TEST_0664</t>
  </si>
  <si>
    <t>TEST_0665</t>
  </si>
  <si>
    <t>TEST_0666</t>
  </si>
  <si>
    <t>TEST_0667</t>
  </si>
  <si>
    <t>TEST_0668</t>
  </si>
  <si>
    <t>TEST_0669</t>
  </si>
  <si>
    <t>TEST_0670</t>
  </si>
  <si>
    <t>TEST_0671</t>
  </si>
  <si>
    <t>TEST_0672</t>
  </si>
  <si>
    <t>TEST_0673</t>
  </si>
  <si>
    <t>TEST_0674</t>
  </si>
  <si>
    <t>TEST_0675</t>
  </si>
  <si>
    <t>TEST_0676</t>
  </si>
  <si>
    <t>TEST_0677</t>
  </si>
  <si>
    <t>TEST_0678</t>
  </si>
  <si>
    <t>TEST_0679</t>
  </si>
  <si>
    <t>TEST_0680</t>
  </si>
  <si>
    <t>TEST_0681</t>
  </si>
  <si>
    <t>TEST_0682</t>
  </si>
  <si>
    <t>TEST_0683</t>
  </si>
  <si>
    <t>TEST_0684</t>
  </si>
  <si>
    <t>TEST_0685</t>
  </si>
  <si>
    <t>TEST_0686</t>
  </si>
  <si>
    <t>TEST_0687</t>
  </si>
  <si>
    <t>TEST_0688</t>
  </si>
  <si>
    <t>TEST_0689</t>
  </si>
  <si>
    <t>TEST_0690</t>
  </si>
  <si>
    <t>TEST_0691</t>
  </si>
  <si>
    <t>TEST_0692</t>
  </si>
  <si>
    <t>TEST_0693</t>
  </si>
  <si>
    <t>TEST_0694</t>
  </si>
  <si>
    <t>TEST_0695</t>
  </si>
  <si>
    <t>TEST_0696</t>
  </si>
  <si>
    <t>TEST_0697</t>
  </si>
  <si>
    <t>TEST_0698</t>
  </si>
  <si>
    <t>TEST_0699</t>
  </si>
  <si>
    <t>TEST_0700</t>
  </si>
  <si>
    <t>TEST_0701</t>
  </si>
  <si>
    <t>TEST_0702</t>
  </si>
  <si>
    <t>TEST_0703</t>
  </si>
  <si>
    <t>TEST_0704</t>
  </si>
  <si>
    <t>TEST_0705</t>
  </si>
  <si>
    <t>TEST_0706</t>
  </si>
  <si>
    <t>TEST_0707</t>
  </si>
  <si>
    <t>TEST_0708</t>
  </si>
  <si>
    <t>TEST_0709</t>
  </si>
  <si>
    <t>TEST_0710</t>
  </si>
  <si>
    <t>TEST_0711</t>
  </si>
  <si>
    <t>TEST_0712</t>
  </si>
  <si>
    <t>TEST_0713</t>
  </si>
  <si>
    <t>TEST_0714</t>
  </si>
  <si>
    <t>TEST_0715</t>
  </si>
  <si>
    <t>TEST_0716</t>
  </si>
  <si>
    <t>TEST_0717</t>
  </si>
  <si>
    <t>TEST_0718</t>
  </si>
  <si>
    <t>TEST_0719</t>
  </si>
  <si>
    <t>TEST_0720</t>
  </si>
  <si>
    <t>TEST_0721</t>
  </si>
  <si>
    <t>TEST_0722</t>
  </si>
  <si>
    <t>TEST_0723</t>
  </si>
  <si>
    <t>TEST_0724</t>
  </si>
  <si>
    <t>TEST_0725</t>
  </si>
  <si>
    <t>TEST_0726</t>
  </si>
  <si>
    <t>TEST_0727</t>
  </si>
  <si>
    <t>TEST_0728</t>
  </si>
  <si>
    <t>TEST_0729</t>
  </si>
  <si>
    <t>TEST_0730</t>
  </si>
  <si>
    <t>TEST_0731</t>
  </si>
  <si>
    <t>TEST_0732</t>
  </si>
  <si>
    <t>TEST_0733</t>
  </si>
  <si>
    <t>TEST_0734</t>
  </si>
  <si>
    <t>TEST_0735</t>
  </si>
  <si>
    <t>TEST_0736</t>
  </si>
  <si>
    <t>TEST_0737</t>
  </si>
  <si>
    <t>TEST_0738</t>
  </si>
  <si>
    <t>TEST_0739</t>
  </si>
  <si>
    <t>TEST_0740</t>
  </si>
  <si>
    <t>TEST_0741</t>
  </si>
  <si>
    <t>TEST_0742</t>
  </si>
  <si>
    <t>TEST_0743</t>
  </si>
  <si>
    <t>TEST_0744</t>
  </si>
  <si>
    <t>TEST_0745</t>
  </si>
  <si>
    <t>TEST_0746</t>
  </si>
  <si>
    <t>TEST_0747</t>
  </si>
  <si>
    <t>TEST_0748</t>
  </si>
  <si>
    <t>TEST_0749</t>
  </si>
  <si>
    <t>TEST_0750</t>
  </si>
  <si>
    <t>TEST_0751</t>
  </si>
  <si>
    <t>TEST_0752</t>
  </si>
  <si>
    <t>TEST_0753</t>
  </si>
  <si>
    <t>TEST_0754</t>
  </si>
  <si>
    <t>TEST_0755</t>
  </si>
  <si>
    <t>TEST_0756</t>
  </si>
  <si>
    <t>TEST_0757</t>
  </si>
  <si>
    <t>TEST_0758</t>
  </si>
  <si>
    <t>TEST_0759</t>
  </si>
  <si>
    <t>TEST_0760</t>
  </si>
  <si>
    <t>TEST_0761</t>
  </si>
  <si>
    <t>TEST_0762</t>
  </si>
  <si>
    <t>TEST_0763</t>
  </si>
  <si>
    <t>TEST_0764</t>
  </si>
  <si>
    <t>TEST_0765</t>
  </si>
  <si>
    <t>TEST_0766</t>
  </si>
  <si>
    <t>TEST_0767</t>
  </si>
  <si>
    <t>TEST_0768</t>
  </si>
  <si>
    <t>TEST_0769</t>
  </si>
  <si>
    <t>TEST_0770</t>
  </si>
  <si>
    <t>TEST_0771</t>
  </si>
  <si>
    <t>TEST_0772</t>
  </si>
  <si>
    <t>TEST_0773</t>
  </si>
  <si>
    <t>TEST_0774</t>
  </si>
  <si>
    <t>TEST_0775</t>
  </si>
  <si>
    <t>TEST_0776</t>
  </si>
  <si>
    <t>TEST_0777</t>
  </si>
  <si>
    <t>TEST_0778</t>
  </si>
  <si>
    <t>TEST_0779</t>
  </si>
  <si>
    <t>TEST_0780</t>
  </si>
  <si>
    <t>TEST_0781</t>
  </si>
  <si>
    <t>TEST_0782</t>
  </si>
  <si>
    <t>TEST_0783</t>
  </si>
  <si>
    <t>TEST_0784</t>
  </si>
  <si>
    <t>TEST_0785</t>
  </si>
  <si>
    <t>TEST_0786</t>
  </si>
  <si>
    <t>TEST_0787</t>
  </si>
  <si>
    <t>TEST_0788</t>
  </si>
  <si>
    <t>TEST_0789</t>
  </si>
  <si>
    <t>TEST_0790</t>
  </si>
  <si>
    <t>TEST_0791</t>
  </si>
  <si>
    <t>TEST_0792</t>
  </si>
  <si>
    <t>TEST_0793</t>
  </si>
  <si>
    <t>TEST_0794</t>
  </si>
  <si>
    <t>TEST_0795</t>
  </si>
  <si>
    <t>TEST_0796</t>
  </si>
  <si>
    <t>TEST_0797</t>
  </si>
  <si>
    <t>TEST_0798</t>
  </si>
  <si>
    <t>TEST_0799</t>
  </si>
  <si>
    <t>TEST_0800</t>
  </si>
  <si>
    <t>TEST_0801</t>
  </si>
  <si>
    <t>TEST_0802</t>
  </si>
  <si>
    <t>TEST_0803</t>
  </si>
  <si>
    <t>TEST_0804</t>
  </si>
  <si>
    <t>TEST_0805</t>
  </si>
  <si>
    <t>TEST_0806</t>
  </si>
  <si>
    <t>TEST_0807</t>
  </si>
  <si>
    <t>TEST_0808</t>
  </si>
  <si>
    <t>TEST_0809</t>
  </si>
  <si>
    <t>TEST_0810</t>
  </si>
  <si>
    <t>TEST_0811</t>
  </si>
  <si>
    <t>TEST_0812</t>
  </si>
  <si>
    <t>TEST_0813</t>
  </si>
  <si>
    <t>TEST_0814</t>
  </si>
  <si>
    <t>TEST_0815</t>
  </si>
  <si>
    <t>TEST_0816</t>
  </si>
  <si>
    <t>TEST_0817</t>
  </si>
  <si>
    <t>TEST_0818</t>
  </si>
  <si>
    <t>TEST_0819</t>
  </si>
  <si>
    <t>TEST_0820</t>
  </si>
  <si>
    <t>TEST_0821</t>
  </si>
  <si>
    <t>TEST_0822</t>
  </si>
  <si>
    <t>TEST_0823</t>
  </si>
  <si>
    <t>TEST_0824</t>
  </si>
  <si>
    <t>TEST_0825</t>
  </si>
  <si>
    <t>TEST_0826</t>
  </si>
  <si>
    <t>TEST_0827</t>
  </si>
  <si>
    <t>TEST_0828</t>
  </si>
  <si>
    <t>TEST_0829</t>
  </si>
  <si>
    <t>TEST_0830</t>
  </si>
  <si>
    <t>TEST_0831</t>
  </si>
  <si>
    <t>TEST_0832</t>
  </si>
  <si>
    <t>TEST_0833</t>
  </si>
  <si>
    <t>TEST_0834</t>
  </si>
  <si>
    <t>TEST_0835</t>
  </si>
  <si>
    <t>TEST_0836</t>
  </si>
  <si>
    <t>TEST_0837</t>
  </si>
  <si>
    <t>TEST_0838</t>
  </si>
  <si>
    <t>TEST_0839</t>
  </si>
  <si>
    <t>TEST_0840</t>
  </si>
  <si>
    <t>TEST_0841</t>
  </si>
  <si>
    <t>TEST_0842</t>
  </si>
  <si>
    <t>TEST_0843</t>
  </si>
  <si>
    <t>TEST_0844</t>
  </si>
  <si>
    <t>TEST_0845</t>
  </si>
  <si>
    <t>TEST_0846</t>
  </si>
  <si>
    <t>TEST_0847</t>
  </si>
  <si>
    <t>TEST_0848</t>
  </si>
  <si>
    <t>TEST_0849</t>
  </si>
  <si>
    <t>TEST_0850</t>
  </si>
  <si>
    <t>TEST_0851</t>
  </si>
  <si>
    <t>TEST_0852</t>
  </si>
  <si>
    <t>TEST_0853</t>
  </si>
  <si>
    <t>TEST_0854</t>
  </si>
  <si>
    <t>TEST_0855</t>
  </si>
  <si>
    <t>TEST_0856</t>
  </si>
  <si>
    <t>TEST_0857</t>
  </si>
  <si>
    <t>TEST_0858</t>
  </si>
  <si>
    <t>TEST_0859</t>
  </si>
  <si>
    <t>TEST_0860</t>
  </si>
  <si>
    <t>TEST_0861</t>
  </si>
  <si>
    <t>TEST_0862</t>
  </si>
  <si>
    <t>TEST_0863</t>
  </si>
  <si>
    <t>TEST_0864</t>
  </si>
  <si>
    <t>TEST_0865</t>
  </si>
  <si>
    <t>TEST_0866</t>
  </si>
  <si>
    <t>TEST_0867</t>
  </si>
  <si>
    <t>TEST_0868</t>
  </si>
  <si>
    <t>TEST_0869</t>
  </si>
  <si>
    <t>TEST_0870</t>
  </si>
  <si>
    <t>TEST_0871</t>
  </si>
  <si>
    <t>TEST_0872</t>
  </si>
  <si>
    <t>TEST_0873</t>
  </si>
  <si>
    <t>TEST_0874</t>
  </si>
  <si>
    <t>TEST_0875</t>
  </si>
  <si>
    <t>TEST_0876</t>
  </si>
  <si>
    <t>TEST_0877</t>
  </si>
  <si>
    <t>TEST_0878</t>
  </si>
  <si>
    <t>TEST_0879</t>
  </si>
  <si>
    <t>TEST_0880</t>
  </si>
  <si>
    <t>TEST_0881</t>
  </si>
  <si>
    <t>TEST_0882</t>
  </si>
  <si>
    <t>TEST_0883</t>
  </si>
  <si>
    <t>TEST_0884</t>
  </si>
  <si>
    <t>TEST_0885</t>
  </si>
  <si>
    <t>TEST_0886</t>
  </si>
  <si>
    <t>TEST_0887</t>
  </si>
  <si>
    <t>TEST_0888</t>
  </si>
  <si>
    <t>TEST_0889</t>
  </si>
  <si>
    <t>TEST_0890</t>
  </si>
  <si>
    <t>TEST_0891</t>
  </si>
  <si>
    <t>TEST_0892</t>
  </si>
  <si>
    <t>TEST_0893</t>
  </si>
  <si>
    <t>TEST_0894</t>
  </si>
  <si>
    <t>TEST_0895</t>
  </si>
  <si>
    <t>TEST_0896</t>
  </si>
  <si>
    <t>TEST_0897</t>
  </si>
  <si>
    <t>TEST_0898</t>
  </si>
  <si>
    <t>TEST_0899</t>
  </si>
  <si>
    <t>TEST_0900</t>
  </si>
  <si>
    <t>TEST_0901</t>
  </si>
  <si>
    <t>TEST_0902</t>
  </si>
  <si>
    <t>TEST_0903</t>
  </si>
  <si>
    <t>TEST_0904</t>
  </si>
  <si>
    <t>TEST_0905</t>
  </si>
  <si>
    <t>TEST_0906</t>
  </si>
  <si>
    <t>TEST_0907</t>
  </si>
  <si>
    <t>TEST_0908</t>
  </si>
  <si>
    <t>TEST_0909</t>
  </si>
  <si>
    <t>TEST_0910</t>
  </si>
  <si>
    <t>TEST_0911</t>
  </si>
  <si>
    <t>TEST_0912</t>
  </si>
  <si>
    <t>TEST_0913</t>
  </si>
  <si>
    <t>TEST_0914</t>
  </si>
  <si>
    <t>TEST_0915</t>
  </si>
  <si>
    <t>TEST_0916</t>
  </si>
  <si>
    <t>TEST_0917</t>
  </si>
  <si>
    <t>TEST_0918</t>
  </si>
  <si>
    <t>TEST_0919</t>
  </si>
  <si>
    <t>TEST_0920</t>
  </si>
  <si>
    <t>TEST_0921</t>
  </si>
  <si>
    <t>TEST_0922</t>
  </si>
  <si>
    <t>TEST_0923</t>
  </si>
  <si>
    <t>TEST_0924</t>
  </si>
  <si>
    <t>TEST_0925</t>
  </si>
  <si>
    <t>TEST_0926</t>
  </si>
  <si>
    <t>TEST_0927</t>
  </si>
  <si>
    <t>TEST_0928</t>
  </si>
  <si>
    <t>TEST_0929</t>
  </si>
  <si>
    <t>TEST_0930</t>
  </si>
  <si>
    <t>TEST_0931</t>
  </si>
  <si>
    <t>TEST_0932</t>
  </si>
  <si>
    <t>TEST_0933</t>
  </si>
  <si>
    <t>TEST_0934</t>
  </si>
  <si>
    <t>TEST_0935</t>
  </si>
  <si>
    <t>TEST_0936</t>
  </si>
  <si>
    <t>TEST_0937</t>
  </si>
  <si>
    <t>TEST_0938</t>
  </si>
  <si>
    <t>TEST_0939</t>
  </si>
  <si>
    <t>TEST_0940</t>
  </si>
  <si>
    <t>TEST_0941</t>
  </si>
  <si>
    <t>TEST_0942</t>
  </si>
  <si>
    <t>TEST_0943</t>
  </si>
  <si>
    <t>TEST_0944</t>
  </si>
  <si>
    <t>TEST_0945</t>
  </si>
  <si>
    <t>TEST_0946</t>
  </si>
  <si>
    <t>TEST_0947</t>
  </si>
  <si>
    <t>TEST_0948</t>
  </si>
  <si>
    <t>TEST_0949</t>
  </si>
  <si>
    <t>TEST_0950</t>
  </si>
  <si>
    <t>TEST_0951</t>
  </si>
  <si>
    <t>TEST_0952</t>
  </si>
  <si>
    <t>TEST_0953</t>
  </si>
  <si>
    <t>TEST_0954</t>
  </si>
  <si>
    <t>TEST_0955</t>
  </si>
  <si>
    <t>TEST_0956</t>
  </si>
  <si>
    <t>TEST_0957</t>
  </si>
  <si>
    <t>TEST_0958</t>
  </si>
  <si>
    <t>TEST_0959</t>
  </si>
  <si>
    <t>TEST_0960</t>
  </si>
  <si>
    <t>TEST_0961</t>
  </si>
  <si>
    <t>TEST_0962</t>
  </si>
  <si>
    <t>TEST_0963</t>
  </si>
  <si>
    <t>TEST_0964</t>
  </si>
  <si>
    <t>TEST_0965</t>
  </si>
  <si>
    <t>TEST_0966</t>
  </si>
  <si>
    <t>TEST_0967</t>
  </si>
  <si>
    <t>TEST_0968</t>
  </si>
  <si>
    <t>TEST_0969</t>
  </si>
  <si>
    <t>TEST_0970</t>
  </si>
  <si>
    <t>TEST_0971</t>
  </si>
  <si>
    <t>TEST_0972</t>
  </si>
  <si>
    <t>TEST_0973</t>
  </si>
  <si>
    <t>TEST_0974</t>
  </si>
  <si>
    <t>TEST_0975</t>
  </si>
  <si>
    <t>TEST_0976</t>
  </si>
  <si>
    <t>TEST_0977</t>
  </si>
  <si>
    <t>TEST_0978</t>
  </si>
  <si>
    <t>TEST_0979</t>
  </si>
  <si>
    <t>TEST_0980</t>
  </si>
  <si>
    <t>TEST_0981</t>
  </si>
  <si>
    <t>TEST_0982</t>
  </si>
  <si>
    <t>TEST_0983</t>
  </si>
  <si>
    <t>TEST_0984</t>
  </si>
  <si>
    <t>TEST_0985</t>
  </si>
  <si>
    <t>TEST_0986</t>
  </si>
  <si>
    <t>TEST_0987</t>
  </si>
  <si>
    <t>TEST_0988</t>
  </si>
  <si>
    <t>TEST_0989</t>
  </si>
  <si>
    <t>TEST_0990</t>
  </si>
  <si>
    <t>TEST_0991</t>
  </si>
  <si>
    <t>TEST_0992</t>
  </si>
  <si>
    <t>TEST_0993</t>
  </si>
  <si>
    <t>TEST_0994</t>
  </si>
  <si>
    <t>TEST_0995</t>
  </si>
  <si>
    <t>TEST_0996</t>
  </si>
  <si>
    <t>TEST_0997</t>
  </si>
  <si>
    <t>TEST_0998</t>
  </si>
  <si>
    <t>TEST_0999</t>
  </si>
  <si>
    <t>TEST_1000</t>
  </si>
  <si>
    <t>TEST_1001</t>
  </si>
  <si>
    <t>TEST_1002</t>
  </si>
  <si>
    <t>TEST_1003</t>
  </si>
  <si>
    <t>TEST_1004</t>
  </si>
  <si>
    <t>TEST_1005</t>
  </si>
  <si>
    <t>TEST_1006</t>
  </si>
  <si>
    <t>TEST_1007</t>
  </si>
  <si>
    <t>TEST_1008</t>
  </si>
  <si>
    <t>TEST_1009</t>
  </si>
  <si>
    <t>TEST_1010</t>
  </si>
  <si>
    <t>TEST_1011</t>
  </si>
  <si>
    <t>TEST_1012</t>
  </si>
  <si>
    <t>TEST_1013</t>
  </si>
  <si>
    <t>TEST_1014</t>
  </si>
  <si>
    <t>TEST_1015</t>
  </si>
  <si>
    <t>TEST_1016</t>
  </si>
  <si>
    <t>TEST_1017</t>
  </si>
  <si>
    <t>TEST_1018</t>
  </si>
  <si>
    <t>TEST_1019</t>
  </si>
  <si>
    <t>TEST_1020</t>
  </si>
  <si>
    <t>TEST_1021</t>
  </si>
  <si>
    <t>TEST_1022</t>
  </si>
  <si>
    <t>TEST_1023</t>
  </si>
  <si>
    <t>TEST_1024</t>
  </si>
  <si>
    <t>TEST_1025</t>
  </si>
  <si>
    <t>TEST_1026</t>
  </si>
  <si>
    <t>TEST_1027</t>
  </si>
  <si>
    <t>TEST_1028</t>
  </si>
  <si>
    <t>TEST_1029</t>
  </si>
  <si>
    <t>TEST_1030</t>
  </si>
  <si>
    <t>TEST_1031</t>
  </si>
  <si>
    <t>TEST_1032</t>
  </si>
  <si>
    <t>TEST_1033</t>
  </si>
  <si>
    <t>TEST_1034</t>
  </si>
  <si>
    <t>TEST_1035</t>
  </si>
  <si>
    <t>TEST_1036</t>
  </si>
  <si>
    <t>TEST_1037</t>
  </si>
  <si>
    <t>TEST_1038</t>
  </si>
  <si>
    <t>TEST_1039</t>
  </si>
  <si>
    <t>TEST_1040</t>
  </si>
  <si>
    <t>TEST_1041</t>
  </si>
  <si>
    <t>TEST_1042</t>
  </si>
  <si>
    <t>TEST_1043</t>
  </si>
  <si>
    <t>TEST_1044</t>
  </si>
  <si>
    <t>TEST_1045</t>
  </si>
  <si>
    <t>TEST_1046</t>
  </si>
  <si>
    <t>TEST_1047</t>
  </si>
  <si>
    <t>TEST_1048</t>
  </si>
  <si>
    <t>TEST_1049</t>
  </si>
  <si>
    <t>TEST_1050</t>
  </si>
  <si>
    <t>TEST_1051</t>
  </si>
  <si>
    <t>TEST_1052</t>
  </si>
  <si>
    <t>TEST_1053</t>
  </si>
  <si>
    <t>TEST_1054</t>
  </si>
  <si>
    <t>TEST_1055</t>
  </si>
  <si>
    <t>TEST_1056</t>
  </si>
  <si>
    <t>TEST_1057</t>
  </si>
  <si>
    <t>TEST_1058</t>
  </si>
  <si>
    <t>TEST_1059</t>
  </si>
  <si>
    <t>TEST_1060</t>
  </si>
  <si>
    <t>TEST_1061</t>
  </si>
  <si>
    <t>TEST_1062</t>
  </si>
  <si>
    <t>TEST_1063</t>
  </si>
  <si>
    <t>TEST_1064</t>
  </si>
  <si>
    <t>TEST_1065</t>
  </si>
  <si>
    <t>TEST_1066</t>
  </si>
  <si>
    <t>TEST_1067</t>
  </si>
  <si>
    <t>TEST_1068</t>
  </si>
  <si>
    <t>TEST_1069</t>
  </si>
  <si>
    <t>TEST_1070</t>
  </si>
  <si>
    <t>TEST_1071</t>
  </si>
  <si>
    <t>TEST_1072</t>
  </si>
  <si>
    <t>TEST_1073</t>
  </si>
  <si>
    <t>TEST_1074</t>
  </si>
  <si>
    <t>TEST_1075</t>
  </si>
  <si>
    <t>TEST_1076</t>
  </si>
  <si>
    <t>TEST_1077</t>
  </si>
  <si>
    <t>TEST_1078</t>
  </si>
  <si>
    <t>TEST_1079</t>
  </si>
  <si>
    <t>TEST_1080</t>
  </si>
  <si>
    <t>TEST_1081</t>
  </si>
  <si>
    <t>TEST_1082</t>
  </si>
  <si>
    <t>TEST_1083</t>
  </si>
  <si>
    <t>TEST_1084</t>
  </si>
  <si>
    <t>TEST_1085</t>
  </si>
  <si>
    <t>TEST_1086</t>
  </si>
  <si>
    <t>TEST_1087</t>
  </si>
  <si>
    <t>TEST_1088</t>
  </si>
  <si>
    <t>TEST_1089</t>
  </si>
  <si>
    <t>TEST_1090</t>
  </si>
  <si>
    <t>TEST_1091</t>
  </si>
  <si>
    <t>TEST_1092</t>
  </si>
  <si>
    <t>TEST_1093</t>
  </si>
  <si>
    <t>TEST_1094</t>
  </si>
  <si>
    <t>TEST_1095</t>
  </si>
  <si>
    <t>TEST_1096</t>
  </si>
  <si>
    <t>TEST_1097</t>
  </si>
  <si>
    <t>TEST_1098</t>
  </si>
  <si>
    <t>TEST_1099</t>
  </si>
  <si>
    <t>TEST_1100</t>
  </si>
  <si>
    <t>TEST_1101</t>
  </si>
  <si>
    <t>TEST_1102</t>
  </si>
  <si>
    <t>TEST_1103</t>
  </si>
  <si>
    <t>TEST_1104</t>
  </si>
  <si>
    <t>TEST_1105</t>
  </si>
  <si>
    <t>TEST_1106</t>
  </si>
  <si>
    <t>TEST_1107</t>
  </si>
  <si>
    <t>TEST_1108</t>
  </si>
  <si>
    <t>TEST_1109</t>
  </si>
  <si>
    <t>TEST_1110</t>
  </si>
  <si>
    <t>TEST_1111</t>
  </si>
  <si>
    <t>TEST_1112</t>
  </si>
  <si>
    <t>TEST_1113</t>
  </si>
  <si>
    <t>TEST_1114</t>
  </si>
  <si>
    <t>TEST_1115</t>
  </si>
  <si>
    <t>TEST_1116</t>
  </si>
  <si>
    <t>TEST_1117</t>
  </si>
  <si>
    <t>TEST_1118</t>
  </si>
  <si>
    <t>TEST_1119</t>
  </si>
  <si>
    <t>TEST_1120</t>
  </si>
  <si>
    <t>TEST_1121</t>
  </si>
  <si>
    <t>TEST_1122</t>
  </si>
  <si>
    <t>TEST_1123</t>
  </si>
  <si>
    <t>TEST_1124</t>
  </si>
  <si>
    <t>TEST_1125</t>
  </si>
  <si>
    <t>TEST_1126</t>
  </si>
  <si>
    <t>TEST_1127</t>
  </si>
  <si>
    <t>TEST_1128</t>
  </si>
  <si>
    <t>TEST_1129</t>
  </si>
  <si>
    <t>TEST_1130</t>
  </si>
  <si>
    <t>TEST_1131</t>
  </si>
  <si>
    <t>TEST_1132</t>
  </si>
  <si>
    <t>TEST_1133</t>
  </si>
  <si>
    <t>TEST_1134</t>
  </si>
  <si>
    <t>TEST_1135</t>
  </si>
  <si>
    <t>TEST_1136</t>
  </si>
  <si>
    <t>TEST_1137</t>
  </si>
  <si>
    <t>TEST_1138</t>
  </si>
  <si>
    <t>TEST_1139</t>
  </si>
  <si>
    <t>TEST_1140</t>
  </si>
  <si>
    <t>TEST_1141</t>
  </si>
  <si>
    <t>TEST_1142</t>
  </si>
  <si>
    <t>TEST_1143</t>
  </si>
  <si>
    <t>TEST_1144</t>
  </si>
  <si>
    <t>TEST_1145</t>
  </si>
  <si>
    <t>TEST_1146</t>
  </si>
  <si>
    <t>TEST_1147</t>
  </si>
  <si>
    <t>TEST_1148</t>
  </si>
  <si>
    <t>TEST_1149</t>
  </si>
  <si>
    <t>TEST_1150</t>
  </si>
  <si>
    <t>TEST_1151</t>
  </si>
  <si>
    <t>TEST_1152</t>
  </si>
  <si>
    <t>TEST_1153</t>
  </si>
  <si>
    <t>TEST_1154</t>
  </si>
  <si>
    <t>TEST_1155</t>
  </si>
  <si>
    <t>TEST_1156</t>
  </si>
  <si>
    <t>TEST_1157</t>
  </si>
  <si>
    <t>TEST_1158</t>
  </si>
  <si>
    <t>TEST_1159</t>
  </si>
  <si>
    <t>TEST_1160</t>
  </si>
  <si>
    <t>TEST_1161</t>
  </si>
  <si>
    <t>TEST_1162</t>
  </si>
  <si>
    <t>TEST_1163</t>
  </si>
  <si>
    <t>TEST_1164</t>
  </si>
  <si>
    <t>TEST_1165</t>
  </si>
  <si>
    <t>TEST_1166</t>
  </si>
  <si>
    <t>TEST_1167</t>
  </si>
  <si>
    <t>TEST_1168</t>
  </si>
  <si>
    <t>TEST_1169</t>
  </si>
  <si>
    <t>TEST_1170</t>
  </si>
  <si>
    <t>TEST_1171</t>
  </si>
  <si>
    <t>TEST_1172</t>
  </si>
  <si>
    <t>TEST_1173</t>
  </si>
  <si>
    <t>TEST_1174</t>
  </si>
  <si>
    <t>TEST_1175</t>
  </si>
  <si>
    <t>TEST_1176</t>
  </si>
  <si>
    <t>TEST_1177</t>
  </si>
  <si>
    <t>TEST_1178</t>
  </si>
  <si>
    <t>TEST_1179</t>
  </si>
  <si>
    <t>TEST_1180</t>
  </si>
  <si>
    <t>TEST_1181</t>
  </si>
  <si>
    <t>TEST_1182</t>
  </si>
  <si>
    <t>TEST_1183</t>
  </si>
  <si>
    <t>TEST_1184</t>
  </si>
  <si>
    <t>TEST_1185</t>
  </si>
  <si>
    <t>TEST_1186</t>
  </si>
  <si>
    <t>TEST_1187</t>
  </si>
  <si>
    <t>TEST_1188</t>
  </si>
  <si>
    <t>TEST_1189</t>
  </si>
  <si>
    <t>TEST_1190</t>
  </si>
  <si>
    <t>TEST_1191</t>
  </si>
  <si>
    <t>TEST_1192</t>
  </si>
  <si>
    <t>TEST_1193</t>
  </si>
  <si>
    <t>TEST_1194</t>
  </si>
  <si>
    <t>TEST_1195</t>
  </si>
  <si>
    <t>TEST_1196</t>
  </si>
  <si>
    <t>TEST_1197</t>
  </si>
  <si>
    <t>TEST_1198</t>
  </si>
  <si>
    <t>TEST_1199</t>
  </si>
  <si>
    <t>TEST_1200</t>
  </si>
  <si>
    <t>TEST_1201</t>
  </si>
  <si>
    <t>TEST_1202</t>
  </si>
  <si>
    <t>TEST_1203</t>
  </si>
  <si>
    <t>TEST_1204</t>
  </si>
  <si>
    <t>TEST_1205</t>
  </si>
  <si>
    <t>TEST_1206</t>
  </si>
  <si>
    <t>TEST_1207</t>
  </si>
  <si>
    <t>TEST_1208</t>
  </si>
  <si>
    <t>TEST_1209</t>
  </si>
  <si>
    <t>TEST_1210</t>
  </si>
  <si>
    <t>TEST_1211</t>
  </si>
  <si>
    <t>TEST_1212</t>
  </si>
  <si>
    <t>TEST_1213</t>
  </si>
  <si>
    <t>TEST_1214</t>
  </si>
  <si>
    <t>TEST_1215</t>
  </si>
  <si>
    <t>TEST_1216</t>
  </si>
  <si>
    <t>TEST_1217</t>
  </si>
  <si>
    <t>TEST_1218</t>
  </si>
  <si>
    <t>TEST_1219</t>
  </si>
  <si>
    <t>TEST_1220</t>
  </si>
  <si>
    <t>TEST_1221</t>
  </si>
  <si>
    <t>TEST_1222</t>
  </si>
  <si>
    <t>TEST_1223</t>
  </si>
  <si>
    <t>TEST_1224</t>
  </si>
  <si>
    <t>TEST_1225</t>
  </si>
  <si>
    <t>TEST_1226</t>
  </si>
  <si>
    <t>TEST_1227</t>
  </si>
  <si>
    <t>TEST_1228</t>
  </si>
  <si>
    <t>TEST_1229</t>
  </si>
  <si>
    <t>TEST_1230</t>
  </si>
  <si>
    <t>TEST_1231</t>
  </si>
  <si>
    <t>TEST_1232</t>
  </si>
  <si>
    <t>TEST_1233</t>
  </si>
  <si>
    <t>TEST_1234</t>
  </si>
  <si>
    <t>TEST_1235</t>
  </si>
  <si>
    <t>TEST_1236</t>
  </si>
  <si>
    <t>TEST_1237</t>
  </si>
  <si>
    <t>TEST_1238</t>
  </si>
  <si>
    <t>TEST_1239</t>
  </si>
  <si>
    <t>TEST_1240</t>
  </si>
  <si>
    <t>TEST_1241</t>
  </si>
  <si>
    <t>TEST_1242</t>
  </si>
  <si>
    <t>TEST_1243</t>
  </si>
  <si>
    <t>TEST_1244</t>
  </si>
  <si>
    <t>TEST_1245</t>
  </si>
  <si>
    <t>TEST_1246</t>
  </si>
  <si>
    <t>TEST_1247</t>
  </si>
  <si>
    <t>TEST_1248</t>
  </si>
  <si>
    <t>TEST_1249</t>
  </si>
  <si>
    <t>TEST_1250</t>
  </si>
  <si>
    <t>TEST_1251</t>
  </si>
  <si>
    <t>TEST_1252</t>
  </si>
  <si>
    <t>TEST_1253</t>
  </si>
  <si>
    <t>TEST_1254</t>
  </si>
  <si>
    <t>TEST_1255</t>
  </si>
  <si>
    <t>TEST_1256</t>
  </si>
  <si>
    <t>TEST_1257</t>
  </si>
  <si>
    <t>TEST_1258</t>
  </si>
  <si>
    <t>TEST_1259</t>
  </si>
  <si>
    <t>TEST_1260</t>
  </si>
  <si>
    <t>TEST_1261</t>
  </si>
  <si>
    <t>TEST_1262</t>
  </si>
  <si>
    <t>TEST_1263</t>
  </si>
  <si>
    <t>TEST_1264</t>
  </si>
  <si>
    <t>TEST_1265</t>
  </si>
  <si>
    <t>TEST_1266</t>
  </si>
  <si>
    <t>TEST_1267</t>
  </si>
  <si>
    <t>TEST_1268</t>
  </si>
  <si>
    <t>TEST_1269</t>
  </si>
  <si>
    <t>TEST_1270</t>
  </si>
  <si>
    <t>TEST_1271</t>
  </si>
  <si>
    <t>TEST_1272</t>
  </si>
  <si>
    <t>TEST_1273</t>
  </si>
  <si>
    <t>TEST_1274</t>
  </si>
  <si>
    <t>TEST_1275</t>
  </si>
  <si>
    <t>TEST_1276</t>
  </si>
  <si>
    <t>TEST_1277</t>
  </si>
  <si>
    <t>TEST_1278</t>
  </si>
  <si>
    <t>TEST_1279</t>
  </si>
  <si>
    <t>TEST_1280</t>
  </si>
  <si>
    <t>TEST_1281</t>
  </si>
  <si>
    <t>TEST_1282</t>
  </si>
  <si>
    <t>TEST_1283</t>
  </si>
  <si>
    <t>TEST_1284</t>
  </si>
  <si>
    <t>TEST_1285</t>
  </si>
  <si>
    <t>TEST_1286</t>
  </si>
  <si>
    <t>TEST_1287</t>
  </si>
  <si>
    <t>TEST_1288</t>
  </si>
  <si>
    <t>TEST_1289</t>
  </si>
  <si>
    <t>TEST_1290</t>
  </si>
  <si>
    <t>TEST_1291</t>
  </si>
  <si>
    <t>TEST_1292</t>
  </si>
  <si>
    <t>TEST_1293</t>
  </si>
  <si>
    <t>TEST_1294</t>
  </si>
  <si>
    <t>TEST_1295</t>
  </si>
  <si>
    <t>TEST_1296</t>
  </si>
  <si>
    <t>TEST_1297</t>
  </si>
  <si>
    <t>TEST_1298</t>
  </si>
  <si>
    <t>TEST_1299</t>
  </si>
  <si>
    <t>TEST_1300</t>
  </si>
  <si>
    <t>TEST_1301</t>
  </si>
  <si>
    <t>TEST_1302</t>
  </si>
  <si>
    <t>TEST_1303</t>
  </si>
  <si>
    <t>TEST_1304</t>
  </si>
  <si>
    <t>TEST_1305</t>
  </si>
  <si>
    <t>TEST_1306</t>
  </si>
  <si>
    <t>TEST_1307</t>
  </si>
  <si>
    <t>TEST_1308</t>
  </si>
  <si>
    <t>TEST_1309</t>
  </si>
  <si>
    <t>TEST_1310</t>
  </si>
  <si>
    <t>TEST_1311</t>
  </si>
  <si>
    <t>TEST_1312</t>
  </si>
  <si>
    <t>TEST_1313</t>
  </si>
  <si>
    <t>TEST_1314</t>
  </si>
  <si>
    <t>TEST_1315</t>
  </si>
  <si>
    <t>TEST_1316</t>
  </si>
  <si>
    <t>TEST_1317</t>
  </si>
  <si>
    <t>TEST_1318</t>
  </si>
  <si>
    <t>TEST_1319</t>
  </si>
  <si>
    <t>TEST_1320</t>
  </si>
  <si>
    <t>TEST_1321</t>
  </si>
  <si>
    <t>TEST_1322</t>
  </si>
  <si>
    <t>TEST_1323</t>
  </si>
  <si>
    <t>TEST_1324</t>
  </si>
  <si>
    <t>TEST_1325</t>
  </si>
  <si>
    <t>TEST_1326</t>
  </si>
  <si>
    <t>TEST_1327</t>
  </si>
  <si>
    <t>TEST_1328</t>
  </si>
  <si>
    <t>TEST_1329</t>
  </si>
  <si>
    <t>TEST_1330</t>
  </si>
  <si>
    <t>TEST_1331</t>
  </si>
  <si>
    <t>TEST_1332</t>
  </si>
  <si>
    <t>TEST_1333</t>
  </si>
  <si>
    <t>TEST_1334</t>
  </si>
  <si>
    <t>TEST_1335</t>
  </si>
  <si>
    <t>TEST_1336</t>
  </si>
  <si>
    <t>TEST_1337</t>
  </si>
  <si>
    <t>TEST_1338</t>
  </si>
  <si>
    <t>TEST_1339</t>
  </si>
  <si>
    <t>TEST_1340</t>
  </si>
  <si>
    <t>TEST_1341</t>
  </si>
  <si>
    <t>TEST_1342</t>
  </si>
  <si>
    <t>TEST_1343</t>
  </si>
  <si>
    <t>TEST_1344</t>
  </si>
  <si>
    <t>TEST_1345</t>
  </si>
  <si>
    <t>TEST_1346</t>
  </si>
  <si>
    <t>TEST_1347</t>
  </si>
  <si>
    <t>TEST_1348</t>
  </si>
  <si>
    <t>TEST_1349</t>
  </si>
  <si>
    <t>TEST_1350</t>
  </si>
  <si>
    <t>TEST_1351</t>
  </si>
  <si>
    <t>TEST_1352</t>
  </si>
  <si>
    <t>TEST_1353</t>
  </si>
  <si>
    <t>TEST_1354</t>
  </si>
  <si>
    <t>TEST_1355</t>
  </si>
  <si>
    <t>TEST_1356</t>
  </si>
  <si>
    <t>TEST_1357</t>
  </si>
  <si>
    <t>TEST_1358</t>
  </si>
  <si>
    <t>TEST_1359</t>
  </si>
  <si>
    <t>TEST_1360</t>
  </si>
  <si>
    <t>TEST_1361</t>
  </si>
  <si>
    <t>TEST_1362</t>
  </si>
  <si>
    <t>TEST_1363</t>
  </si>
  <si>
    <t>TEST_1364</t>
  </si>
  <si>
    <t>TEST_1365</t>
  </si>
  <si>
    <t>TEST_1366</t>
  </si>
  <si>
    <t>TEST_1367</t>
  </si>
  <si>
    <t>TEST_1368</t>
  </si>
  <si>
    <t>TEST_1369</t>
  </si>
  <si>
    <t>TEST_1370</t>
  </si>
  <si>
    <t>TEST_1371</t>
  </si>
  <si>
    <t>TEST_1372</t>
  </si>
  <si>
    <t>TEST_1373</t>
  </si>
  <si>
    <t>TEST_1374</t>
  </si>
  <si>
    <t>TEST_1375</t>
  </si>
  <si>
    <t>TEST_1376</t>
  </si>
  <si>
    <t>TEST_1377</t>
  </si>
  <si>
    <t>TEST_1378</t>
  </si>
  <si>
    <t>TEST_1379</t>
  </si>
  <si>
    <t>TEST_1380</t>
  </si>
  <si>
    <t>TEST_1381</t>
  </si>
  <si>
    <t>TEST_1382</t>
  </si>
  <si>
    <t>TEST_1383</t>
  </si>
  <si>
    <t>TEST_1384</t>
  </si>
  <si>
    <t>TEST_1385</t>
  </si>
  <si>
    <t>TEST_1386</t>
  </si>
  <si>
    <t>TEST_1387</t>
  </si>
  <si>
    <t>TEST_1388</t>
  </si>
  <si>
    <t>TEST_1389</t>
  </si>
  <si>
    <t>TEST_1390</t>
  </si>
  <si>
    <t>TEST_1391</t>
  </si>
  <si>
    <t>TEST_1392</t>
  </si>
  <si>
    <t>TEST_1393</t>
  </si>
  <si>
    <t>TEST_1394</t>
  </si>
  <si>
    <t>TEST_1395</t>
  </si>
  <si>
    <t>TEST_1396</t>
  </si>
  <si>
    <t>TEST_1397</t>
  </si>
  <si>
    <t>TEST_1398</t>
  </si>
  <si>
    <t>TEST_1399</t>
  </si>
  <si>
    <t>TEST_1400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</si>
</sst>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6" formatCode="&quot;$&quot;#,##0_);[Red]\(&quot;$&quot;#,##0\)"/>
    <numFmt numFmtId="8" formatCode="&quot;$&quot;#,##0.00_);[Red]\(&quot;$&quot;#,##0.00\)"/>
    <numFmt numFmtId="44" formatCode="_(&quot;$&quot;* #,##0.00_);_(&quot;$&quot;* \(#,##0.00\);_(&quot;$&quot;* &quot;-&quot;??_);_(@_)"/>
    <numFmt numFmtId="164" formatCode="_(&quot;$&quot;* #,##0_);_(&quot;$&quot;* \(#,##0\);_(&quot;$&quot;* &quot;-&quot;??_);_(@_)"/>
    <numFmt numFmtId="165" formatCode="[$-F800]dddd\,\ mmmm\ dd\,\ yyyy"/>
    <numFmt numFmtId="166" formatCode="0.0"/>
  </numFmts>
  <fonts count="20"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sz val="9"/>
      <color theme="1"/>
      <name val="Calibri"/>
      <family val="2"/>
      <scheme val="minor"/>
    </font>
    <font>
      <b/>
      <sz val="11"/>
      <name val="Calibri"/>
      <family val="2"/>
      <scheme val="minor"/>
    </font>
    <font>
      <b/>
      <sz val="9"/>
      <color indexed="81"/>
      <name val="Tahoma"/>
      <family val="2"/>
    </font>
    <font>
      <b/>
      <sz val="8"/>
      <color indexed="81"/>
      <name val="Tahoma"/>
      <family val="2"/>
    </font>
    <font>
      <sz val="11"/>
      <name val="Calibri"/>
      <family val="2"/>
      <scheme val="minor"/>
    </font>
    <font>
      <sz val="10"/>
      <color theme="1"/>
      <name val="Calibri"/>
      <family val="2"/>
      <scheme val="minor"/>
    </font>
    <font>
      <b/>
      <sz val="10"/>
      <color theme="1"/>
      <name val="Calibri"/>
      <family val="2"/>
      <scheme val="minor"/>
    </font>
    <font>
      <b/>
      <sz val="11"/>
      <color rgb="FFFF0000"/>
      <name val="Calibri"/>
      <family val="2"/>
      <scheme val="minor"/>
    </font>
    <font>
      <sz val="11"/>
      <color theme="0"/>
      <name val="Calibri"/>
      <family val="2"/>
      <scheme val="minor"/>
    </font>
    <font>
      <b/>
      <i/>
      <sz val="11"/>
      <color theme="1"/>
      <name val="Calibri"/>
      <family val="2"/>
      <scheme val="minor"/>
    </font>
    <font>
      <b/>
      <sz val="11"/>
      <color theme="0"/>
      <name val="Calibri"/>
      <family val="2"/>
      <scheme val="minor"/>
    </font>
    <font>
      <sz val="9"/>
      <color indexed="81"/>
      <name val="Tahoma"/>
      <charset val="1"/>
    </font>
    <font>
      <b/>
      <sz val="9"/>
      <color indexed="81"/>
      <name val="Tahoma"/>
      <charset val="1"/>
    </font>
    <font>
      <b/>
      <sz val="11"/>
      <color rgb="FFC00000"/>
      <name val="Calibri"/>
      <family val="2"/>
      <scheme val="minor"/>
    </font>
    <font>
      <b/>
      <sz val="14.4"/>
      <color rgb="FF000000"/>
      <name val="Arial"/>
      <family val="2"/>
    </font>
    <font>
      <sz val="10"/>
      <color rgb="FF222222"/>
      <name val="Verdana"/>
      <family val="2"/>
    </font>
  </fonts>
  <fills count="14">
    <fill>
      <patternFill patternType="none"/>
    </fill>
    <fill>
      <patternFill patternType="gray125"/>
    </fill>
    <fill>
      <patternFill patternType="solid">
        <fgColor theme="2"/>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8181"/>
        <bgColor indexed="64"/>
      </patternFill>
    </fill>
    <fill>
      <patternFill patternType="solid">
        <fgColor rgb="FF5DFF78"/>
        <bgColor indexed="64"/>
      </patternFill>
    </fill>
    <fill>
      <patternFill patternType="solid">
        <fgColor rgb="FFF8FF99"/>
        <bgColor indexed="64"/>
      </patternFill>
    </fill>
    <fill>
      <patternFill patternType="solid">
        <fgColor theme="0"/>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5"/>
        <bgColor theme="5"/>
      </patternFill>
    </fill>
    <fill>
      <patternFill patternType="solid">
        <fgColor theme="6" tint="0.79998168889431442"/>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top/>
      <bottom style="medium">
        <color indexed="64"/>
      </bottom>
      <diagonal/>
    </border>
    <border>
      <left/>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theme="6" tint="0.39997558519241921"/>
      </right>
      <top style="double">
        <color theme="6"/>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274">
    <xf numFmtId="0" fontId="0" fillId="0" borderId="0" xfId="0"/>
    <xf numFmtId="0" fontId="0" fillId="0" borderId="0" xfId="0" applyAlignment="1">
      <alignment horizontal="center" vertical="center"/>
    </xf>
    <xf numFmtId="0" fontId="0" fillId="0" borderId="0" xfId="0" applyBorder="1"/>
    <xf numFmtId="0" fontId="2" fillId="0" borderId="0" xfId="0" applyFont="1" applyAlignment="1">
      <alignment horizontal="center" vertical="center"/>
    </xf>
    <xf numFmtId="0" fontId="0" fillId="0" borderId="0" xfId="0" applyAlignment="1">
      <alignment horizontal="left" vertical="center"/>
    </xf>
    <xf numFmtId="0" fontId="0" fillId="0" borderId="0" xfId="0" applyFill="1" applyBorder="1" applyAlignment="1">
      <alignment horizontal="center" vertical="center"/>
    </xf>
    <xf numFmtId="0" fontId="0" fillId="0" borderId="0" xfId="0" applyFill="1" applyBorder="1" applyAlignment="1">
      <alignment horizontal="right" vertical="center"/>
    </xf>
    <xf numFmtId="1" fontId="0" fillId="0" borderId="7" xfId="1" applyNumberFormat="1" applyFont="1" applyBorder="1" applyAlignment="1">
      <alignment horizontal="right" vertical="center"/>
    </xf>
    <xf numFmtId="0" fontId="0" fillId="0" borderId="6" xfId="0" applyFill="1" applyBorder="1" applyAlignment="1">
      <alignment horizontal="left" vertical="center"/>
    </xf>
    <xf numFmtId="6" fontId="5" fillId="6" borderId="9" xfId="0" applyNumberFormat="1" applyFont="1" applyFill="1" applyBorder="1" applyAlignment="1">
      <alignment horizontal="right" vertical="center"/>
    </xf>
    <xf numFmtId="0" fontId="0" fillId="0" borderId="0" xfId="0" applyBorder="1" applyAlignment="1">
      <alignment horizontal="center"/>
    </xf>
    <xf numFmtId="0" fontId="0" fillId="0" borderId="0" xfId="0" applyAlignment="1">
      <alignment horizontal="right" vertical="center"/>
    </xf>
    <xf numFmtId="8" fontId="0" fillId="0" borderId="0" xfId="0" applyNumberFormat="1"/>
    <xf numFmtId="1" fontId="0" fillId="0" borderId="0" xfId="0" applyNumberFormat="1"/>
    <xf numFmtId="0" fontId="0" fillId="0" borderId="0" xfId="2" applyNumberFormat="1" applyFont="1" applyBorder="1" applyAlignment="1">
      <alignment horizontal="center" vertical="center"/>
    </xf>
    <xf numFmtId="0" fontId="0" fillId="0" borderId="0" xfId="2" applyNumberFormat="1" applyFont="1" applyFill="1" applyBorder="1" applyAlignment="1">
      <alignment horizontal="center" vertical="center"/>
    </xf>
    <xf numFmtId="6" fontId="0" fillId="0" borderId="7" xfId="0" applyNumberFormat="1" applyBorder="1" applyAlignment="1">
      <alignment horizontal="right" vertical="center"/>
    </xf>
    <xf numFmtId="0" fontId="0" fillId="0" borderId="8" xfId="0" applyBorder="1" applyAlignment="1">
      <alignment horizontal="right" vertical="center"/>
    </xf>
    <xf numFmtId="6" fontId="2" fillId="7" borderId="9" xfId="0" applyNumberFormat="1" applyFont="1" applyFill="1" applyBorder="1" applyAlignment="1">
      <alignment horizontal="right" vertical="center"/>
    </xf>
    <xf numFmtId="6" fontId="0" fillId="0" borderId="0" xfId="0" applyNumberFormat="1"/>
    <xf numFmtId="1" fontId="2" fillId="0" borderId="0" xfId="0" applyNumberFormat="1" applyFont="1" applyBorder="1" applyAlignment="1" applyProtection="1">
      <alignment horizontal="center" vertical="center"/>
    </xf>
    <xf numFmtId="2" fontId="2" fillId="0" borderId="0" xfId="0" applyNumberFormat="1" applyFont="1" applyBorder="1" applyAlignment="1">
      <alignment horizontal="center" vertical="center"/>
    </xf>
    <xf numFmtId="9" fontId="2" fillId="0" borderId="0" xfId="2" applyFont="1" applyBorder="1" applyAlignment="1">
      <alignment horizontal="center" vertical="center"/>
    </xf>
    <xf numFmtId="9" fontId="0" fillId="0" borderId="7" xfId="2" applyFont="1" applyFill="1" applyBorder="1" applyAlignment="1">
      <alignment horizontal="center" vertical="center"/>
    </xf>
    <xf numFmtId="0" fontId="0" fillId="0" borderId="6" xfId="0" applyBorder="1" applyAlignment="1">
      <alignment horizontal="center" vertical="center"/>
    </xf>
    <xf numFmtId="164" fontId="0" fillId="0" borderId="7" xfId="1" applyNumberFormat="1" applyFont="1" applyBorder="1" applyAlignment="1">
      <alignment horizontal="center" vertical="center"/>
    </xf>
    <xf numFmtId="1" fontId="0" fillId="0" borderId="0" xfId="1" applyNumberFormat="1" applyFont="1" applyAlignment="1">
      <alignment horizontal="right"/>
    </xf>
    <xf numFmtId="6" fontId="8" fillId="2" borderId="1" xfId="0" applyNumberFormat="1" applyFont="1" applyFill="1" applyBorder="1" applyAlignment="1">
      <alignment horizontal="right"/>
    </xf>
    <xf numFmtId="1" fontId="0" fillId="0" borderId="7" xfId="0" applyNumberFormat="1" applyBorder="1" applyAlignment="1">
      <alignment horizontal="center" vertical="center"/>
    </xf>
    <xf numFmtId="164" fontId="0" fillId="0" borderId="9" xfId="1" applyNumberFormat="1" applyFont="1" applyBorder="1" applyAlignment="1">
      <alignment horizontal="center" vertical="center"/>
    </xf>
    <xf numFmtId="0" fontId="0" fillId="0" borderId="0" xfId="0" applyProtection="1"/>
    <xf numFmtId="0" fontId="2" fillId="4" borderId="1" xfId="0" applyFont="1" applyFill="1" applyBorder="1" applyProtection="1"/>
    <xf numFmtId="0" fontId="0" fillId="0" borderId="0" xfId="0" quotePrefix="1" applyProtection="1"/>
    <xf numFmtId="0" fontId="0" fillId="0" borderId="0" xfId="0" applyAlignment="1" applyProtection="1">
      <alignment horizontal="center" vertical="center"/>
    </xf>
    <xf numFmtId="0" fontId="0" fillId="0" borderId="0" xfId="0" applyAlignment="1" applyProtection="1">
      <alignment horizontal="center"/>
    </xf>
    <xf numFmtId="0" fontId="0" fillId="0" borderId="0" xfId="0" applyAlignment="1">
      <alignment horizontal="left" vertical="center" wrapText="1"/>
    </xf>
    <xf numFmtId="0" fontId="2" fillId="0" borderId="0" xfId="0" applyFont="1" applyAlignment="1">
      <alignment horizontal="center" wrapText="1"/>
    </xf>
    <xf numFmtId="0" fontId="0" fillId="0" borderId="0" xfId="0" applyBorder="1" applyAlignment="1">
      <alignment horizontal="right" vertical="center"/>
    </xf>
    <xf numFmtId="0" fontId="0" fillId="0" borderId="1" xfId="0" applyBorder="1" applyAlignment="1" applyProtection="1">
      <alignment horizontal="center" vertical="center"/>
    </xf>
    <xf numFmtId="0" fontId="0" fillId="5" borderId="1" xfId="0" applyFill="1" applyBorder="1" applyAlignment="1" applyProtection="1">
      <alignment horizontal="left" vertical="center"/>
      <protection locked="0"/>
    </xf>
    <xf numFmtId="0" fontId="0" fillId="0" borderId="0" xfId="0" applyBorder="1" applyAlignment="1">
      <alignment horizontal="left" vertical="top" wrapText="1"/>
    </xf>
    <xf numFmtId="0" fontId="0" fillId="0" borderId="0" xfId="0" applyFill="1" applyBorder="1" applyProtection="1"/>
    <xf numFmtId="0" fontId="0" fillId="0" borderId="17" xfId="0" quotePrefix="1" applyBorder="1" applyAlignment="1" applyProtection="1">
      <alignment horizontal="right" vertical="center"/>
    </xf>
    <xf numFmtId="9" fontId="0" fillId="0" borderId="3" xfId="2" quotePrefix="1" applyFont="1" applyBorder="1" applyAlignment="1" applyProtection="1">
      <alignment horizontal="right" vertical="center"/>
    </xf>
    <xf numFmtId="0" fontId="0" fillId="0" borderId="1" xfId="0" applyBorder="1" applyAlignment="1" applyProtection="1">
      <alignment vertical="center"/>
    </xf>
    <xf numFmtId="0" fontId="0" fillId="0" borderId="17" xfId="0" applyBorder="1" applyAlignment="1" applyProtection="1">
      <alignment vertical="center"/>
    </xf>
    <xf numFmtId="0" fontId="0" fillId="0" borderId="25" xfId="0" applyBorder="1" applyAlignment="1" applyProtection="1">
      <alignment vertical="center"/>
    </xf>
    <xf numFmtId="0" fontId="0" fillId="0" borderId="0" xfId="0" quotePrefix="1" applyBorder="1" applyAlignment="1" applyProtection="1">
      <alignment vertical="center"/>
    </xf>
    <xf numFmtId="0" fontId="0" fillId="0" borderId="0" xfId="0" applyBorder="1" applyAlignment="1" applyProtection="1">
      <alignment vertical="center"/>
    </xf>
    <xf numFmtId="9" fontId="0" fillId="0" borderId="1" xfId="2" applyFont="1" applyBorder="1" applyAlignment="1" applyProtection="1">
      <alignment vertical="center"/>
    </xf>
    <xf numFmtId="9" fontId="0" fillId="5" borderId="1" xfId="2" applyFont="1" applyFill="1" applyBorder="1" applyAlignment="1" applyProtection="1">
      <alignment horizontal="left" vertical="center"/>
      <protection locked="0"/>
    </xf>
    <xf numFmtId="0" fontId="0" fillId="0" borderId="3" xfId="0" applyBorder="1" applyAlignment="1" applyProtection="1">
      <alignment vertical="center"/>
    </xf>
    <xf numFmtId="0" fontId="0" fillId="0" borderId="0" xfId="0" applyAlignment="1" applyProtection="1">
      <alignment vertical="center"/>
    </xf>
    <xf numFmtId="9" fontId="0" fillId="0" borderId="3" xfId="0" applyNumberFormat="1" applyBorder="1" applyAlignment="1" applyProtection="1">
      <alignment vertical="center"/>
    </xf>
    <xf numFmtId="0" fontId="0" fillId="0" borderId="3" xfId="0" applyFill="1" applyBorder="1" applyAlignment="1" applyProtection="1">
      <alignment vertical="center"/>
    </xf>
    <xf numFmtId="0" fontId="0" fillId="0" borderId="27" xfId="0" quotePrefix="1" applyBorder="1" applyAlignment="1" applyProtection="1">
      <alignment vertical="center"/>
    </xf>
    <xf numFmtId="0" fontId="0" fillId="0" borderId="26" xfId="0" applyBorder="1" applyAlignment="1" applyProtection="1">
      <alignment vertical="center"/>
    </xf>
    <xf numFmtId="0" fontId="0" fillId="0" borderId="23" xfId="0" applyFill="1" applyBorder="1" applyAlignment="1" applyProtection="1">
      <alignment vertical="center"/>
    </xf>
    <xf numFmtId="0" fontId="0" fillId="0" borderId="28" xfId="0" quotePrefix="1" applyBorder="1" applyAlignment="1" applyProtection="1">
      <alignment vertical="center"/>
    </xf>
    <xf numFmtId="0" fontId="0" fillId="5" borderId="1" xfId="0" applyFill="1" applyBorder="1" applyAlignment="1" applyProtection="1">
      <alignment horizontal="right" vertical="center"/>
      <protection locked="0"/>
    </xf>
    <xf numFmtId="0" fontId="0" fillId="0" borderId="1" xfId="0" applyBorder="1" applyAlignment="1" applyProtection="1">
      <alignment horizontal="right"/>
    </xf>
    <xf numFmtId="1" fontId="2" fillId="9" borderId="29" xfId="0" applyNumberFormat="1" applyFont="1" applyFill="1" applyBorder="1" applyAlignment="1" applyProtection="1">
      <alignment horizontal="center" vertical="center"/>
    </xf>
    <xf numFmtId="2" fontId="0" fillId="0" borderId="0" xfId="0" applyNumberFormat="1" applyFont="1" applyBorder="1" applyAlignment="1">
      <alignment horizontal="left" vertical="center"/>
    </xf>
    <xf numFmtId="0" fontId="0" fillId="0" borderId="6" xfId="0" applyBorder="1" applyAlignment="1">
      <alignment horizontal="left" vertical="center"/>
    </xf>
    <xf numFmtId="0" fontId="0" fillId="0" borderId="0" xfId="0" applyFont="1" applyBorder="1" applyAlignment="1" applyProtection="1">
      <alignment horizontal="left" vertical="center"/>
    </xf>
    <xf numFmtId="9" fontId="0" fillId="0" borderId="29" xfId="2" applyFont="1" applyFill="1" applyBorder="1" applyAlignment="1">
      <alignment horizontal="center" vertical="center"/>
    </xf>
    <xf numFmtId="2" fontId="2" fillId="8" borderId="17" xfId="0" applyNumberFormat="1" applyFont="1" applyFill="1" applyBorder="1" applyAlignment="1" applyProtection="1">
      <alignment horizontal="center" vertical="center"/>
      <protection locked="0"/>
    </xf>
    <xf numFmtId="9" fontId="2" fillId="8" borderId="17" xfId="2" applyFont="1" applyFill="1" applyBorder="1" applyAlignment="1" applyProtection="1">
      <alignment horizontal="center" vertical="center"/>
      <protection locked="0"/>
    </xf>
    <xf numFmtId="6" fontId="2" fillId="8" borderId="17" xfId="0" applyNumberFormat="1" applyFont="1" applyFill="1" applyBorder="1" applyAlignment="1" applyProtection="1">
      <alignment horizontal="center" vertical="center"/>
      <protection locked="0"/>
    </xf>
    <xf numFmtId="1" fontId="2" fillId="8" borderId="17" xfId="0" applyNumberFormat="1" applyFont="1" applyFill="1" applyBorder="1" applyAlignment="1" applyProtection="1">
      <alignment horizontal="center" vertical="center"/>
      <protection locked="0"/>
    </xf>
    <xf numFmtId="0" fontId="2" fillId="8" borderId="17" xfId="0" applyFont="1" applyFill="1" applyBorder="1" applyAlignment="1" applyProtection="1">
      <alignment horizontal="center" vertical="center"/>
      <protection locked="0"/>
    </xf>
    <xf numFmtId="6" fontId="2" fillId="8" borderId="32" xfId="0" applyNumberFormat="1" applyFont="1" applyFill="1" applyBorder="1" applyAlignment="1" applyProtection="1">
      <alignment horizontal="center" vertical="center"/>
      <protection locked="0"/>
    </xf>
    <xf numFmtId="0" fontId="2" fillId="0" borderId="35" xfId="0" applyFont="1" applyBorder="1" applyAlignment="1">
      <alignment horizontal="center" vertical="center"/>
    </xf>
    <xf numFmtId="0" fontId="2" fillId="8" borderId="31" xfId="0" applyFont="1" applyFill="1" applyBorder="1" applyAlignment="1" applyProtection="1">
      <alignment horizontal="center" vertical="center"/>
      <protection locked="0"/>
    </xf>
    <xf numFmtId="0" fontId="9" fillId="0" borderId="0" xfId="0" applyFont="1" applyFill="1" applyBorder="1" applyAlignment="1">
      <alignment horizontal="center" vertical="center"/>
    </xf>
    <xf numFmtId="0" fontId="10" fillId="0" borderId="0" xfId="0" applyFont="1" applyFill="1" applyBorder="1" applyAlignment="1">
      <alignment vertical="center"/>
    </xf>
    <xf numFmtId="0" fontId="10" fillId="9" borderId="29" xfId="0" applyFont="1" applyFill="1" applyBorder="1" applyAlignment="1">
      <alignment vertical="center"/>
    </xf>
    <xf numFmtId="0" fontId="10" fillId="9" borderId="29" xfId="0" applyFont="1" applyFill="1" applyBorder="1" applyAlignment="1">
      <alignment horizontal="right" vertical="center"/>
    </xf>
    <xf numFmtId="0" fontId="9" fillId="0" borderId="0" xfId="0" applyFont="1" applyAlignment="1">
      <alignment vertical="center"/>
    </xf>
    <xf numFmtId="0" fontId="10" fillId="3" borderId="10" xfId="0" applyFont="1" applyFill="1" applyBorder="1" applyAlignment="1">
      <alignment horizontal="center" vertical="top" wrapText="1"/>
    </xf>
    <xf numFmtId="0" fontId="10" fillId="3" borderId="11" xfId="0" applyFont="1" applyFill="1" applyBorder="1" applyAlignment="1">
      <alignment horizontal="center" vertical="top" wrapText="1"/>
    </xf>
    <xf numFmtId="0" fontId="10" fillId="3" borderId="16" xfId="0" applyFont="1" applyFill="1" applyBorder="1" applyAlignment="1">
      <alignment horizontal="center" vertical="top" wrapText="1"/>
    </xf>
    <xf numFmtId="0" fontId="10" fillId="3" borderId="17" xfId="0" applyFont="1" applyFill="1" applyBorder="1" applyAlignment="1">
      <alignment horizontal="center" vertical="top" wrapText="1"/>
    </xf>
    <xf numFmtId="0" fontId="10" fillId="3" borderId="1" xfId="0" applyFont="1" applyFill="1" applyBorder="1" applyAlignment="1">
      <alignment horizontal="center" vertical="top" wrapText="1"/>
    </xf>
    <xf numFmtId="0" fontId="10" fillId="3" borderId="18" xfId="0" applyFont="1" applyFill="1" applyBorder="1" applyAlignment="1">
      <alignment horizontal="center" vertical="top" wrapText="1"/>
    </xf>
    <xf numFmtId="0" fontId="10" fillId="0" borderId="0" xfId="0" applyFont="1" applyFill="1" applyBorder="1" applyAlignment="1">
      <alignment horizontal="center" vertical="top" wrapText="1"/>
    </xf>
    <xf numFmtId="0" fontId="10" fillId="9" borderId="7" xfId="0" applyFont="1" applyFill="1" applyBorder="1" applyAlignment="1">
      <alignment horizontal="center" vertical="top" wrapText="1"/>
    </xf>
    <xf numFmtId="0" fontId="10" fillId="3" borderId="24" xfId="0" applyFont="1" applyFill="1" applyBorder="1" applyAlignment="1">
      <alignment horizontal="center" vertical="top" wrapText="1"/>
    </xf>
    <xf numFmtId="0" fontId="10" fillId="9" borderId="29" xfId="0" applyFont="1" applyFill="1" applyBorder="1" applyAlignment="1">
      <alignment horizontal="center" vertical="top" wrapText="1"/>
    </xf>
    <xf numFmtId="0" fontId="10" fillId="3" borderId="36" xfId="0" applyFont="1" applyFill="1" applyBorder="1" applyAlignment="1">
      <alignment horizontal="center" vertical="top" wrapText="1"/>
    </xf>
    <xf numFmtId="0" fontId="9" fillId="0" borderId="0" xfId="0" applyFont="1" applyAlignment="1">
      <alignment horizontal="center" vertical="top" wrapText="1"/>
    </xf>
    <xf numFmtId="0" fontId="10" fillId="3" borderId="19" xfId="0" applyFont="1" applyFill="1" applyBorder="1" applyAlignment="1">
      <alignment horizontal="center" vertical="top" wrapText="1"/>
    </xf>
    <xf numFmtId="0" fontId="10" fillId="3" borderId="5" xfId="0" applyFont="1" applyFill="1" applyBorder="1" applyAlignment="1">
      <alignment horizontal="center" vertical="top" wrapText="1"/>
    </xf>
    <xf numFmtId="6" fontId="9" fillId="0" borderId="0" xfId="0" applyNumberFormat="1" applyFont="1" applyAlignment="1">
      <alignment horizontal="center" vertical="top" wrapText="1"/>
    </xf>
    <xf numFmtId="0" fontId="0" fillId="0" borderId="0" xfId="0" applyFont="1"/>
    <xf numFmtId="0" fontId="0" fillId="0" borderId="0" xfId="0" applyFont="1" applyAlignment="1">
      <alignment horizontal="center" vertical="center"/>
    </xf>
    <xf numFmtId="0" fontId="0" fillId="0" borderId="0" xfId="0" applyFont="1" applyFill="1" applyBorder="1" applyAlignment="1">
      <alignment horizontal="center" vertical="center"/>
    </xf>
    <xf numFmtId="0" fontId="0" fillId="0" borderId="20" xfId="0" applyFont="1" applyBorder="1"/>
    <xf numFmtId="0" fontId="0" fillId="0" borderId="6" xfId="0" applyFont="1" applyBorder="1"/>
    <xf numFmtId="6" fontId="0" fillId="0" borderId="7" xfId="0" applyNumberFormat="1" applyFont="1" applyFill="1" applyBorder="1" applyAlignment="1">
      <alignment horizontal="center" vertical="center"/>
    </xf>
    <xf numFmtId="0" fontId="0" fillId="0" borderId="0" xfId="0" applyFont="1" applyBorder="1" applyAlignment="1">
      <alignment horizontal="left" vertical="center"/>
    </xf>
    <xf numFmtId="0" fontId="0" fillId="0" borderId="0" xfId="0" applyFont="1" applyBorder="1" applyAlignment="1">
      <alignment vertical="center"/>
    </xf>
    <xf numFmtId="0" fontId="0" fillId="0" borderId="0" xfId="0" applyFont="1" applyBorder="1" applyAlignment="1">
      <alignment horizontal="center" vertical="center"/>
    </xf>
    <xf numFmtId="0" fontId="0" fillId="0" borderId="7" xfId="0" applyFont="1" applyFill="1" applyBorder="1" applyAlignment="1">
      <alignment horizontal="center" vertical="center"/>
    </xf>
    <xf numFmtId="0" fontId="0" fillId="0" borderId="29" xfId="0" applyFont="1" applyFill="1" applyBorder="1" applyAlignment="1">
      <alignment horizontal="center" vertical="center"/>
    </xf>
    <xf numFmtId="0" fontId="0" fillId="0" borderId="7" xfId="0" applyFont="1" applyBorder="1"/>
    <xf numFmtId="0" fontId="0" fillId="9" borderId="29" xfId="0" applyFont="1" applyFill="1" applyBorder="1"/>
    <xf numFmtId="10" fontId="0" fillId="0" borderId="0" xfId="2" applyNumberFormat="1" applyFont="1" applyBorder="1" applyAlignment="1">
      <alignment horizontal="left" vertical="center"/>
    </xf>
    <xf numFmtId="0" fontId="0" fillId="0" borderId="29" xfId="0" applyFont="1" applyBorder="1"/>
    <xf numFmtId="0" fontId="0" fillId="0" borderId="30" xfId="0" applyFont="1" applyBorder="1"/>
    <xf numFmtId="0" fontId="0" fillId="0" borderId="8" xfId="0" applyFont="1" applyBorder="1"/>
    <xf numFmtId="0" fontId="0" fillId="0" borderId="6" xfId="0" applyFont="1" applyFill="1" applyBorder="1" applyAlignment="1">
      <alignment horizontal="center" vertical="center"/>
    </xf>
    <xf numFmtId="0" fontId="0" fillId="0" borderId="0" xfId="0" applyFont="1" applyBorder="1"/>
    <xf numFmtId="0" fontId="0" fillId="9" borderId="29" xfId="0" applyFont="1" applyFill="1" applyBorder="1" applyAlignment="1">
      <alignment horizontal="center" vertical="center"/>
    </xf>
    <xf numFmtId="0" fontId="0" fillId="0" borderId="7" xfId="0" applyFont="1" applyBorder="1" applyAlignment="1">
      <alignment horizontal="center" vertical="center"/>
    </xf>
    <xf numFmtId="0" fontId="0" fillId="8" borderId="3" xfId="0" applyFont="1" applyFill="1" applyBorder="1" applyAlignment="1" applyProtection="1">
      <alignment horizontal="left" vertical="center"/>
      <protection locked="0"/>
    </xf>
    <xf numFmtId="1" fontId="0" fillId="0" borderId="0" xfId="0" applyNumberFormat="1" applyFont="1" applyFill="1" applyBorder="1" applyAlignment="1">
      <alignment horizontal="center" vertical="center"/>
    </xf>
    <xf numFmtId="1" fontId="0" fillId="0" borderId="6" xfId="0" applyNumberFormat="1" applyFont="1" applyBorder="1" applyAlignment="1">
      <alignment horizontal="right" vertical="center"/>
    </xf>
    <xf numFmtId="1" fontId="0" fillId="0" borderId="0" xfId="0" applyNumberFormat="1" applyFont="1" applyBorder="1" applyAlignment="1">
      <alignment horizontal="right"/>
    </xf>
    <xf numFmtId="6" fontId="0" fillId="0" borderId="0" xfId="0" applyNumberFormat="1" applyFont="1" applyBorder="1" applyAlignment="1">
      <alignment horizontal="right"/>
    </xf>
    <xf numFmtId="6" fontId="0" fillId="0" borderId="0" xfId="0" applyNumberFormat="1" applyFont="1" applyBorder="1" applyAlignment="1">
      <alignment horizontal="right" vertical="center"/>
    </xf>
    <xf numFmtId="1" fontId="0" fillId="0" borderId="7" xfId="0" applyNumberFormat="1" applyFont="1" applyFill="1" applyBorder="1" applyAlignment="1">
      <alignment horizontal="center" vertical="center"/>
    </xf>
    <xf numFmtId="1" fontId="0" fillId="0" borderId="0" xfId="0" applyNumberFormat="1" applyFont="1" applyFill="1" applyBorder="1"/>
    <xf numFmtId="6" fontId="0" fillId="9" borderId="29" xfId="0" applyNumberFormat="1" applyFont="1" applyFill="1" applyBorder="1" applyAlignment="1">
      <alignment horizontal="right" vertical="center"/>
    </xf>
    <xf numFmtId="1" fontId="0" fillId="0" borderId="36" xfId="0" applyNumberFormat="1" applyFont="1" applyBorder="1" applyAlignment="1">
      <alignment horizontal="center"/>
    </xf>
    <xf numFmtId="1" fontId="0" fillId="0" borderId="0" xfId="0" applyNumberFormat="1" applyFont="1" applyBorder="1" applyAlignment="1">
      <alignment horizontal="center"/>
    </xf>
    <xf numFmtId="6" fontId="0" fillId="0" borderId="33" xfId="0" applyNumberFormat="1" applyFont="1" applyBorder="1" applyAlignment="1">
      <alignment horizontal="right" vertical="center"/>
    </xf>
    <xf numFmtId="164" fontId="0" fillId="0" borderId="6" xfId="0" applyNumberFormat="1" applyFont="1" applyBorder="1" applyAlignment="1">
      <alignment horizontal="right" vertical="center"/>
    </xf>
    <xf numFmtId="1" fontId="0" fillId="0" borderId="7" xfId="0" applyNumberFormat="1" applyFont="1" applyBorder="1" applyAlignment="1">
      <alignment horizontal="center" vertical="center"/>
    </xf>
    <xf numFmtId="6" fontId="0" fillId="0" borderId="0" xfId="0" applyNumberFormat="1" applyFont="1"/>
    <xf numFmtId="1" fontId="0" fillId="0" borderId="0" xfId="0" applyNumberFormat="1" applyFont="1"/>
    <xf numFmtId="1" fontId="0" fillId="0" borderId="0" xfId="0" applyNumberFormat="1" applyFont="1" applyBorder="1" applyAlignment="1">
      <alignment horizontal="right" vertical="center"/>
    </xf>
    <xf numFmtId="1" fontId="0" fillId="0" borderId="6" xfId="0" applyNumberFormat="1" applyFont="1" applyBorder="1"/>
    <xf numFmtId="6" fontId="0" fillId="0" borderId="29" xfId="0" applyNumberFormat="1" applyFont="1" applyBorder="1" applyAlignment="1">
      <alignment horizontal="right" vertical="center"/>
    </xf>
    <xf numFmtId="1" fontId="0" fillId="0" borderId="7" xfId="0" applyNumberFormat="1" applyFont="1" applyBorder="1" applyAlignment="1">
      <alignment horizontal="center"/>
    </xf>
    <xf numFmtId="6" fontId="0" fillId="0" borderId="8" xfId="0" applyNumberFormat="1" applyFont="1" applyBorder="1" applyAlignment="1">
      <alignment horizontal="right" vertical="center"/>
    </xf>
    <xf numFmtId="1" fontId="0" fillId="0" borderId="20" xfId="0" applyNumberFormat="1" applyFont="1" applyBorder="1" applyAlignment="1">
      <alignment horizontal="right" vertical="center"/>
    </xf>
    <xf numFmtId="6" fontId="0" fillId="0" borderId="20" xfId="0" applyNumberFormat="1" applyFont="1" applyBorder="1" applyAlignment="1">
      <alignment horizontal="right" vertical="center"/>
    </xf>
    <xf numFmtId="6" fontId="0" fillId="0" borderId="21" xfId="0" applyNumberFormat="1" applyFont="1" applyBorder="1" applyAlignment="1">
      <alignment horizontal="right"/>
    </xf>
    <xf numFmtId="1" fontId="0" fillId="0" borderId="9" xfId="0" applyNumberFormat="1" applyFont="1" applyBorder="1" applyAlignment="1">
      <alignment horizontal="center" vertical="center"/>
    </xf>
    <xf numFmtId="6" fontId="0" fillId="0" borderId="7" xfId="0" applyNumberFormat="1" applyFont="1" applyBorder="1" applyAlignment="1">
      <alignment horizontal="right" vertical="center"/>
    </xf>
    <xf numFmtId="6" fontId="0" fillId="0" borderId="37" xfId="0" applyNumberFormat="1" applyFont="1" applyBorder="1" applyAlignment="1">
      <alignment horizontal="right" vertical="center"/>
    </xf>
    <xf numFmtId="1" fontId="0" fillId="0" borderId="9" xfId="0" applyNumberFormat="1" applyFont="1" applyBorder="1" applyAlignment="1">
      <alignment horizontal="center"/>
    </xf>
    <xf numFmtId="0" fontId="0" fillId="0" borderId="0" xfId="0" applyFont="1" applyFill="1" applyBorder="1" applyAlignment="1">
      <alignment horizontal="right" vertical="center"/>
    </xf>
    <xf numFmtId="0" fontId="0" fillId="0" borderId="6" xfId="0" applyFont="1" applyBorder="1" applyAlignment="1">
      <alignment horizontal="left"/>
    </xf>
    <xf numFmtId="0" fontId="0" fillId="0" borderId="6" xfId="0" applyFont="1" applyFill="1" applyBorder="1" applyAlignment="1">
      <alignment horizontal="left" vertical="center"/>
    </xf>
    <xf numFmtId="6" fontId="0" fillId="0" borderId="7" xfId="0" applyNumberFormat="1" applyFont="1" applyBorder="1" applyAlignment="1">
      <alignment vertical="center"/>
    </xf>
    <xf numFmtId="0" fontId="0" fillId="0" borderId="8" xfId="0" applyFont="1" applyBorder="1" applyAlignment="1">
      <alignment horizontal="left"/>
    </xf>
    <xf numFmtId="0" fontId="0" fillId="0" borderId="0" xfId="0" applyFont="1" applyBorder="1" applyAlignment="1">
      <alignment horizontal="center"/>
    </xf>
    <xf numFmtId="0" fontId="0" fillId="0" borderId="0" xfId="0" applyFont="1" applyAlignment="1">
      <alignment horizontal="right" vertical="center"/>
    </xf>
    <xf numFmtId="8" fontId="0" fillId="0" borderId="0" xfId="0" applyNumberFormat="1" applyFont="1"/>
    <xf numFmtId="0" fontId="0" fillId="0" borderId="6" xfId="0" applyFont="1" applyBorder="1" applyAlignment="1">
      <alignment horizontal="right" vertical="top" wrapText="1"/>
    </xf>
    <xf numFmtId="0" fontId="0" fillId="0" borderId="8" xfId="0" applyFont="1" applyBorder="1" applyAlignment="1">
      <alignment horizontal="right" vertical="center"/>
    </xf>
    <xf numFmtId="6" fontId="0" fillId="0" borderId="12" xfId="0" applyNumberFormat="1" applyFont="1" applyBorder="1" applyAlignment="1">
      <alignment horizontal="right" vertical="center"/>
    </xf>
    <xf numFmtId="0" fontId="0" fillId="0" borderId="14" xfId="0" applyBorder="1"/>
    <xf numFmtId="0" fontId="0" fillId="0" borderId="14" xfId="0" applyBorder="1" applyAlignment="1">
      <alignment horizontal="center" vertical="center"/>
    </xf>
    <xf numFmtId="0" fontId="0" fillId="0" borderId="0" xfId="0" applyAlignment="1">
      <alignment horizontal="center"/>
    </xf>
    <xf numFmtId="1" fontId="0" fillId="0" borderId="7" xfId="1" applyNumberFormat="1" applyFont="1" applyBorder="1" applyAlignment="1">
      <alignment horizontal="center" vertical="center"/>
    </xf>
    <xf numFmtId="0" fontId="0" fillId="0" borderId="8" xfId="0" applyBorder="1" applyAlignment="1">
      <alignment horizontal="left" vertical="center"/>
    </xf>
    <xf numFmtId="6" fontId="0" fillId="0" borderId="7" xfId="0" applyNumberFormat="1" applyBorder="1" applyAlignment="1">
      <alignment horizontal="center" vertical="center"/>
    </xf>
    <xf numFmtId="6" fontId="5" fillId="6" borderId="9" xfId="0" applyNumberFormat="1" applyFont="1" applyFill="1" applyBorder="1" applyAlignment="1">
      <alignment horizontal="center" vertical="center"/>
    </xf>
    <xf numFmtId="0" fontId="0" fillId="0" borderId="6" xfId="0" applyBorder="1" applyAlignment="1">
      <alignment horizontal="left" vertical="top" wrapText="1"/>
    </xf>
    <xf numFmtId="6" fontId="0" fillId="0" borderId="7" xfId="0" applyNumberFormat="1" applyBorder="1" applyAlignment="1">
      <alignment horizontal="right"/>
    </xf>
    <xf numFmtId="0" fontId="10" fillId="3" borderId="10" xfId="0" applyFont="1" applyFill="1" applyBorder="1" applyAlignment="1">
      <alignment horizontal="center" vertical="center"/>
    </xf>
    <xf numFmtId="0" fontId="10" fillId="3" borderId="11" xfId="0" applyFont="1" applyFill="1" applyBorder="1" applyAlignment="1">
      <alignment horizontal="center" vertical="center"/>
    </xf>
    <xf numFmtId="0" fontId="10" fillId="3" borderId="34" xfId="0" applyFont="1" applyFill="1" applyBorder="1" applyAlignment="1">
      <alignment horizontal="center" vertical="center" wrapText="1"/>
    </xf>
    <xf numFmtId="164" fontId="0" fillId="2" borderId="38" xfId="0" applyNumberFormat="1" applyFont="1" applyFill="1" applyBorder="1" applyAlignment="1">
      <alignment horizontal="right" vertical="center"/>
    </xf>
    <xf numFmtId="1" fontId="0" fillId="0" borderId="31" xfId="0" applyNumberFormat="1" applyFont="1" applyBorder="1" applyAlignment="1">
      <alignment horizontal="center" vertical="center"/>
    </xf>
    <xf numFmtId="6" fontId="0" fillId="0" borderId="39" xfId="0" applyNumberFormat="1" applyFont="1" applyBorder="1" applyAlignment="1">
      <alignment horizontal="right" vertical="center"/>
    </xf>
    <xf numFmtId="0" fontId="0" fillId="0" borderId="2" xfId="0" applyBorder="1" applyAlignment="1">
      <alignment horizontal="left" vertical="center" wrapText="1"/>
    </xf>
    <xf numFmtId="0" fontId="0" fillId="0" borderId="40" xfId="0" applyBorder="1" applyAlignment="1">
      <alignment horizontal="left" vertical="center" wrapText="1"/>
    </xf>
    <xf numFmtId="0" fontId="0" fillId="0" borderId="3" xfId="0" applyBorder="1" applyAlignment="1">
      <alignment horizontal="left" vertical="center" wrapText="1"/>
    </xf>
    <xf numFmtId="0" fontId="0" fillId="0" borderId="25" xfId="0" applyBorder="1"/>
    <xf numFmtId="0" fontId="0" fillId="0" borderId="41" xfId="0" applyBorder="1"/>
    <xf numFmtId="0" fontId="0" fillId="0" borderId="25" xfId="0" applyBorder="1" applyAlignment="1">
      <alignment horizontal="left" vertical="top" wrapText="1"/>
    </xf>
    <xf numFmtId="0" fontId="0" fillId="0" borderId="41" xfId="0" applyBorder="1" applyAlignment="1">
      <alignment horizontal="left" vertical="top" wrapText="1"/>
    </xf>
    <xf numFmtId="0" fontId="0" fillId="0" borderId="25" xfId="0" applyBorder="1" applyAlignment="1">
      <alignment vertical="top" wrapText="1"/>
    </xf>
    <xf numFmtId="0" fontId="0" fillId="0" borderId="0" xfId="0" applyBorder="1" applyAlignment="1">
      <alignment vertical="top" wrapText="1"/>
    </xf>
    <xf numFmtId="0" fontId="0" fillId="0" borderId="41" xfId="0" applyBorder="1" applyAlignment="1">
      <alignment vertical="top" wrapText="1"/>
    </xf>
    <xf numFmtId="0" fontId="0" fillId="0" borderId="3" xfId="0" applyBorder="1" applyAlignment="1" applyProtection="1">
      <alignment horizontal="right"/>
    </xf>
    <xf numFmtId="0" fontId="0" fillId="0" borderId="0" xfId="0" applyBorder="1" applyAlignment="1" applyProtection="1">
      <alignment horizontal="left" vertical="center"/>
      <protection locked="0"/>
    </xf>
    <xf numFmtId="9" fontId="0" fillId="0" borderId="44" xfId="0" applyNumberFormat="1" applyBorder="1" applyAlignment="1" applyProtection="1">
      <alignment vertical="center"/>
    </xf>
    <xf numFmtId="0" fontId="0" fillId="0" borderId="43" xfId="0" applyBorder="1" applyAlignment="1" applyProtection="1">
      <alignment vertical="center"/>
    </xf>
    <xf numFmtId="0" fontId="0" fillId="0" borderId="2" xfId="0" applyBorder="1" applyAlignment="1" applyProtection="1">
      <alignment vertical="center"/>
    </xf>
    <xf numFmtId="0" fontId="0" fillId="0" borderId="44" xfId="0" applyFill="1" applyBorder="1" applyAlignment="1" applyProtection="1">
      <alignment vertical="center"/>
    </xf>
    <xf numFmtId="0" fontId="0" fillId="10" borderId="0" xfId="0" applyFill="1" applyBorder="1" applyProtection="1"/>
    <xf numFmtId="0" fontId="0" fillId="10" borderId="41" xfId="0" applyFill="1" applyBorder="1" applyProtection="1"/>
    <xf numFmtId="0" fontId="0" fillId="0" borderId="1" xfId="0" applyBorder="1" applyAlignment="1">
      <alignment horizontal="left" vertical="center" wrapText="1"/>
    </xf>
    <xf numFmtId="0" fontId="8" fillId="0" borderId="0" xfId="0" applyFont="1" applyFill="1" applyBorder="1" applyAlignment="1" applyProtection="1">
      <alignment horizontal="left" vertical="center"/>
      <protection locked="0"/>
    </xf>
    <xf numFmtId="0" fontId="12" fillId="0" borderId="26" xfId="0" applyFont="1" applyFill="1" applyBorder="1" applyAlignment="1" applyProtection="1">
      <alignment horizontal="center" vertical="center"/>
    </xf>
    <xf numFmtId="0" fontId="8" fillId="0" borderId="0" xfId="0" applyFont="1" applyFill="1"/>
    <xf numFmtId="0" fontId="2" fillId="4" borderId="3" xfId="0" applyFont="1" applyFill="1" applyBorder="1" applyProtection="1"/>
    <xf numFmtId="0" fontId="13" fillId="11" borderId="1" xfId="0" applyFont="1" applyFill="1" applyBorder="1" applyAlignment="1" applyProtection="1">
      <alignment horizontal="center" vertical="center"/>
    </xf>
    <xf numFmtId="9" fontId="0" fillId="0" borderId="1" xfId="2" applyFont="1" applyBorder="1" applyAlignment="1" applyProtection="1">
      <alignment horizontal="right" vertical="center"/>
    </xf>
    <xf numFmtId="0" fontId="0" fillId="0" borderId="0" xfId="0" applyFont="1" applyFill="1" applyBorder="1" applyAlignment="1">
      <alignment horizontal="left" vertical="center"/>
    </xf>
    <xf numFmtId="0" fontId="0" fillId="0" borderId="0" xfId="0" applyFont="1" applyFill="1" applyBorder="1" applyAlignment="1">
      <alignment horizontal="left"/>
    </xf>
    <xf numFmtId="0" fontId="0" fillId="0" borderId="0" xfId="0" applyAlignment="1">
      <alignment horizontal="left"/>
    </xf>
    <xf numFmtId="0" fontId="0" fillId="0" borderId="0" xfId="0" applyBorder="1" applyAlignment="1" applyProtection="1">
      <alignment horizontal="left" vertical="center"/>
    </xf>
    <xf numFmtId="0" fontId="0" fillId="0" borderId="0" xfId="0" applyFill="1" applyBorder="1" applyAlignment="1" applyProtection="1">
      <alignment vertical="center"/>
    </xf>
    <xf numFmtId="0" fontId="2" fillId="0" borderId="0" xfId="0" applyFont="1" applyFill="1" applyBorder="1" applyAlignment="1" applyProtection="1">
      <alignment horizontal="center" vertical="center"/>
    </xf>
    <xf numFmtId="0" fontId="0" fillId="0" borderId="0" xfId="0" applyFont="1" applyAlignment="1"/>
    <xf numFmtId="0" fontId="0" fillId="11" borderId="1" xfId="0" applyFill="1" applyBorder="1" applyAlignment="1" applyProtection="1">
      <alignment horizontal="right"/>
    </xf>
    <xf numFmtId="0" fontId="14" fillId="12" borderId="22" xfId="0" applyFont="1" applyFill="1" applyBorder="1" applyAlignment="1">
      <alignment horizontal="center" vertical="center"/>
    </xf>
    <xf numFmtId="0" fontId="14" fillId="12" borderId="22" xfId="0" applyFont="1" applyFill="1" applyBorder="1" applyAlignment="1">
      <alignment horizontal="left" vertical="center"/>
    </xf>
    <xf numFmtId="0" fontId="2" fillId="0" borderId="0" xfId="0" applyFont="1" applyAlignment="1" applyProtection="1">
      <alignment horizontal="center" vertical="center"/>
    </xf>
    <xf numFmtId="0" fontId="0" fillId="0" borderId="1" xfId="0" applyBorder="1" applyAlignment="1" applyProtection="1">
      <alignment horizontal="right"/>
    </xf>
    <xf numFmtId="0" fontId="0" fillId="0" borderId="0" xfId="0" applyBorder="1" applyAlignment="1" applyProtection="1">
      <alignment horizontal="left" vertical="center"/>
      <protection locked="0"/>
    </xf>
    <xf numFmtId="0" fontId="0" fillId="0" borderId="0" xfId="0" applyProtection="1">
      <protection locked="0"/>
    </xf>
    <xf numFmtId="0" fontId="0" fillId="0" borderId="0" xfId="0" applyNumberFormat="1" applyBorder="1" applyAlignment="1" applyProtection="1">
      <alignment horizontal="left" vertical="center"/>
      <protection locked="0"/>
    </xf>
    <xf numFmtId="165" fontId="0" fillId="0" borderId="0" xfId="0" applyNumberFormat="1" applyBorder="1" applyAlignment="1" applyProtection="1">
      <alignment horizontal="left" vertical="center"/>
    </xf>
    <xf numFmtId="0" fontId="0" fillId="0" borderId="0" xfId="0" applyAlignment="1" applyProtection="1">
      <alignment horizontal="center" vertical="center"/>
      <protection locked="0"/>
    </xf>
    <xf numFmtId="0" fontId="14" fillId="12" borderId="26" xfId="0" applyFont="1" applyFill="1" applyBorder="1" applyAlignment="1" applyProtection="1">
      <alignment horizontal="center" vertical="center"/>
      <protection locked="0"/>
    </xf>
    <xf numFmtId="49" fontId="12" fillId="0" borderId="26" xfId="0" applyNumberFormat="1" applyFont="1" applyFill="1" applyBorder="1" applyAlignment="1" applyProtection="1">
      <alignment horizontal="center" vertical="center"/>
    </xf>
    <xf numFmtId="49" fontId="0" fillId="0" borderId="0" xfId="0" applyNumberFormat="1" applyBorder="1" applyAlignment="1" applyProtection="1">
      <alignment horizontal="left" vertical="center"/>
    </xf>
    <xf numFmtId="49" fontId="0" fillId="0" borderId="0" xfId="0" applyNumberFormat="1" applyProtection="1"/>
    <xf numFmtId="165" fontId="12" fillId="0" borderId="26" xfId="0" applyNumberFormat="1" applyFont="1" applyFill="1" applyBorder="1" applyAlignment="1" applyProtection="1">
      <alignment horizontal="center" vertical="center"/>
      <protection locked="0"/>
    </xf>
    <xf numFmtId="165" fontId="0" fillId="0" borderId="0" xfId="0" applyNumberFormat="1" applyProtection="1">
      <protection locked="0"/>
    </xf>
    <xf numFmtId="0" fontId="2" fillId="0" borderId="0" xfId="0" applyFont="1"/>
    <xf numFmtId="0" fontId="0" fillId="0" borderId="13" xfId="0" applyBorder="1"/>
    <xf numFmtId="0" fontId="0" fillId="0" borderId="15" xfId="0" applyBorder="1"/>
    <xf numFmtId="0" fontId="0" fillId="0" borderId="6" xfId="0" applyBorder="1"/>
    <xf numFmtId="0" fontId="0" fillId="0" borderId="7" xfId="0" applyBorder="1"/>
    <xf numFmtId="0" fontId="0" fillId="0" borderId="8" xfId="0" applyBorder="1"/>
    <xf numFmtId="0" fontId="0" fillId="0" borderId="20" xfId="0" applyBorder="1"/>
    <xf numFmtId="0" fontId="0" fillId="0" borderId="12" xfId="0" applyBorder="1"/>
    <xf numFmtId="0" fontId="0" fillId="0" borderId="0" xfId="0" applyFill="1" applyBorder="1"/>
    <xf numFmtId="0" fontId="0" fillId="0" borderId="0" xfId="0" applyBorder="1" applyAlignment="1">
      <alignment horizontal="left" vertical="center"/>
    </xf>
    <xf numFmtId="0" fontId="18" fillId="0" borderId="0" xfId="0" applyFont="1" applyBorder="1" applyAlignment="1">
      <alignment horizontal="left" vertical="center"/>
    </xf>
    <xf numFmtId="0" fontId="0" fillId="13" borderId="0" xfId="0" applyFill="1" applyBorder="1" applyAlignment="1">
      <alignment horizontal="left" vertical="center"/>
    </xf>
    <xf numFmtId="0" fontId="19" fillId="13" borderId="0" xfId="0" applyFont="1" applyFill="1" applyBorder="1" applyAlignment="1">
      <alignment horizontal="left" vertical="center" wrapText="1"/>
    </xf>
    <xf numFmtId="0" fontId="0" fillId="13" borderId="0" xfId="0" applyFill="1" applyBorder="1" applyAlignment="1">
      <alignment vertical="center"/>
    </xf>
    <xf numFmtId="0" fontId="5" fillId="0" borderId="0" xfId="0" applyFont="1" applyBorder="1" applyAlignment="1">
      <alignment horizontal="left" vertical="center"/>
    </xf>
    <xf numFmtId="0" fontId="0" fillId="13" borderId="0" xfId="0" applyFill="1" applyBorder="1" applyAlignment="1" applyProtection="1">
      <alignment horizontal="center" vertical="center"/>
      <protection locked="0"/>
    </xf>
    <xf numFmtId="0" fontId="0" fillId="0" borderId="0" xfId="0" applyFill="1" applyBorder="1" applyAlignment="1">
      <alignment horizontal="left" vertical="center"/>
    </xf>
    <xf numFmtId="9" fontId="2" fillId="13" borderId="48" xfId="0" applyNumberFormat="1" applyFont="1" applyFill="1" applyBorder="1" applyAlignment="1" applyProtection="1">
      <alignment horizontal="center" vertical="center"/>
      <protection locked="0"/>
    </xf>
    <xf numFmtId="22" fontId="0" fillId="0" borderId="0" xfId="0" applyNumberFormat="1"/>
    <xf numFmtId="49" fontId="0" fillId="0" borderId="1" xfId="0" applyNumberFormat="1" applyBorder="1" applyProtection="1">
      <protection locked="0"/>
    </xf>
    <xf numFmtId="0" fontId="0" fillId="0" borderId="1" xfId="0" applyBorder="1" applyProtection="1">
      <protection locked="0"/>
    </xf>
    <xf numFmtId="0" fontId="0" fillId="0" borderId="9" xfId="0" applyFont="1" applyBorder="1"/>
    <xf numFmtId="166" fontId="0" fillId="0" borderId="7" xfId="0" applyNumberFormat="1" applyFont="1" applyBorder="1" applyAlignment="1">
      <alignment horizontal="righ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23" xfId="0" applyBorder="1" applyAlignment="1">
      <alignment horizontal="left" vertical="top"/>
    </xf>
    <xf numFmtId="0" fontId="0" fillId="0" borderId="24" xfId="0" applyBorder="1" applyAlignment="1">
      <alignment horizontal="left" vertical="top"/>
    </xf>
    <xf numFmtId="0" fontId="0" fillId="0" borderId="28" xfId="0" applyBorder="1" applyAlignment="1">
      <alignment horizontal="left" vertical="top"/>
    </xf>
    <xf numFmtId="0" fontId="0" fillId="0" borderId="25" xfId="0" applyBorder="1" applyAlignment="1">
      <alignment horizontal="left" vertical="top" wrapText="1"/>
    </xf>
    <xf numFmtId="0" fontId="0" fillId="0" borderId="0" xfId="0" applyBorder="1" applyAlignment="1">
      <alignment horizontal="left" vertical="top" wrapText="1"/>
    </xf>
    <xf numFmtId="0" fontId="0" fillId="0" borderId="41" xfId="0" applyBorder="1" applyAlignment="1">
      <alignment horizontal="left" vertical="top" wrapText="1"/>
    </xf>
    <xf numFmtId="0" fontId="0" fillId="0" borderId="26" xfId="0" applyBorder="1" applyAlignment="1">
      <alignment horizontal="left" vertical="top" wrapText="1"/>
    </xf>
    <xf numFmtId="0" fontId="0" fillId="0" borderId="42" xfId="0" applyBorder="1" applyAlignment="1">
      <alignment horizontal="left" vertical="top" wrapText="1"/>
    </xf>
    <xf numFmtId="0" fontId="0" fillId="0" borderId="27" xfId="0" applyBorder="1" applyAlignment="1">
      <alignment horizontal="left" vertical="top" wrapText="1"/>
    </xf>
    <xf numFmtId="0" fontId="0" fillId="0" borderId="0" xfId="0" applyFill="1" applyBorder="1" applyAlignment="1">
      <alignment horizontal="left" vertical="center" wrapText="1"/>
    </xf>
    <xf numFmtId="0" fontId="3" fillId="0" borderId="0" xfId="0" applyFont="1" applyAlignment="1">
      <alignment horizontal="center" vertical="center"/>
    </xf>
    <xf numFmtId="0" fontId="0" fillId="0" borderId="0" xfId="0" applyAlignment="1">
      <alignment horizontal="center" vertical="center" wrapText="1"/>
    </xf>
    <xf numFmtId="0" fontId="4" fillId="3" borderId="4" xfId="0" applyFont="1" applyFill="1" applyBorder="1" applyAlignment="1">
      <alignment horizontal="center" vertical="top" wrapText="1"/>
    </xf>
    <xf numFmtId="0" fontId="4" fillId="3" borderId="5" xfId="0" applyFont="1" applyFill="1" applyBorder="1" applyAlignment="1">
      <alignment horizontal="center" vertical="top" wrapText="1"/>
    </xf>
    <xf numFmtId="0" fontId="4" fillId="3" borderId="10" xfId="0" applyFont="1" applyFill="1" applyBorder="1" applyAlignment="1">
      <alignment horizontal="center" vertical="center"/>
    </xf>
    <xf numFmtId="0" fontId="4" fillId="3" borderId="11" xfId="0" applyFont="1" applyFill="1" applyBorder="1" applyAlignment="1">
      <alignment horizontal="center" vertical="center"/>
    </xf>
    <xf numFmtId="14" fontId="0" fillId="2" borderId="6" xfId="0" applyNumberFormat="1" applyFont="1" applyFill="1" applyBorder="1" applyAlignment="1">
      <alignment horizontal="center" vertical="center"/>
    </xf>
    <xf numFmtId="14" fontId="0" fillId="2" borderId="7" xfId="0" applyNumberFormat="1" applyFont="1" applyFill="1" applyBorder="1" applyAlignment="1">
      <alignment horizontal="center" vertical="center"/>
    </xf>
    <xf numFmtId="0" fontId="10" fillId="3" borderId="10" xfId="0" applyFont="1" applyFill="1" applyBorder="1" applyAlignment="1">
      <alignment horizontal="center" vertical="center"/>
    </xf>
    <xf numFmtId="0" fontId="10" fillId="3" borderId="11" xfId="0" applyFont="1" applyFill="1" applyBorder="1" applyAlignment="1">
      <alignment horizontal="center" vertical="center"/>
    </xf>
    <xf numFmtId="14" fontId="0" fillId="2" borderId="8" xfId="0" applyNumberFormat="1" applyFont="1" applyFill="1" applyBorder="1" applyAlignment="1">
      <alignment horizontal="center" vertical="center"/>
    </xf>
    <xf numFmtId="14" fontId="0" fillId="2" borderId="12" xfId="0" applyNumberFormat="1" applyFont="1" applyFill="1" applyBorder="1" applyAlignment="1">
      <alignment horizontal="center" vertical="center"/>
    </xf>
    <xf numFmtId="0" fontId="10" fillId="3" borderId="4" xfId="0" applyFont="1" applyFill="1" applyBorder="1" applyAlignment="1">
      <alignment horizontal="center" vertical="top" wrapText="1"/>
    </xf>
    <xf numFmtId="0" fontId="10" fillId="3" borderId="5" xfId="0" applyFont="1" applyFill="1" applyBorder="1" applyAlignment="1">
      <alignment horizontal="center" vertical="top" wrapText="1"/>
    </xf>
    <xf numFmtId="0" fontId="10" fillId="3" borderId="13" xfId="0" applyFont="1" applyFill="1" applyBorder="1" applyAlignment="1">
      <alignment horizontal="center" vertical="center"/>
    </xf>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xf>
    <xf numFmtId="0" fontId="9" fillId="2" borderId="13" xfId="0" applyFont="1" applyFill="1" applyBorder="1" applyAlignment="1">
      <alignment horizontal="center" vertical="center"/>
    </xf>
    <xf numFmtId="0" fontId="9" fillId="2" borderId="15" xfId="0" applyFont="1" applyFill="1" applyBorder="1" applyAlignment="1">
      <alignment horizontal="center" vertical="center"/>
    </xf>
    <xf numFmtId="0" fontId="0" fillId="5" borderId="45" xfId="0" applyFill="1" applyBorder="1" applyAlignment="1" applyProtection="1">
      <alignment horizontal="center"/>
      <protection locked="0"/>
    </xf>
    <xf numFmtId="0" fontId="0" fillId="5" borderId="46" xfId="0" applyFill="1" applyBorder="1" applyAlignment="1" applyProtection="1">
      <alignment horizontal="center"/>
      <protection locked="0"/>
    </xf>
    <xf numFmtId="0" fontId="0" fillId="5" borderId="47" xfId="0" applyFill="1" applyBorder="1" applyAlignment="1" applyProtection="1">
      <alignment horizontal="center"/>
      <protection locked="0"/>
    </xf>
  </cellXfs>
  <cellStyles count="3">
    <cellStyle name="Currency" xfId="1" builtinId="4"/>
    <cellStyle name="Normal" xfId="0" builtinId="0"/>
    <cellStyle name="Percent" xfId="2" builtinId="5"/>
  </cellStyles>
  <dxfs count="47">
    <dxf>
      <numFmt numFmtId="27" formatCode="m/d/yyyy\ h:mm"/>
    </dxf>
    <dxf>
      <font>
        <b/>
        <i val="0"/>
        <strike val="0"/>
        <condense val="0"/>
        <extend val="0"/>
        <outline val="0"/>
        <shadow val="0"/>
        <u val="none"/>
        <vertAlign val="baseline"/>
        <sz val="11"/>
        <color theme="1"/>
        <name val="Calibri"/>
        <scheme val="minor"/>
      </font>
      <numFmt numFmtId="13" formatCode="0%"/>
      <fill>
        <patternFill patternType="solid">
          <fgColor indexed="64"/>
          <bgColor theme="6" tint="0.79998168889431442"/>
        </patternFill>
      </fill>
      <alignment horizontal="center" vertical="center" textRotation="0" wrapText="0" indent="0" justifyLastLine="0" shrinkToFit="0" readingOrder="0"/>
      <border diagonalUp="0" diagonalDown="0" outline="0">
        <left/>
        <right style="thin">
          <color theme="6" tint="0.39997558519241921"/>
        </right>
        <top style="double">
          <color theme="6"/>
        </top>
        <bottom/>
      </border>
      <protection locked="0" hidden="0"/>
    </dxf>
    <dxf>
      <fill>
        <patternFill patternType="solid">
          <fgColor indexed="64"/>
          <bgColor theme="6" tint="0.79998168889431442"/>
        </patternFill>
      </fill>
      <alignment horizontal="center" vertical="center" textRotation="0" wrapText="0" indent="0" justifyLastLine="0" shrinkToFit="0" readingOrder="0"/>
      <protection locked="0" hidden="0"/>
    </dxf>
    <dxf>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protection locked="0" hidden="0"/>
    </dxf>
    <dxf>
      <border outline="0">
        <top style="thin">
          <color indexed="64"/>
        </top>
      </border>
    </dxf>
    <dxf>
      <protection locked="0" hidden="0"/>
    </dxf>
    <dxf>
      <border outline="0">
        <bottom style="thin">
          <color indexed="64"/>
        </bottom>
      </border>
    </dxf>
    <dxf>
      <font>
        <b/>
        <i val="0"/>
        <strike val="0"/>
        <condense val="0"/>
        <extend val="0"/>
        <outline val="0"/>
        <shadow val="0"/>
        <u val="none"/>
        <vertAlign val="baseline"/>
        <sz val="11"/>
        <color theme="0"/>
        <name val="Calibri"/>
        <scheme val="minor"/>
      </font>
      <fill>
        <patternFill patternType="solid">
          <fgColor theme="5"/>
          <bgColor theme="5"/>
        </patternFill>
      </fill>
      <alignment horizontal="center" vertical="center" textRotation="0" wrapText="0" indent="0" justifyLastLine="0" shrinkToFit="0" readingOrder="0"/>
      <protection locked="0" hidden="0"/>
    </dxf>
    <dxf>
      <protection locked="0" hidden="0"/>
    </dxf>
    <dxf>
      <border outline="0">
        <top style="thin">
          <color indexed="64"/>
        </top>
      </border>
    </dxf>
    <dxf>
      <protection locked="0" hidden="0"/>
    </dxf>
    <dxf>
      <border outline="0">
        <bottom style="thin">
          <color indexed="64"/>
        </bottom>
      </border>
    </dxf>
    <dxf>
      <font>
        <b/>
        <i val="0"/>
        <strike val="0"/>
        <condense val="0"/>
        <extend val="0"/>
        <outline val="0"/>
        <shadow val="0"/>
        <u val="none"/>
        <vertAlign val="baseline"/>
        <sz val="11"/>
        <color theme="0"/>
        <name val="Calibri"/>
        <scheme val="minor"/>
      </font>
      <fill>
        <patternFill patternType="solid">
          <fgColor theme="5"/>
          <bgColor theme="5"/>
        </patternFill>
      </fill>
      <alignment horizontal="center" vertical="center" textRotation="0" wrapText="0" indent="0" justifyLastLine="0" shrinkToFit="0" readingOrder="0"/>
      <protection locked="0" hidden="0"/>
    </dxf>
    <dxf>
      <protection locked="0" hidden="0"/>
    </dxf>
    <dxf>
      <border outline="0">
        <top style="thin">
          <color indexed="64"/>
        </top>
      </border>
    </dxf>
    <dxf>
      <protection locked="0" hidden="0"/>
    </dxf>
    <dxf>
      <border outline="0">
        <bottom style="thin">
          <color indexed="64"/>
        </bottom>
      </border>
    </dxf>
    <dxf>
      <font>
        <b/>
        <i val="0"/>
        <strike val="0"/>
        <condense val="0"/>
        <extend val="0"/>
        <outline val="0"/>
        <shadow val="0"/>
        <u val="none"/>
        <vertAlign val="baseline"/>
        <sz val="11"/>
        <color theme="0"/>
        <name val="Calibri"/>
        <scheme val="minor"/>
      </font>
      <fill>
        <patternFill patternType="solid">
          <fgColor theme="5"/>
          <bgColor theme="5"/>
        </patternFill>
      </fill>
      <alignment horizontal="center" vertical="center" textRotation="0" wrapText="0" indent="0" justifyLastLine="0" shrinkToFit="0" readingOrder="0"/>
      <protection locked="0" hidden="0"/>
    </dxf>
    <dxf>
      <protection locked="0" hidden="0"/>
    </dxf>
    <dxf>
      <border outline="0">
        <top style="thin">
          <color indexed="64"/>
        </top>
      </border>
    </dxf>
    <dxf>
      <protection locked="0" hidden="0"/>
    </dxf>
    <dxf>
      <border outline="0">
        <bottom style="thin">
          <color indexed="64"/>
        </bottom>
      </border>
    </dxf>
    <dxf>
      <font>
        <b/>
        <i val="0"/>
        <strike val="0"/>
        <condense val="0"/>
        <extend val="0"/>
        <outline val="0"/>
        <shadow val="0"/>
        <u val="none"/>
        <vertAlign val="baseline"/>
        <sz val="11"/>
        <color theme="0"/>
        <name val="Calibri"/>
        <scheme val="minor"/>
      </font>
      <fill>
        <patternFill patternType="solid">
          <fgColor theme="5"/>
          <bgColor theme="5"/>
        </patternFill>
      </fill>
      <alignment horizontal="center" vertical="center" textRotation="0" wrapText="0" indent="0" justifyLastLine="0" shrinkToFit="0" readingOrder="0"/>
      <protection locked="0" hidden="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font>
        <color rgb="FF006100"/>
      </font>
      <fill>
        <patternFill>
          <bgColor rgb="FFC6EFCE"/>
        </patternFill>
      </fill>
    </dxf>
    <dxf>
      <font>
        <color rgb="FF9C0006"/>
      </font>
      <fill>
        <patternFill>
          <bgColor rgb="FFFFC7CE"/>
        </patternFill>
      </fill>
    </dxf>
    <dxf>
      <font>
        <b/>
        <i val="0"/>
      </font>
      <fill>
        <patternFill patternType="lightGray">
          <fgColor theme="2"/>
          <bgColor rgb="FFFF0000"/>
        </patternFill>
      </fill>
    </dxf>
    <dxf>
      <font>
        <b/>
        <i val="0"/>
      </font>
      <fill>
        <patternFill patternType="lightGray">
          <fgColor theme="2"/>
          <bgColor rgb="FFFF0000"/>
        </patternFill>
      </fill>
    </dxf>
    <dxf>
      <font>
        <b/>
        <i val="0"/>
      </font>
      <fill>
        <patternFill patternType="lightGray">
          <fgColor theme="2"/>
          <bgColor rgb="FFFF0000"/>
        </patternFill>
      </fill>
    </dxf>
    <dxf>
      <font>
        <b/>
        <i val="0"/>
      </font>
      <fill>
        <patternFill patternType="lightGray">
          <fgColor theme="2"/>
          <bgColor rgb="FFFF0000"/>
        </patternFill>
      </fill>
    </dxf>
    <dxf>
      <numFmt numFmtId="30" formatCode="@"/>
      <alignment horizontal="left" vertical="center" textRotation="0" wrapText="0" indent="0" justifyLastLine="0" shrinkToFit="0" readingOrder="0"/>
      <protection locked="1" hidden="0"/>
    </dxf>
    <dxf>
      <numFmt numFmtId="165" formatCode="[$-F800]dddd\,\ mmmm\ dd\,\ yyyy"/>
      <protection locked="0" hidden="0"/>
    </dxf>
    <dxf>
      <numFmt numFmtId="165" formatCode="[$-F800]dddd\,\ mmmm\ dd\,\ yyyy"/>
      <protection locked="0" hidden="0"/>
    </dxf>
    <dxf>
      <alignment horizontal="left" vertical="center" textRotation="0" wrapText="0" indent="0" justifyLastLine="0" shrinkToFit="0" readingOrder="0"/>
      <protection locked="0" hidden="0"/>
    </dxf>
    <dxf>
      <alignment horizontal="left" vertical="center" textRotation="0" wrapText="0" indent="0" justifyLastLine="0" shrinkToFit="0" readingOrder="0"/>
      <protection locked="0" hidden="0"/>
    </dxf>
    <dxf>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alignment horizontal="left" vertical="center" textRotation="0" wrapText="0" indent="0" justifyLastLine="0" shrinkToFit="0" readingOrder="0"/>
      <protection locked="0" hidden="0"/>
    </dxf>
    <dxf>
      <alignment horizontal="left" vertical="center" textRotation="0" wrapText="0" indent="0" justifyLastLine="0" shrinkToFit="0" readingOrder="0"/>
      <protection locked="0" hidden="0"/>
    </dxf>
    <dxf>
      <border outline="0">
        <top style="thin">
          <color indexed="64"/>
        </top>
      </border>
    </dxf>
    <dxf>
      <alignment horizontal="left" vertical="center" textRotation="0" wrapText="0" indent="0" justifyLastLine="0" shrinkToFit="0" readingOrder="0"/>
      <protection locked="0" hidden="0"/>
    </dxf>
    <dxf>
      <border outline="0">
        <bottom style="thin">
          <color indexed="64"/>
        </bottom>
      </border>
    </dxf>
    <dxf>
      <font>
        <b val="0"/>
        <i val="0"/>
        <strike val="0"/>
        <condense val="0"/>
        <extend val="0"/>
        <outline val="0"/>
        <shadow val="0"/>
        <u val="none"/>
        <vertAlign val="baseline"/>
        <sz val="11"/>
        <color theme="0"/>
        <name val="Calibri"/>
        <scheme val="minor"/>
      </font>
      <fill>
        <patternFill patternType="none">
          <fgColor indexed="64"/>
          <bgColor indexed="65"/>
        </patternFill>
      </fill>
      <alignment horizontal="center" vertical="center" textRotation="0" wrapText="0" indent="0" justifyLastLine="0" shrinkToFit="0" readingOrder="0"/>
      <protection locked="1" hidden="0"/>
    </dxf>
  </dxfs>
  <tableStyles count="1" defaultTableStyle="TableStyleMedium2" defaultPivotStyle="PivotStyleMedium9">
    <tableStyle name="MySqlDefault" pivot="0" table="0" count="0"/>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v>Estimation</c:v>
          </c:tx>
          <c:dPt>
            <c:idx val="0"/>
            <c:bubble3D val="0"/>
          </c:dPt>
          <c:dPt>
            <c:idx val="1"/>
            <c:bubble3D val="0"/>
          </c:dPt>
          <c:dPt>
            <c:idx val="2"/>
            <c:bubble3D val="0"/>
          </c:dPt>
          <c:dLbls>
            <c:numFmt formatCode="%0.0" sourceLinked="0"/>
            <c:spPr>
              <a:noFill/>
            </c:spPr>
            <c:txPr>
              <a:bodyPr anchor="t" anchorCtr="1"/>
              <a:lstStyle/>
              <a:p>
                <a:pPr>
                  <a:defRPr b="1"/>
                </a:pPr>
                <a:endParaRPr lang="en-US"/>
              </a:p>
            </c:txPr>
            <c:dLblPos val="outEnd"/>
            <c:showLegendKey val="0"/>
            <c:showVal val="0"/>
            <c:showCatName val="1"/>
            <c:showSerName val="0"/>
            <c:showPercent val="0"/>
            <c:showBubbleSize val="0"/>
            <c:separator>
</c:separator>
            <c:showLeaderLines val="1"/>
          </c:dLbls>
          <c:cat>
            <c:strRef>
              <c:f>ESTIMATION!$R$3:$R$6</c:f>
              <c:strCache>
                <c:ptCount val="4"/>
                <c:pt idx="0">
                  <c:v>Part A</c:v>
                </c:pt>
                <c:pt idx="1">
                  <c:v>Part B</c:v>
                </c:pt>
                <c:pt idx="2">
                  <c:v>Part C</c:v>
                </c:pt>
                <c:pt idx="3">
                  <c:v>Part D</c:v>
                </c:pt>
              </c:strCache>
            </c:strRef>
          </c:cat>
          <c:val>
            <c:numRef>
              <c:f>ESTIMATION!$V$3:$V$6</c:f>
              <c:numCache>
                <c:formatCode>General</c:formatCode>
                <c:ptCount val="4"/>
                <c:pt idx="0">
                  <c:v>217</c:v>
                </c:pt>
                <c:pt idx="1">
                  <c:v>896</c:v>
                </c:pt>
                <c:pt idx="2">
                  <c:v>608</c:v>
                </c:pt>
                <c:pt idx="3">
                  <c:v>0</c:v>
                </c:pt>
              </c:numCache>
            </c:numRef>
          </c:val>
        </c:ser>
        <c:dLbls>
          <c:showLegendKey val="0"/>
          <c:showVal val="0"/>
          <c:showCatName val="0"/>
          <c:showSerName val="0"/>
          <c:showPercent val="0"/>
          <c:showBubbleSize val="0"/>
          <c:showLeaderLines val="1"/>
        </c:dLbls>
        <c:firstSliceAng val="0"/>
      </c:pieChart>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Return</a:t>
            </a:r>
            <a:r>
              <a:rPr lang="en-US" baseline="0"/>
              <a:t> on Investment (ROI)</a:t>
            </a:r>
            <a:endParaRPr lang="en-US"/>
          </a:p>
        </c:rich>
      </c:tx>
      <c:layout/>
      <c:overlay val="0"/>
    </c:title>
    <c:autoTitleDeleted val="0"/>
    <c:plotArea>
      <c:layout>
        <c:manualLayout>
          <c:layoutTarget val="inner"/>
          <c:xMode val="edge"/>
          <c:yMode val="edge"/>
          <c:x val="0.12488937024135925"/>
          <c:y val="0.15713826142852641"/>
          <c:w val="0.69744932755128197"/>
          <c:h val="0.69627416689510735"/>
        </c:manualLayout>
      </c:layout>
      <c:lineChart>
        <c:grouping val="standard"/>
        <c:varyColors val="0"/>
        <c:ser>
          <c:idx val="0"/>
          <c:order val="0"/>
          <c:tx>
            <c:strRef>
              <c:f>'DETAILED ROI'!$B$35:$C$35</c:f>
              <c:strCache>
                <c:ptCount val="1"/>
                <c:pt idx="0">
                  <c:v>ROI</c:v>
                </c:pt>
              </c:strCache>
            </c:strRef>
          </c:tx>
          <c:spPr>
            <a:ln w="25400" cap="flat">
              <a:round/>
              <a:tailEnd type="triangle"/>
            </a:ln>
            <a:effectLst>
              <a:glow rad="50800">
                <a:schemeClr val="accent3">
                  <a:satMod val="175000"/>
                  <a:alpha val="40000"/>
                </a:schemeClr>
              </a:glow>
            </a:effectLst>
          </c:spPr>
          <c:marker>
            <c:symbol val="none"/>
          </c:marker>
          <c:cat>
            <c:strRef>
              <c:f>'DETAILED ROI'!$B$36:$B$40</c:f>
              <c:strCache>
                <c:ptCount val="5"/>
                <c:pt idx="0">
                  <c:v>Year 1 </c:v>
                </c:pt>
                <c:pt idx="1">
                  <c:v>Year 2</c:v>
                </c:pt>
                <c:pt idx="2">
                  <c:v>Year 3</c:v>
                </c:pt>
                <c:pt idx="3">
                  <c:v>Year 4</c:v>
                </c:pt>
                <c:pt idx="4">
                  <c:v>Year 5</c:v>
                </c:pt>
              </c:strCache>
            </c:strRef>
          </c:cat>
          <c:val>
            <c:numRef>
              <c:f>'DETAILED ROI'!$C$36:$C$40</c:f>
              <c:numCache>
                <c:formatCode>"$"#,##0_);[Red]\("$"#,##0\)</c:formatCode>
                <c:ptCount val="5"/>
                <c:pt idx="0">
                  <c:v>535301.60000000009</c:v>
                </c:pt>
                <c:pt idx="1">
                  <c:v>1369176.8000000003</c:v>
                </c:pt>
                <c:pt idx="2">
                  <c:v>2203052.0000000005</c:v>
                </c:pt>
                <c:pt idx="3">
                  <c:v>3036927.2000000007</c:v>
                </c:pt>
                <c:pt idx="4">
                  <c:v>3870802.4000000008</c:v>
                </c:pt>
              </c:numCache>
            </c:numRef>
          </c:val>
          <c:smooth val="1"/>
        </c:ser>
        <c:dLbls>
          <c:showLegendKey val="0"/>
          <c:showVal val="0"/>
          <c:showCatName val="0"/>
          <c:showSerName val="0"/>
          <c:showPercent val="0"/>
          <c:showBubbleSize val="0"/>
        </c:dLbls>
        <c:marker val="1"/>
        <c:smooth val="0"/>
        <c:axId val="156281856"/>
        <c:axId val="156295936"/>
      </c:lineChart>
      <c:catAx>
        <c:axId val="156281856"/>
        <c:scaling>
          <c:orientation val="minMax"/>
        </c:scaling>
        <c:delete val="0"/>
        <c:axPos val="b"/>
        <c:majorTickMark val="out"/>
        <c:minorTickMark val="none"/>
        <c:tickLblPos val="low"/>
        <c:spPr>
          <a:ln w="19050">
            <a:solidFill>
              <a:schemeClr val="tx1"/>
            </a:solidFill>
            <a:tailEnd type="none"/>
          </a:ln>
          <a:effectLst/>
        </c:spPr>
        <c:crossAx val="156295936"/>
        <c:crosses val="autoZero"/>
        <c:auto val="1"/>
        <c:lblAlgn val="ctr"/>
        <c:lblOffset val="100"/>
        <c:noMultiLvlLbl val="0"/>
      </c:catAx>
      <c:valAx>
        <c:axId val="156295936"/>
        <c:scaling>
          <c:orientation val="minMax"/>
        </c:scaling>
        <c:delete val="0"/>
        <c:axPos val="l"/>
        <c:majorGridlines/>
        <c:numFmt formatCode="&quot;$&quot;#,##0_);[Red]\(&quot;$&quot;#,##0\)" sourceLinked="1"/>
        <c:majorTickMark val="out"/>
        <c:minorTickMark val="none"/>
        <c:tickLblPos val="nextTo"/>
        <c:crossAx val="156281856"/>
        <c:crosses val="autoZero"/>
        <c:crossBetween val="between"/>
      </c:valAx>
      <c:spPr>
        <a:noFill/>
      </c:spPr>
    </c:plotArea>
    <c:legend>
      <c:legendPos val="r"/>
      <c:layout/>
      <c:overlay val="0"/>
    </c:legend>
    <c:plotVisOnly val="1"/>
    <c:dispBlanksAs val="gap"/>
    <c:showDLblsOverMax val="0"/>
  </c:chart>
  <c:printSettings>
    <c:headerFooter/>
    <c:pageMargins b="0.75000000000000033" l="0.70000000000000029" r="0.70000000000000029" t="0.75000000000000033" header="0.30000000000000016" footer="0.30000000000000016"/>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Project</a:t>
            </a:r>
            <a:r>
              <a:rPr lang="en-US" baseline="0"/>
              <a:t> Delivery Cost</a:t>
            </a:r>
            <a:endParaRPr lang="en-US"/>
          </a:p>
        </c:rich>
      </c:tx>
      <c:layout/>
      <c:overlay val="0"/>
    </c:title>
    <c:autoTitleDeleted val="0"/>
    <c:plotArea>
      <c:layout>
        <c:manualLayout>
          <c:layoutTarget val="inner"/>
          <c:xMode val="edge"/>
          <c:yMode val="edge"/>
          <c:x val="0.12488937024135925"/>
          <c:y val="0.24126320032317375"/>
          <c:w val="0.69744932755128197"/>
          <c:h val="0.54418178104978243"/>
        </c:manualLayout>
      </c:layout>
      <c:lineChart>
        <c:grouping val="standard"/>
        <c:varyColors val="0"/>
        <c:ser>
          <c:idx val="4"/>
          <c:order val="0"/>
          <c:tx>
            <c:v>Manual Cost</c:v>
          </c:tx>
          <c:spPr>
            <a:ln>
              <a:solidFill>
                <a:schemeClr val="tx2">
                  <a:lumMod val="60000"/>
                  <a:lumOff val="40000"/>
                </a:schemeClr>
              </a:solidFill>
            </a:ln>
          </c:spPr>
          <c:marker>
            <c:symbol val="none"/>
          </c:marker>
          <c:cat>
            <c:strRef>
              <c:f>'DETAILED ROI'!$B$10:$B$21</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'DETAILED ROI'!$J$10:$J$21</c:f>
              <c:numCache>
                <c:formatCode>"$"#,##0_);[Red]\("$"#,##0\)</c:formatCode>
                <c:ptCount val="12"/>
                <c:pt idx="0">
                  <c:v>85180.800000000003</c:v>
                </c:pt>
                <c:pt idx="1">
                  <c:v>70984</c:v>
                </c:pt>
                <c:pt idx="2">
                  <c:v>56787.199999999997</c:v>
                </c:pt>
                <c:pt idx="3">
                  <c:v>42590.400000000001</c:v>
                </c:pt>
                <c:pt idx="4">
                  <c:v>28393.599999999999</c:v>
                </c:pt>
                <c:pt idx="5">
                  <c:v>14196.8</c:v>
                </c:pt>
                <c:pt idx="6">
                  <c:v>0</c:v>
                </c:pt>
                <c:pt idx="7">
                  <c:v>0</c:v>
                </c:pt>
                <c:pt idx="8">
                  <c:v>0</c:v>
                </c:pt>
                <c:pt idx="9">
                  <c:v>0</c:v>
                </c:pt>
                <c:pt idx="10">
                  <c:v>0</c:v>
                </c:pt>
                <c:pt idx="11">
                  <c:v>0</c:v>
                </c:pt>
              </c:numCache>
            </c:numRef>
          </c:val>
          <c:smooth val="0"/>
        </c:ser>
        <c:ser>
          <c:idx val="5"/>
          <c:order val="1"/>
          <c:tx>
            <c:v>Automation Cost</c:v>
          </c:tx>
          <c:spPr>
            <a:ln>
              <a:solidFill>
                <a:srgbClr val="FFC000"/>
              </a:solidFill>
            </a:ln>
          </c:spPr>
          <c:marker>
            <c:symbol val="none"/>
          </c:marker>
          <c:cat>
            <c:strRef>
              <c:f>'DETAILED ROI'!$B$10:$B$21</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'DETAILED ROI'!$X$10:$X$21</c:f>
              <c:numCache>
                <c:formatCode>"$"#,##0_);[Red]\("$"#,##0\)</c:formatCode>
                <c:ptCount val="12"/>
                <c:pt idx="0">
                  <c:v>0</c:v>
                </c:pt>
                <c:pt idx="1">
                  <c:v>2615.2000000000003</c:v>
                </c:pt>
                <c:pt idx="2">
                  <c:v>5230.4000000000005</c:v>
                </c:pt>
                <c:pt idx="3">
                  <c:v>7845.5999999999995</c:v>
                </c:pt>
                <c:pt idx="4">
                  <c:v>10460.800000000001</c:v>
                </c:pt>
                <c:pt idx="5">
                  <c:v>13076</c:v>
                </c:pt>
                <c:pt idx="6">
                  <c:v>15691.199999999999</c:v>
                </c:pt>
                <c:pt idx="7">
                  <c:v>15691.199999999999</c:v>
                </c:pt>
                <c:pt idx="8">
                  <c:v>15691.199999999999</c:v>
                </c:pt>
                <c:pt idx="9">
                  <c:v>15691.199999999999</c:v>
                </c:pt>
                <c:pt idx="10">
                  <c:v>15691.199999999999</c:v>
                </c:pt>
                <c:pt idx="11">
                  <c:v>15691.199999999999</c:v>
                </c:pt>
              </c:numCache>
            </c:numRef>
          </c:val>
          <c:smooth val="0"/>
        </c:ser>
        <c:ser>
          <c:idx val="6"/>
          <c:order val="2"/>
          <c:tx>
            <c:strRef>
              <c:f>'DETAILED ROI'!$Z$9</c:f>
              <c:strCache>
                <c:ptCount val="1"/>
                <c:pt idx="0">
                  <c:v>Total Cost</c:v>
                </c:pt>
              </c:strCache>
            </c:strRef>
          </c:tx>
          <c:spPr>
            <a:ln>
              <a:solidFill>
                <a:schemeClr val="tx1"/>
              </a:solidFill>
            </a:ln>
          </c:spPr>
          <c:marker>
            <c:symbol val="none"/>
          </c:marker>
          <c:cat>
            <c:strRef>
              <c:f>'DETAILED ROI'!$B$10:$B$21</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'DETAILED ROI'!$Z$10:$Z$21</c:f>
              <c:numCache>
                <c:formatCode>_("$"* #,##0_);_("$"* \(#,##0\);_("$"* "-"??_);_(@_)</c:formatCode>
                <c:ptCount val="12"/>
                <c:pt idx="0">
                  <c:v>94407.466666666674</c:v>
                </c:pt>
                <c:pt idx="1">
                  <c:v>82825.866666666654</c:v>
                </c:pt>
                <c:pt idx="2">
                  <c:v>71244.266666666677</c:v>
                </c:pt>
                <c:pt idx="3">
                  <c:v>59662.666666666657</c:v>
                </c:pt>
                <c:pt idx="4">
                  <c:v>48081.066666666658</c:v>
                </c:pt>
                <c:pt idx="5">
                  <c:v>36499.466666666667</c:v>
                </c:pt>
                <c:pt idx="6">
                  <c:v>15691.199999999999</c:v>
                </c:pt>
                <c:pt idx="7">
                  <c:v>15691.199999999999</c:v>
                </c:pt>
                <c:pt idx="8">
                  <c:v>15691.199999999999</c:v>
                </c:pt>
                <c:pt idx="9">
                  <c:v>15691.199999999999</c:v>
                </c:pt>
                <c:pt idx="10">
                  <c:v>15691.199999999999</c:v>
                </c:pt>
                <c:pt idx="11">
                  <c:v>15691.199999999999</c:v>
                </c:pt>
              </c:numCache>
            </c:numRef>
          </c:val>
          <c:smooth val="0"/>
        </c:ser>
        <c:ser>
          <c:idx val="7"/>
          <c:order val="3"/>
          <c:tx>
            <c:strRef>
              <c:f>'DETAILED ROI'!$C$9</c:f>
              <c:strCache>
                <c:ptCount val="1"/>
                <c:pt idx="0">
                  <c:v>Development Cost</c:v>
                </c:pt>
              </c:strCache>
            </c:strRef>
          </c:tx>
          <c:spPr>
            <a:ln>
              <a:solidFill>
                <a:schemeClr val="accent2">
                  <a:lumMod val="60000"/>
                  <a:lumOff val="40000"/>
                </a:schemeClr>
              </a:solidFill>
            </a:ln>
          </c:spPr>
          <c:marker>
            <c:symbol val="none"/>
          </c:marker>
          <c:cat>
            <c:strRef>
              <c:f>'DETAILED ROI'!$B$10:$B$21</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'DETAILED ROI'!$C$10:$C$21</c:f>
              <c:numCache>
                <c:formatCode>_("$"* #,##0_);_("$"* \(#,##0\);_("$"* "-"??_);_(@_)</c:formatCode>
                <c:ptCount val="12"/>
                <c:pt idx="0">
                  <c:v>9226.6666666666661</c:v>
                </c:pt>
                <c:pt idx="1">
                  <c:v>9226.6666666666661</c:v>
                </c:pt>
                <c:pt idx="2">
                  <c:v>9226.6666666666661</c:v>
                </c:pt>
                <c:pt idx="3">
                  <c:v>9226.6666666666661</c:v>
                </c:pt>
                <c:pt idx="4">
                  <c:v>9226.6666666666661</c:v>
                </c:pt>
                <c:pt idx="5">
                  <c:v>9226.6666666666661</c:v>
                </c:pt>
                <c:pt idx="6">
                  <c:v>0</c:v>
                </c:pt>
                <c:pt idx="7">
                  <c:v>0</c:v>
                </c:pt>
                <c:pt idx="8">
                  <c:v>0</c:v>
                </c:pt>
                <c:pt idx="9">
                  <c:v>0</c:v>
                </c:pt>
                <c:pt idx="10">
                  <c:v>0</c:v>
                </c:pt>
                <c:pt idx="11">
                  <c:v>0</c:v>
                </c:pt>
              </c:numCache>
            </c:numRef>
          </c:val>
          <c:smooth val="0"/>
        </c:ser>
        <c:dLbls>
          <c:showLegendKey val="0"/>
          <c:showVal val="0"/>
          <c:showCatName val="0"/>
          <c:showSerName val="0"/>
          <c:showPercent val="0"/>
          <c:showBubbleSize val="0"/>
        </c:dLbls>
        <c:marker val="1"/>
        <c:smooth val="0"/>
        <c:axId val="156785664"/>
        <c:axId val="156791552"/>
      </c:lineChart>
      <c:catAx>
        <c:axId val="156785664"/>
        <c:scaling>
          <c:orientation val="minMax"/>
        </c:scaling>
        <c:delete val="0"/>
        <c:axPos val="b"/>
        <c:majorTickMark val="out"/>
        <c:minorTickMark val="none"/>
        <c:tickLblPos val="nextTo"/>
        <c:crossAx val="156791552"/>
        <c:crosses val="autoZero"/>
        <c:auto val="1"/>
        <c:lblAlgn val="ctr"/>
        <c:lblOffset val="100"/>
        <c:noMultiLvlLbl val="0"/>
      </c:catAx>
      <c:valAx>
        <c:axId val="156791552"/>
        <c:scaling>
          <c:orientation val="minMax"/>
        </c:scaling>
        <c:delete val="0"/>
        <c:axPos val="l"/>
        <c:majorGridlines/>
        <c:numFmt formatCode="&quot;$&quot;#,##0_);[Red]\(&quot;$&quot;#,##0\)" sourceLinked="1"/>
        <c:majorTickMark val="out"/>
        <c:minorTickMark val="none"/>
        <c:tickLblPos val="nextTo"/>
        <c:crossAx val="156785664"/>
        <c:crosses val="autoZero"/>
        <c:crossBetween val="between"/>
      </c:valAx>
      <c:spPr>
        <a:noFill/>
      </c:spPr>
    </c:plotArea>
    <c:legend>
      <c:legendPos val="r"/>
      <c:layout/>
      <c:overlay val="0"/>
    </c:legend>
    <c:plotVisOnly val="1"/>
    <c:dispBlanksAs val="gap"/>
    <c:showDLblsOverMax val="0"/>
  </c:chart>
  <c:printSettings>
    <c:headerFooter/>
    <c:pageMargins b="0.75000000000000033" l="0.70000000000000029" r="0.70000000000000029" t="0.75000000000000033" header="0.30000000000000016" footer="0.30000000000000016"/>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488937024135925"/>
          <c:y val="5.5187206848711798E-2"/>
          <c:w val="0.69744932755128197"/>
          <c:h val="0.73025781787498412"/>
        </c:manualLayout>
      </c:layout>
      <c:lineChart>
        <c:grouping val="standard"/>
        <c:varyColors val="0"/>
        <c:ser>
          <c:idx val="7"/>
          <c:order val="0"/>
          <c:tx>
            <c:strRef>
              <c:f>'DETAILED ROI'!$C$9</c:f>
              <c:strCache>
                <c:ptCount val="1"/>
                <c:pt idx="0">
                  <c:v>Development Cost</c:v>
                </c:pt>
              </c:strCache>
            </c:strRef>
          </c:tx>
          <c:spPr>
            <a:ln>
              <a:solidFill>
                <a:schemeClr val="accent2">
                  <a:lumMod val="60000"/>
                  <a:lumOff val="40000"/>
                </a:schemeClr>
              </a:solidFill>
            </a:ln>
          </c:spPr>
          <c:marker>
            <c:symbol val="none"/>
          </c:marker>
          <c:cat>
            <c:strRef>
              <c:f>'DETAILED ROI'!$B$10:$B$21</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'DETAILED ROI'!$C$10:$C$21</c:f>
              <c:numCache>
                <c:formatCode>_("$"* #,##0_);_("$"* \(#,##0\);_("$"* "-"??_);_(@_)</c:formatCode>
                <c:ptCount val="12"/>
                <c:pt idx="0">
                  <c:v>9226.6666666666661</c:v>
                </c:pt>
                <c:pt idx="1">
                  <c:v>9226.6666666666661</c:v>
                </c:pt>
                <c:pt idx="2">
                  <c:v>9226.6666666666661</c:v>
                </c:pt>
                <c:pt idx="3">
                  <c:v>9226.6666666666661</c:v>
                </c:pt>
                <c:pt idx="4">
                  <c:v>9226.6666666666661</c:v>
                </c:pt>
                <c:pt idx="5">
                  <c:v>9226.6666666666661</c:v>
                </c:pt>
                <c:pt idx="6">
                  <c:v>0</c:v>
                </c:pt>
                <c:pt idx="7">
                  <c:v>0</c:v>
                </c:pt>
                <c:pt idx="8">
                  <c:v>0</c:v>
                </c:pt>
                <c:pt idx="9">
                  <c:v>0</c:v>
                </c:pt>
                <c:pt idx="10">
                  <c:v>0</c:v>
                </c:pt>
                <c:pt idx="11">
                  <c:v>0</c:v>
                </c:pt>
              </c:numCache>
            </c:numRef>
          </c:val>
          <c:smooth val="0"/>
        </c:ser>
        <c:ser>
          <c:idx val="4"/>
          <c:order val="1"/>
          <c:tx>
            <c:strRef>
              <c:f>'DETAILED ROI'!$J$9</c:f>
              <c:strCache>
                <c:ptCount val="1"/>
                <c:pt idx="0">
                  <c:v>Manual Cost</c:v>
                </c:pt>
              </c:strCache>
            </c:strRef>
          </c:tx>
          <c:spPr>
            <a:ln>
              <a:solidFill>
                <a:schemeClr val="tx2">
                  <a:lumMod val="60000"/>
                  <a:lumOff val="40000"/>
                </a:schemeClr>
              </a:solidFill>
            </a:ln>
          </c:spPr>
          <c:marker>
            <c:symbol val="none"/>
          </c:marker>
          <c:cat>
            <c:strRef>
              <c:f>'DETAILED ROI'!$B$10:$B$21</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'DETAILED ROI'!$J$10:$J$21</c:f>
              <c:numCache>
                <c:formatCode>"$"#,##0_);[Red]\("$"#,##0\)</c:formatCode>
                <c:ptCount val="12"/>
                <c:pt idx="0">
                  <c:v>85180.800000000003</c:v>
                </c:pt>
                <c:pt idx="1">
                  <c:v>70984</c:v>
                </c:pt>
                <c:pt idx="2">
                  <c:v>56787.199999999997</c:v>
                </c:pt>
                <c:pt idx="3">
                  <c:v>42590.400000000001</c:v>
                </c:pt>
                <c:pt idx="4">
                  <c:v>28393.599999999999</c:v>
                </c:pt>
                <c:pt idx="5">
                  <c:v>14196.8</c:v>
                </c:pt>
                <c:pt idx="6">
                  <c:v>0</c:v>
                </c:pt>
                <c:pt idx="7">
                  <c:v>0</c:v>
                </c:pt>
                <c:pt idx="8">
                  <c:v>0</c:v>
                </c:pt>
                <c:pt idx="9">
                  <c:v>0</c:v>
                </c:pt>
                <c:pt idx="10">
                  <c:v>0</c:v>
                </c:pt>
                <c:pt idx="11">
                  <c:v>0</c:v>
                </c:pt>
              </c:numCache>
            </c:numRef>
          </c:val>
          <c:smooth val="0"/>
        </c:ser>
        <c:ser>
          <c:idx val="5"/>
          <c:order val="2"/>
          <c:tx>
            <c:strRef>
              <c:f>'DETAILED ROI'!$X$9</c:f>
              <c:strCache>
                <c:ptCount val="1"/>
                <c:pt idx="0">
                  <c:v>Automation Cost</c:v>
                </c:pt>
              </c:strCache>
            </c:strRef>
          </c:tx>
          <c:spPr>
            <a:ln>
              <a:solidFill>
                <a:srgbClr val="FFC000"/>
              </a:solidFill>
            </a:ln>
          </c:spPr>
          <c:marker>
            <c:symbol val="none"/>
          </c:marker>
          <c:cat>
            <c:strRef>
              <c:f>'DETAILED ROI'!$B$10:$B$21</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'DETAILED ROI'!$X$10:$X$21</c:f>
              <c:numCache>
                <c:formatCode>"$"#,##0_);[Red]\("$"#,##0\)</c:formatCode>
                <c:ptCount val="12"/>
                <c:pt idx="0">
                  <c:v>0</c:v>
                </c:pt>
                <c:pt idx="1">
                  <c:v>2615.2000000000003</c:v>
                </c:pt>
                <c:pt idx="2">
                  <c:v>5230.4000000000005</c:v>
                </c:pt>
                <c:pt idx="3">
                  <c:v>7845.5999999999995</c:v>
                </c:pt>
                <c:pt idx="4">
                  <c:v>10460.800000000001</c:v>
                </c:pt>
                <c:pt idx="5">
                  <c:v>13076</c:v>
                </c:pt>
                <c:pt idx="6">
                  <c:v>15691.199999999999</c:v>
                </c:pt>
                <c:pt idx="7">
                  <c:v>15691.199999999999</c:v>
                </c:pt>
                <c:pt idx="8">
                  <c:v>15691.199999999999</c:v>
                </c:pt>
                <c:pt idx="9">
                  <c:v>15691.199999999999</c:v>
                </c:pt>
                <c:pt idx="10">
                  <c:v>15691.199999999999</c:v>
                </c:pt>
                <c:pt idx="11">
                  <c:v>15691.199999999999</c:v>
                </c:pt>
              </c:numCache>
            </c:numRef>
          </c:val>
          <c:smooth val="0"/>
        </c:ser>
        <c:ser>
          <c:idx val="6"/>
          <c:order val="3"/>
          <c:tx>
            <c:strRef>
              <c:f>'DETAILED ROI'!$Z$9</c:f>
              <c:strCache>
                <c:ptCount val="1"/>
                <c:pt idx="0">
                  <c:v>Total Cost</c:v>
                </c:pt>
              </c:strCache>
            </c:strRef>
          </c:tx>
          <c:spPr>
            <a:ln>
              <a:solidFill>
                <a:schemeClr val="tx1"/>
              </a:solidFill>
            </a:ln>
          </c:spPr>
          <c:marker>
            <c:symbol val="none"/>
          </c:marker>
          <c:cat>
            <c:strRef>
              <c:f>'DETAILED ROI'!$B$10:$B$21</c:f>
              <c:strCache>
                <c:ptCount val="12"/>
                <c:pt idx="0">
                  <c:v>July</c:v>
                </c:pt>
                <c:pt idx="1">
                  <c:v>August</c:v>
                </c:pt>
                <c:pt idx="2">
                  <c:v>September</c:v>
                </c:pt>
                <c:pt idx="3">
                  <c:v>October</c:v>
                </c:pt>
                <c:pt idx="4">
                  <c:v>November</c:v>
                </c:pt>
                <c:pt idx="5">
                  <c:v>December</c:v>
                </c:pt>
                <c:pt idx="6">
                  <c:v>January</c:v>
                </c:pt>
                <c:pt idx="7">
                  <c:v>February</c:v>
                </c:pt>
                <c:pt idx="8">
                  <c:v>March</c:v>
                </c:pt>
                <c:pt idx="9">
                  <c:v>April</c:v>
                </c:pt>
                <c:pt idx="10">
                  <c:v>May</c:v>
                </c:pt>
                <c:pt idx="11">
                  <c:v>June</c:v>
                </c:pt>
              </c:strCache>
            </c:strRef>
          </c:cat>
          <c:val>
            <c:numRef>
              <c:f>'DETAILED ROI'!$Z$10:$Z$21</c:f>
              <c:numCache>
                <c:formatCode>_("$"* #,##0_);_("$"* \(#,##0\);_("$"* "-"??_);_(@_)</c:formatCode>
                <c:ptCount val="12"/>
                <c:pt idx="0">
                  <c:v>94407.466666666674</c:v>
                </c:pt>
                <c:pt idx="1">
                  <c:v>82825.866666666654</c:v>
                </c:pt>
                <c:pt idx="2">
                  <c:v>71244.266666666677</c:v>
                </c:pt>
                <c:pt idx="3">
                  <c:v>59662.666666666657</c:v>
                </c:pt>
                <c:pt idx="4">
                  <c:v>48081.066666666658</c:v>
                </c:pt>
                <c:pt idx="5">
                  <c:v>36499.466666666667</c:v>
                </c:pt>
                <c:pt idx="6">
                  <c:v>15691.199999999999</c:v>
                </c:pt>
                <c:pt idx="7">
                  <c:v>15691.199999999999</c:v>
                </c:pt>
                <c:pt idx="8">
                  <c:v>15691.199999999999</c:v>
                </c:pt>
                <c:pt idx="9">
                  <c:v>15691.199999999999</c:v>
                </c:pt>
                <c:pt idx="10">
                  <c:v>15691.199999999999</c:v>
                </c:pt>
                <c:pt idx="11">
                  <c:v>15691.199999999999</c:v>
                </c:pt>
              </c:numCache>
            </c:numRef>
          </c:val>
          <c:smooth val="0"/>
        </c:ser>
        <c:dLbls>
          <c:showLegendKey val="0"/>
          <c:showVal val="0"/>
          <c:showCatName val="0"/>
          <c:showSerName val="0"/>
          <c:showPercent val="0"/>
          <c:showBubbleSize val="0"/>
        </c:dLbls>
        <c:marker val="1"/>
        <c:smooth val="0"/>
        <c:axId val="156510848"/>
        <c:axId val="156512640"/>
      </c:lineChart>
      <c:catAx>
        <c:axId val="156510848"/>
        <c:scaling>
          <c:orientation val="minMax"/>
        </c:scaling>
        <c:delete val="0"/>
        <c:axPos val="b"/>
        <c:majorTickMark val="out"/>
        <c:minorTickMark val="none"/>
        <c:tickLblPos val="nextTo"/>
        <c:crossAx val="156512640"/>
        <c:crosses val="autoZero"/>
        <c:auto val="1"/>
        <c:lblAlgn val="ctr"/>
        <c:lblOffset val="100"/>
        <c:noMultiLvlLbl val="0"/>
      </c:catAx>
      <c:valAx>
        <c:axId val="156512640"/>
        <c:scaling>
          <c:orientation val="minMax"/>
        </c:scaling>
        <c:delete val="0"/>
        <c:axPos val="l"/>
        <c:majorGridlines/>
        <c:numFmt formatCode="_(&quot;$&quot;* #,##0_);_(&quot;$&quot;* \(#,##0\);_(&quot;$&quot;* &quot;-&quot;??_);_(@_)" sourceLinked="1"/>
        <c:majorTickMark val="out"/>
        <c:minorTickMark val="none"/>
        <c:tickLblPos val="nextTo"/>
        <c:crossAx val="156510848"/>
        <c:crosses val="autoZero"/>
        <c:crossBetween val="between"/>
      </c:valAx>
      <c:spPr>
        <a:noFill/>
      </c:spPr>
    </c:plotArea>
    <c:legend>
      <c:legendPos val="r"/>
      <c:layout/>
      <c:overlay val="0"/>
    </c:legend>
    <c:plotVisOnly val="1"/>
    <c:dispBlanksAs val="gap"/>
    <c:showDLblsOverMax val="0"/>
  </c:chart>
  <c:printSettings>
    <c:headerFooter/>
    <c:pageMargins b="0.75000000000000033" l="0.70000000000000029" r="0.70000000000000029" t="0.75000000000000033" header="0.30000000000000016" footer="0.30000000000000016"/>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600"/>
              <a:t>Execution Coverage (Year)</a:t>
            </a:r>
          </a:p>
        </c:rich>
      </c:tx>
      <c:layout>
        <c:manualLayout>
          <c:xMode val="edge"/>
          <c:yMode val="edge"/>
          <c:x val="5.4897233999596201E-2"/>
          <c:y val="2.9739776951672861E-2"/>
        </c:manualLayout>
      </c:layout>
      <c:overlay val="0"/>
    </c:title>
    <c:autoTitleDeleted val="0"/>
    <c:plotArea>
      <c:layout>
        <c:manualLayout>
          <c:layoutTarget val="inner"/>
          <c:xMode val="edge"/>
          <c:yMode val="edge"/>
          <c:x val="3.6303639797208957E-2"/>
          <c:y val="0.15647650881246683"/>
          <c:w val="0.69107343652021425"/>
          <c:h val="0.79542334985904539"/>
        </c:manualLayout>
      </c:layout>
      <c:pieChart>
        <c:varyColors val="1"/>
        <c:ser>
          <c:idx val="0"/>
          <c:order val="0"/>
          <c:tx>
            <c:strRef>
              <c:f>'DETAILED ROI'!$V$27</c:f>
              <c:strCache>
                <c:ptCount val="1"/>
                <c:pt idx="0">
                  <c:v>Code Drop Execution Coverage (Year)</c:v>
                </c:pt>
              </c:strCache>
            </c:strRef>
          </c:tx>
          <c:cat>
            <c:strRef>
              <c:f>'DETAILED ROI'!$V$28:$W$28</c:f>
              <c:strCache>
                <c:ptCount val="2"/>
                <c:pt idx="0">
                  <c:v>Manual</c:v>
                </c:pt>
                <c:pt idx="1">
                  <c:v>Automation</c:v>
                </c:pt>
              </c:strCache>
            </c:strRef>
          </c:cat>
          <c:val>
            <c:numRef>
              <c:f>'DETAILED ROI'!$U$29:$V$29</c:f>
              <c:numCache>
                <c:formatCode>0</c:formatCode>
                <c:ptCount val="2"/>
                <c:pt idx="0">
                  <c:v>33624</c:v>
                </c:pt>
                <c:pt idx="1">
                  <c:v>336240</c:v>
                </c:pt>
              </c:numCache>
            </c:numRef>
          </c:val>
        </c:ser>
        <c:dLbls>
          <c:showLegendKey val="0"/>
          <c:showVal val="0"/>
          <c:showCatName val="0"/>
          <c:showSerName val="0"/>
          <c:showPercent val="0"/>
          <c:showBubbleSize val="0"/>
          <c:showLeaderLines val="1"/>
        </c:dLbls>
        <c:firstSliceAng val="0"/>
      </c:pieChart>
    </c:plotArea>
    <c:legend>
      <c:legendPos val="r"/>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Return</a:t>
            </a:r>
            <a:r>
              <a:rPr lang="en-US" baseline="0"/>
              <a:t> on Investment (ROI)</a:t>
            </a:r>
            <a:endParaRPr lang="en-US"/>
          </a:p>
        </c:rich>
      </c:tx>
      <c:layout/>
      <c:overlay val="0"/>
    </c:title>
    <c:autoTitleDeleted val="0"/>
    <c:plotArea>
      <c:layout>
        <c:manualLayout>
          <c:layoutTarget val="inner"/>
          <c:xMode val="edge"/>
          <c:yMode val="edge"/>
          <c:x val="0.12488937024135925"/>
          <c:y val="0.15713826142852641"/>
          <c:w val="0.69744932755128197"/>
          <c:h val="0.69627416689510735"/>
        </c:manualLayout>
      </c:layout>
      <c:lineChart>
        <c:grouping val="standard"/>
        <c:varyColors val="0"/>
        <c:ser>
          <c:idx val="0"/>
          <c:order val="0"/>
          <c:tx>
            <c:strRef>
              <c:f>'DETAILED ROI'!$B$35:$C$35</c:f>
              <c:strCache>
                <c:ptCount val="1"/>
                <c:pt idx="0">
                  <c:v>ROI</c:v>
                </c:pt>
              </c:strCache>
            </c:strRef>
          </c:tx>
          <c:spPr>
            <a:ln w="25400" cap="flat">
              <a:round/>
              <a:tailEnd type="triangle"/>
            </a:ln>
            <a:effectLst>
              <a:glow rad="50800">
                <a:schemeClr val="accent3">
                  <a:satMod val="175000"/>
                  <a:alpha val="40000"/>
                </a:schemeClr>
              </a:glow>
            </a:effectLst>
          </c:spPr>
          <c:marker>
            <c:symbol val="none"/>
          </c:marker>
          <c:cat>
            <c:strRef>
              <c:f>'DETAILED ROI'!$B$36:$B$40</c:f>
              <c:strCache>
                <c:ptCount val="5"/>
                <c:pt idx="0">
                  <c:v>Year 1 </c:v>
                </c:pt>
                <c:pt idx="1">
                  <c:v>Year 2</c:v>
                </c:pt>
                <c:pt idx="2">
                  <c:v>Year 3</c:v>
                </c:pt>
                <c:pt idx="3">
                  <c:v>Year 4</c:v>
                </c:pt>
                <c:pt idx="4">
                  <c:v>Year 5</c:v>
                </c:pt>
              </c:strCache>
            </c:strRef>
          </c:cat>
          <c:val>
            <c:numRef>
              <c:f>'DETAILED ROI'!$C$36:$C$40</c:f>
              <c:numCache>
                <c:formatCode>"$"#,##0_);[Red]\("$"#,##0\)</c:formatCode>
                <c:ptCount val="5"/>
                <c:pt idx="0">
                  <c:v>535301.60000000009</c:v>
                </c:pt>
                <c:pt idx="1">
                  <c:v>1369176.8000000003</c:v>
                </c:pt>
                <c:pt idx="2">
                  <c:v>2203052.0000000005</c:v>
                </c:pt>
                <c:pt idx="3">
                  <c:v>3036927.2000000007</c:v>
                </c:pt>
                <c:pt idx="4">
                  <c:v>3870802.4000000008</c:v>
                </c:pt>
              </c:numCache>
            </c:numRef>
          </c:val>
          <c:smooth val="1"/>
        </c:ser>
        <c:dLbls>
          <c:showLegendKey val="0"/>
          <c:showVal val="0"/>
          <c:showCatName val="0"/>
          <c:showSerName val="0"/>
          <c:showPercent val="0"/>
          <c:showBubbleSize val="0"/>
        </c:dLbls>
        <c:marker val="1"/>
        <c:smooth val="0"/>
        <c:axId val="156576000"/>
        <c:axId val="156577792"/>
      </c:lineChart>
      <c:catAx>
        <c:axId val="156576000"/>
        <c:scaling>
          <c:orientation val="minMax"/>
        </c:scaling>
        <c:delete val="0"/>
        <c:axPos val="b"/>
        <c:majorTickMark val="out"/>
        <c:minorTickMark val="none"/>
        <c:tickLblPos val="low"/>
        <c:spPr>
          <a:ln w="19050">
            <a:solidFill>
              <a:schemeClr val="tx1"/>
            </a:solidFill>
            <a:tailEnd type="none"/>
          </a:ln>
          <a:effectLst/>
        </c:spPr>
        <c:crossAx val="156577792"/>
        <c:crosses val="autoZero"/>
        <c:auto val="1"/>
        <c:lblAlgn val="ctr"/>
        <c:lblOffset val="100"/>
        <c:noMultiLvlLbl val="0"/>
      </c:catAx>
      <c:valAx>
        <c:axId val="156577792"/>
        <c:scaling>
          <c:orientation val="minMax"/>
        </c:scaling>
        <c:delete val="0"/>
        <c:axPos val="l"/>
        <c:majorGridlines/>
        <c:numFmt formatCode="&quot;$&quot;#,##0_);[Red]\(&quot;$&quot;#,##0\)" sourceLinked="1"/>
        <c:majorTickMark val="out"/>
        <c:minorTickMark val="none"/>
        <c:tickLblPos val="nextTo"/>
        <c:crossAx val="156576000"/>
        <c:crosses val="autoZero"/>
        <c:crossBetween val="between"/>
      </c:valAx>
      <c:spPr>
        <a:noFill/>
      </c:spPr>
    </c:plotArea>
    <c:legend>
      <c:legendPos val="r"/>
      <c:layout/>
      <c:overlay val="0"/>
    </c:legend>
    <c:plotVisOnly val="1"/>
    <c:dispBlanksAs val="gap"/>
    <c:showDLblsOverMax val="0"/>
  </c:chart>
  <c:printSettings>
    <c:headerFooter/>
    <c:pageMargins b="0.75000000000000033" l="0.70000000000000029" r="0.70000000000000029" t="0.75000000000000033" header="0.30000000000000016" footer="0.30000000000000016"/>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17</xdr:col>
      <xdr:colOff>28575</xdr:colOff>
      <xdr:row>6</xdr:row>
      <xdr:rowOff>47625</xdr:rowOff>
    </xdr:from>
    <xdr:to>
      <xdr:col>22</xdr:col>
      <xdr:colOff>9525</xdr:colOff>
      <xdr:row>28</xdr:row>
      <xdr:rowOff>142876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104775</xdr:colOff>
      <xdr:row>16</xdr:row>
      <xdr:rowOff>142874</xdr:rowOff>
    </xdr:from>
    <xdr:to>
      <xdr:col>12</xdr:col>
      <xdr:colOff>342899</xdr:colOff>
      <xdr:row>34</xdr:row>
      <xdr:rowOff>28574</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85725</xdr:colOff>
      <xdr:row>1</xdr:row>
      <xdr:rowOff>0</xdr:rowOff>
    </xdr:from>
    <xdr:to>
      <xdr:col>12</xdr:col>
      <xdr:colOff>323849</xdr:colOff>
      <xdr:row>16</xdr:row>
      <xdr:rowOff>58206</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95251</xdr:colOff>
      <xdr:row>23</xdr:row>
      <xdr:rowOff>8468</xdr:rowOff>
    </xdr:from>
    <xdr:to>
      <xdr:col>19</xdr:col>
      <xdr:colOff>628650</xdr:colOff>
      <xdr:row>39</xdr:row>
      <xdr:rowOff>190499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28575</xdr:colOff>
      <xdr:row>23</xdr:row>
      <xdr:rowOff>9525</xdr:rowOff>
    </xdr:from>
    <xdr:to>
      <xdr:col>26</xdr:col>
      <xdr:colOff>752474</xdr:colOff>
      <xdr:row>39</xdr:row>
      <xdr:rowOff>190500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85725</xdr:colOff>
      <xdr:row>40</xdr:row>
      <xdr:rowOff>104775</xdr:rowOff>
    </xdr:from>
    <xdr:to>
      <xdr:col>19</xdr:col>
      <xdr:colOff>619124</xdr:colOff>
      <xdr:row>58</xdr:row>
      <xdr:rowOff>9525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22</xdr:row>
      <xdr:rowOff>0</xdr:rowOff>
    </xdr:from>
    <xdr:to>
      <xdr:col>7</xdr:col>
      <xdr:colOff>485334</xdr:colOff>
      <xdr:row>35</xdr:row>
      <xdr:rowOff>9214</xdr:rowOff>
    </xdr:to>
    <xdr:pic>
      <xdr:nvPicPr>
        <xdr:cNvPr id="10" name="Picture 9"/>
        <xdr:cNvPicPr>
          <a:picLocks noChangeAspect="1"/>
        </xdr:cNvPicPr>
      </xdr:nvPicPr>
      <xdr:blipFill>
        <a:blip xmlns:r="http://schemas.openxmlformats.org/officeDocument/2006/relationships" r:embed="rId1"/>
        <a:stretch>
          <a:fillRect/>
        </a:stretch>
      </xdr:blipFill>
      <xdr:spPr>
        <a:xfrm>
          <a:off x="1219200" y="3619500"/>
          <a:ext cx="3533334" cy="2485714"/>
        </a:xfrm>
        <a:prstGeom prst="rect">
          <a:avLst/>
        </a:prstGeom>
      </xdr:spPr>
    </xdr:pic>
    <xdr:clientData/>
  </xdr:twoCellAnchor>
  <xdr:twoCellAnchor editAs="oneCell">
    <xdr:from>
      <xdr:col>2</xdr:col>
      <xdr:colOff>0</xdr:colOff>
      <xdr:row>47</xdr:row>
      <xdr:rowOff>0</xdr:rowOff>
    </xdr:from>
    <xdr:to>
      <xdr:col>6</xdr:col>
      <xdr:colOff>504457</xdr:colOff>
      <xdr:row>49</xdr:row>
      <xdr:rowOff>28524</xdr:rowOff>
    </xdr:to>
    <xdr:pic>
      <xdr:nvPicPr>
        <xdr:cNvPr id="11" name="Picture 10"/>
        <xdr:cNvPicPr>
          <a:picLocks noChangeAspect="1"/>
        </xdr:cNvPicPr>
      </xdr:nvPicPr>
      <xdr:blipFill>
        <a:blip xmlns:r="http://schemas.openxmlformats.org/officeDocument/2006/relationships" r:embed="rId2"/>
        <a:stretch>
          <a:fillRect/>
        </a:stretch>
      </xdr:blipFill>
      <xdr:spPr>
        <a:xfrm>
          <a:off x="1219200" y="9525000"/>
          <a:ext cx="2942857" cy="409524"/>
        </a:xfrm>
        <a:prstGeom prst="rect">
          <a:avLst/>
        </a:prstGeom>
      </xdr:spPr>
    </xdr:pic>
    <xdr:clientData/>
  </xdr:twoCellAnchor>
  <xdr:twoCellAnchor editAs="oneCell">
    <xdr:from>
      <xdr:col>2</xdr:col>
      <xdr:colOff>0</xdr:colOff>
      <xdr:row>55</xdr:row>
      <xdr:rowOff>0</xdr:rowOff>
    </xdr:from>
    <xdr:to>
      <xdr:col>6</xdr:col>
      <xdr:colOff>533029</xdr:colOff>
      <xdr:row>56</xdr:row>
      <xdr:rowOff>38071</xdr:rowOff>
    </xdr:to>
    <xdr:pic>
      <xdr:nvPicPr>
        <xdr:cNvPr id="12" name="Picture 11"/>
        <xdr:cNvPicPr>
          <a:picLocks noChangeAspect="1"/>
        </xdr:cNvPicPr>
      </xdr:nvPicPr>
      <xdr:blipFill>
        <a:blip xmlns:r="http://schemas.openxmlformats.org/officeDocument/2006/relationships" r:embed="rId3"/>
        <a:stretch>
          <a:fillRect/>
        </a:stretch>
      </xdr:blipFill>
      <xdr:spPr>
        <a:xfrm>
          <a:off x="1219200" y="10306050"/>
          <a:ext cx="2971429" cy="228571"/>
        </a:xfrm>
        <a:prstGeom prst="rect">
          <a:avLst/>
        </a:prstGeom>
      </xdr:spPr>
    </xdr:pic>
    <xdr:clientData/>
  </xdr:twoCellAnchor>
  <xdr:twoCellAnchor editAs="oneCell">
    <xdr:from>
      <xdr:col>10</xdr:col>
      <xdr:colOff>0</xdr:colOff>
      <xdr:row>39</xdr:row>
      <xdr:rowOff>0</xdr:rowOff>
    </xdr:from>
    <xdr:to>
      <xdr:col>17</xdr:col>
      <xdr:colOff>170896</xdr:colOff>
      <xdr:row>43</xdr:row>
      <xdr:rowOff>152286</xdr:rowOff>
    </xdr:to>
    <xdr:pic>
      <xdr:nvPicPr>
        <xdr:cNvPr id="13" name="Picture 12"/>
        <xdr:cNvPicPr>
          <a:picLocks noChangeAspect="1"/>
        </xdr:cNvPicPr>
      </xdr:nvPicPr>
      <xdr:blipFill>
        <a:blip xmlns:r="http://schemas.openxmlformats.org/officeDocument/2006/relationships" r:embed="rId4"/>
        <a:stretch>
          <a:fillRect/>
        </a:stretch>
      </xdr:blipFill>
      <xdr:spPr>
        <a:xfrm>
          <a:off x="6096000" y="7267575"/>
          <a:ext cx="4438096" cy="914286"/>
        </a:xfrm>
        <a:prstGeom prst="rect">
          <a:avLst/>
        </a:prstGeom>
      </xdr:spPr>
    </xdr:pic>
    <xdr:clientData/>
  </xdr:twoCellAnchor>
  <xdr:twoCellAnchor editAs="oneCell">
    <xdr:from>
      <xdr:col>2</xdr:col>
      <xdr:colOff>0</xdr:colOff>
      <xdr:row>41</xdr:row>
      <xdr:rowOff>0</xdr:rowOff>
    </xdr:from>
    <xdr:to>
      <xdr:col>7</xdr:col>
      <xdr:colOff>466286</xdr:colOff>
      <xdr:row>42</xdr:row>
      <xdr:rowOff>28548</xdr:rowOff>
    </xdr:to>
    <xdr:pic>
      <xdr:nvPicPr>
        <xdr:cNvPr id="16" name="Picture 15"/>
        <xdr:cNvPicPr>
          <a:picLocks noChangeAspect="1"/>
        </xdr:cNvPicPr>
      </xdr:nvPicPr>
      <xdr:blipFill>
        <a:blip xmlns:r="http://schemas.openxmlformats.org/officeDocument/2006/relationships" r:embed="rId5"/>
        <a:stretch>
          <a:fillRect/>
        </a:stretch>
      </xdr:blipFill>
      <xdr:spPr>
        <a:xfrm>
          <a:off x="1219200" y="7648575"/>
          <a:ext cx="3514286" cy="219048"/>
        </a:xfrm>
        <a:prstGeom prst="rect">
          <a:avLst/>
        </a:prstGeom>
      </xdr:spPr>
    </xdr:pic>
    <xdr:clientData/>
  </xdr:twoCellAnchor>
  <xdr:twoCellAnchor editAs="oneCell">
    <xdr:from>
      <xdr:col>1</xdr:col>
      <xdr:colOff>0</xdr:colOff>
      <xdr:row>66</xdr:row>
      <xdr:rowOff>0</xdr:rowOff>
    </xdr:from>
    <xdr:to>
      <xdr:col>5</xdr:col>
      <xdr:colOff>133029</xdr:colOff>
      <xdr:row>68</xdr:row>
      <xdr:rowOff>28524</xdr:rowOff>
    </xdr:to>
    <xdr:pic>
      <xdr:nvPicPr>
        <xdr:cNvPr id="17" name="Picture 16"/>
        <xdr:cNvPicPr>
          <a:picLocks noChangeAspect="1"/>
        </xdr:cNvPicPr>
      </xdr:nvPicPr>
      <xdr:blipFill>
        <a:blip xmlns:r="http://schemas.openxmlformats.org/officeDocument/2006/relationships" r:embed="rId6"/>
        <a:stretch>
          <a:fillRect/>
        </a:stretch>
      </xdr:blipFill>
      <xdr:spPr>
        <a:xfrm>
          <a:off x="609600" y="12039600"/>
          <a:ext cx="2571429" cy="409524"/>
        </a:xfrm>
        <a:prstGeom prst="rect">
          <a:avLst/>
        </a:prstGeom>
      </xdr:spPr>
    </xdr:pic>
    <xdr:clientData/>
  </xdr:twoCellAnchor>
  <xdr:twoCellAnchor editAs="oneCell">
    <xdr:from>
      <xdr:col>1</xdr:col>
      <xdr:colOff>0</xdr:colOff>
      <xdr:row>70</xdr:row>
      <xdr:rowOff>0</xdr:rowOff>
    </xdr:from>
    <xdr:to>
      <xdr:col>5</xdr:col>
      <xdr:colOff>152076</xdr:colOff>
      <xdr:row>70</xdr:row>
      <xdr:rowOff>190476</xdr:rowOff>
    </xdr:to>
    <xdr:pic>
      <xdr:nvPicPr>
        <xdr:cNvPr id="18" name="Picture 17"/>
        <xdr:cNvPicPr>
          <a:picLocks noChangeAspect="1"/>
        </xdr:cNvPicPr>
      </xdr:nvPicPr>
      <xdr:blipFill>
        <a:blip xmlns:r="http://schemas.openxmlformats.org/officeDocument/2006/relationships" r:embed="rId7"/>
        <a:stretch>
          <a:fillRect/>
        </a:stretch>
      </xdr:blipFill>
      <xdr:spPr>
        <a:xfrm>
          <a:off x="609600" y="12801600"/>
          <a:ext cx="2590476" cy="190476"/>
        </a:xfrm>
        <a:prstGeom prst="rect">
          <a:avLst/>
        </a:prstGeom>
      </xdr:spPr>
    </xdr:pic>
    <xdr:clientData/>
  </xdr:twoCellAnchor>
  <xdr:twoCellAnchor editAs="oneCell">
    <xdr:from>
      <xdr:col>1</xdr:col>
      <xdr:colOff>0</xdr:colOff>
      <xdr:row>74</xdr:row>
      <xdr:rowOff>0</xdr:rowOff>
    </xdr:from>
    <xdr:to>
      <xdr:col>7</xdr:col>
      <xdr:colOff>599543</xdr:colOff>
      <xdr:row>80</xdr:row>
      <xdr:rowOff>133191</xdr:rowOff>
    </xdr:to>
    <xdr:pic>
      <xdr:nvPicPr>
        <xdr:cNvPr id="20" name="Picture 19"/>
        <xdr:cNvPicPr>
          <a:picLocks noChangeAspect="1"/>
        </xdr:cNvPicPr>
      </xdr:nvPicPr>
      <xdr:blipFill>
        <a:blip xmlns:r="http://schemas.openxmlformats.org/officeDocument/2006/relationships" r:embed="rId8"/>
        <a:stretch>
          <a:fillRect/>
        </a:stretch>
      </xdr:blipFill>
      <xdr:spPr>
        <a:xfrm>
          <a:off x="609600" y="13563600"/>
          <a:ext cx="4257143" cy="1276191"/>
        </a:xfrm>
        <a:prstGeom prst="rect">
          <a:avLst/>
        </a:prstGeom>
      </xdr:spPr>
    </xdr:pic>
    <xdr:clientData/>
  </xdr:twoCellAnchor>
  <xdr:twoCellAnchor editAs="oneCell">
    <xdr:from>
      <xdr:col>1</xdr:col>
      <xdr:colOff>0</xdr:colOff>
      <xdr:row>84</xdr:row>
      <xdr:rowOff>0</xdr:rowOff>
    </xdr:from>
    <xdr:to>
      <xdr:col>6</xdr:col>
      <xdr:colOff>475810</xdr:colOff>
      <xdr:row>90</xdr:row>
      <xdr:rowOff>142714</xdr:rowOff>
    </xdr:to>
    <xdr:pic>
      <xdr:nvPicPr>
        <xdr:cNvPr id="21" name="Picture 20"/>
        <xdr:cNvPicPr>
          <a:picLocks noChangeAspect="1"/>
        </xdr:cNvPicPr>
      </xdr:nvPicPr>
      <xdr:blipFill>
        <a:blip xmlns:r="http://schemas.openxmlformats.org/officeDocument/2006/relationships" r:embed="rId9"/>
        <a:stretch>
          <a:fillRect/>
        </a:stretch>
      </xdr:blipFill>
      <xdr:spPr>
        <a:xfrm>
          <a:off x="609600" y="15468600"/>
          <a:ext cx="3523810" cy="1285714"/>
        </a:xfrm>
        <a:prstGeom prst="rect">
          <a:avLst/>
        </a:prstGeom>
      </xdr:spPr>
    </xdr:pic>
    <xdr:clientData/>
  </xdr:twoCellAnchor>
  <xdr:twoCellAnchor editAs="oneCell">
    <xdr:from>
      <xdr:col>1</xdr:col>
      <xdr:colOff>0</xdr:colOff>
      <xdr:row>95</xdr:row>
      <xdr:rowOff>0</xdr:rowOff>
    </xdr:from>
    <xdr:to>
      <xdr:col>4</xdr:col>
      <xdr:colOff>66438</xdr:colOff>
      <xdr:row>101</xdr:row>
      <xdr:rowOff>142714</xdr:rowOff>
    </xdr:to>
    <xdr:pic>
      <xdr:nvPicPr>
        <xdr:cNvPr id="22" name="Picture 21"/>
        <xdr:cNvPicPr>
          <a:picLocks noChangeAspect="1"/>
        </xdr:cNvPicPr>
      </xdr:nvPicPr>
      <xdr:blipFill>
        <a:blip xmlns:r="http://schemas.openxmlformats.org/officeDocument/2006/relationships" r:embed="rId10"/>
        <a:stretch>
          <a:fillRect/>
        </a:stretch>
      </xdr:blipFill>
      <xdr:spPr>
        <a:xfrm>
          <a:off x="609600" y="17564100"/>
          <a:ext cx="1895238" cy="1285714"/>
        </a:xfrm>
        <a:prstGeom prst="rect">
          <a:avLst/>
        </a:prstGeom>
      </xdr:spPr>
    </xdr:pic>
    <xdr:clientData/>
  </xdr:twoCellAnchor>
  <xdr:twoCellAnchor editAs="oneCell">
    <xdr:from>
      <xdr:col>10</xdr:col>
      <xdr:colOff>0</xdr:colOff>
      <xdr:row>66</xdr:row>
      <xdr:rowOff>0</xdr:rowOff>
    </xdr:from>
    <xdr:to>
      <xdr:col>12</xdr:col>
      <xdr:colOff>437943</xdr:colOff>
      <xdr:row>70</xdr:row>
      <xdr:rowOff>38000</xdr:rowOff>
    </xdr:to>
    <xdr:pic>
      <xdr:nvPicPr>
        <xdr:cNvPr id="23" name="Picture 22"/>
        <xdr:cNvPicPr>
          <a:picLocks noChangeAspect="1"/>
        </xdr:cNvPicPr>
      </xdr:nvPicPr>
      <xdr:blipFill>
        <a:blip xmlns:r="http://schemas.openxmlformats.org/officeDocument/2006/relationships" r:embed="rId11"/>
        <a:stretch>
          <a:fillRect/>
        </a:stretch>
      </xdr:blipFill>
      <xdr:spPr>
        <a:xfrm>
          <a:off x="6096000" y="12230100"/>
          <a:ext cx="1657143" cy="800000"/>
        </a:xfrm>
        <a:prstGeom prst="rect">
          <a:avLst/>
        </a:prstGeom>
      </xdr:spPr>
    </xdr:pic>
    <xdr:clientData/>
  </xdr:twoCellAnchor>
  <xdr:twoCellAnchor editAs="oneCell">
    <xdr:from>
      <xdr:col>1</xdr:col>
      <xdr:colOff>0</xdr:colOff>
      <xdr:row>109</xdr:row>
      <xdr:rowOff>0</xdr:rowOff>
    </xdr:from>
    <xdr:to>
      <xdr:col>5</xdr:col>
      <xdr:colOff>218743</xdr:colOff>
      <xdr:row>115</xdr:row>
      <xdr:rowOff>9381</xdr:rowOff>
    </xdr:to>
    <xdr:pic>
      <xdr:nvPicPr>
        <xdr:cNvPr id="24" name="Picture 23"/>
        <xdr:cNvPicPr>
          <a:picLocks noChangeAspect="1"/>
        </xdr:cNvPicPr>
      </xdr:nvPicPr>
      <xdr:blipFill>
        <a:blip xmlns:r="http://schemas.openxmlformats.org/officeDocument/2006/relationships" r:embed="rId12"/>
        <a:stretch>
          <a:fillRect/>
        </a:stretch>
      </xdr:blipFill>
      <xdr:spPr>
        <a:xfrm>
          <a:off x="609600" y="20631150"/>
          <a:ext cx="2657143" cy="1152381"/>
        </a:xfrm>
        <a:prstGeom prst="rect">
          <a:avLst/>
        </a:prstGeom>
      </xdr:spPr>
    </xdr:pic>
    <xdr:clientData/>
  </xdr:twoCellAnchor>
</xdr:wsDr>
</file>

<file path=xl/tables/table1.xml><?xml version="1.0" encoding="utf-8"?>
<table xmlns="http://schemas.openxmlformats.org/spreadsheetml/2006/main" id="3" name="TBL_COMPONENTS_PLANNED" displayName="TBL_COMPONENTS_PLANNED" ref="A1:J54" totalsRowShown="0" headerRowDxfId="46" dataDxfId="44" headerRowBorderDxfId="45" tableBorderDxfId="43">
  <autoFilter ref="A1:J54"/>
  <tableColumns count="10">
    <tableColumn id="1" name="Column1" dataDxfId="42"/>
    <tableColumn id="2" name="STEPS" dataDxfId="41"/>
    <tableColumn id="3" name="COMPLEXITY" dataDxfId="40">
      <calculatedColumnFormula array="1">IF(B2&gt;0,OFFSET(INDEX(TEST_CASE_COMPLEXITY_STEPS,MATCH(TRUE,TEST_CASE_COMPLEXITY_STEPS&gt;B2,0)),0,1),"")</calculatedColumnFormula>
    </tableColumn>
    <tableColumn id="4" name="DEVELOPER" dataDxfId="39"/>
    <tableColumn id="5" name="STATUS" dataDxfId="38"/>
    <tableColumn id="7" name="DESCRIPTION" dataDxfId="37"/>
    <tableColumn id="9" name="AUTOMATION DEVELOPER"/>
    <tableColumn id="8" name="CODE REVIEW DATE" dataDxfId="36"/>
    <tableColumn id="11" name="AUTOMATION LEAD/CoE" dataDxfId="35"/>
    <tableColumn id="6" name="CODE REVIEW COMMENTS" dataDxfId="34"/>
  </tableColumns>
  <tableStyleInfo name="TableStyleMedium17" showFirstColumn="0" showLastColumn="0" showRowStripes="1" showColumnStripes="0"/>
</table>
</file>

<file path=xl/tables/table2.xml><?xml version="1.0" encoding="utf-8"?>
<table xmlns="http://schemas.openxmlformats.org/spreadsheetml/2006/main" id="4" name="TBL_TESTS" displayName="TBL_TESTS" ref="A1:B1516" totalsRowShown="0" headerRowDxfId="27" dataDxfId="26">
  <autoFilter ref="A1:B1516"/>
  <tableColumns count="2">
    <tableColumn id="1" name="TEST NAME" dataDxfId="25"/>
    <tableColumn id="2" name="DESCRIPTION" dataDxfId="24"/>
  </tableColumns>
  <tableStyleInfo name="TableStyleMedium17" showFirstColumn="0" showLastColumn="0" showRowStripes="1" showColumnStripes="0"/>
</table>
</file>

<file path=xl/tables/table3.xml><?xml version="1.0" encoding="utf-8"?>
<table xmlns="http://schemas.openxmlformats.org/spreadsheetml/2006/main" id="1" name="TBL_STATUS" displayName="TBL_STATUS" ref="A1:A6" totalsRowShown="0" headerRowDxfId="23" dataDxfId="21" headerRowBorderDxfId="22" tableBorderDxfId="20">
  <autoFilter ref="A1:A6"/>
  <tableColumns count="1">
    <tableColumn id="1" name="STATUS" dataDxfId="19"/>
  </tableColumns>
  <tableStyleInfo name="TableStyleMedium3" showFirstColumn="0" showLastColumn="0" showRowStripes="1" showColumnStripes="0"/>
</table>
</file>

<file path=xl/tables/table4.xml><?xml version="1.0" encoding="utf-8"?>
<table xmlns="http://schemas.openxmlformats.org/spreadsheetml/2006/main" id="2" name="AUTOMATION_DEVELOPER" displayName="AUTOMATION_DEVELOPER" ref="B1:B5" totalsRowShown="0" headerRowDxfId="18" dataDxfId="16" headerRowBorderDxfId="17" tableBorderDxfId="15">
  <autoFilter ref="B1:B5"/>
  <tableColumns count="1">
    <tableColumn id="1" name="DEVELOPER" dataDxfId="14"/>
  </tableColumns>
  <tableStyleInfo name="TableStyleMedium3" showFirstColumn="0" showLastColumn="0" showRowStripes="1" showColumnStripes="0"/>
</table>
</file>

<file path=xl/tables/table5.xml><?xml version="1.0" encoding="utf-8"?>
<table xmlns="http://schemas.openxmlformats.org/spreadsheetml/2006/main" id="5" name="TBL_TESTER" displayName="TBL_TESTER" ref="C1:C5" totalsRowShown="0" headerRowDxfId="13" dataDxfId="11" headerRowBorderDxfId="12" tableBorderDxfId="10">
  <autoFilter ref="C1:C5"/>
  <tableColumns count="1">
    <tableColumn id="1" name="TESTER" dataDxfId="9"/>
  </tableColumns>
  <tableStyleInfo name="TableStyleMedium3" showFirstColumn="0" showLastColumn="0" showRowStripes="1" showColumnStripes="0"/>
</table>
</file>

<file path=xl/tables/table6.xml><?xml version="1.0" encoding="utf-8"?>
<table xmlns="http://schemas.openxmlformats.org/spreadsheetml/2006/main" id="6" name="AUTOMATION_LEAD" displayName="AUTOMATION_LEAD" ref="D1:D4" totalsRowShown="0" headerRowDxfId="8" dataDxfId="6" headerRowBorderDxfId="7" tableBorderDxfId="5">
  <autoFilter ref="D1:D4"/>
  <tableColumns count="1">
    <tableColumn id="1" name="AUTOMATION_LEAD" dataDxfId="4"/>
  </tableColumns>
  <tableStyleInfo name="TableStyleMedium3" showFirstColumn="0" showLastColumn="0" showRowStripes="1" showColumnStripes="0"/>
</table>
</file>

<file path=xl/tables/table7.xml><?xml version="1.0" encoding="utf-8"?>
<table xmlns="http://schemas.openxmlformats.org/spreadsheetml/2006/main" id="7" name="Table7" displayName="Table7" ref="B2:C13" totalsRowCount="1">
  <tableColumns count="2">
    <tableColumn id="1" name="When Does Test Automation Make Sense?" totalsRowDxfId="3"/>
    <tableColumn id="2" name="Response" totalsRowFunction="custom" dataDxfId="2" totalsRowDxfId="1">
      <totalsRowFormula>IF((SUM(COUNTIF($C$3:$C$12,{"High","Medium","Low","No"})*{10,6,2,0})/COUNTA($C$3:$C$12)/10)&gt;100,100,(SUM(COUNTIF($C$3:$C$12,{"High","Medium","Low","No"})*{10,6,2,0})/COUNTA($C$3:$C$12))/10)</totalsRowFormula>
    </tableColumn>
  </tableColumns>
  <tableStyleInfo name="TableStyleMedium4" showFirstColumn="0" showLastColumn="0" showRowStripes="1" showColumnStripes="0"/>
</table>
</file>

<file path=xl/tables/table8.xml><?xml version="1.0" encoding="utf-8"?>
<table xmlns="http://schemas.openxmlformats.org/spreadsheetml/2006/main" id="9" name="Table9" displayName="Table9" ref="B1:C4" totalsRowShown="0">
  <autoFilter ref="B1:C4"/>
  <tableColumns count="2">
    <tableColumn id="1" name="DATE" dataDxfId="0"/>
    <tableColumn id="2" name="COMMENTS"/>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7.bin"/><Relationship Id="rId5" Type="http://schemas.openxmlformats.org/officeDocument/2006/relationships/table" Target="../tables/table6.xml"/><Relationship Id="rId4" Type="http://schemas.openxmlformats.org/officeDocument/2006/relationships/table" Target="../tables/table5.xml"/></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tabColor theme="8" tint="0.79998168889431442"/>
  </sheetPr>
  <dimension ref="A1:K1044"/>
  <sheetViews>
    <sheetView tabSelected="1" zoomScaleNormal="100" workbookViewId="0">
      <pane ySplit="1" topLeftCell="A17" activePane="bottomLeft" state="frozen"/>
      <selection pane="bottomLeft" activeCell="B6" sqref="B6"/>
    </sheetView>
  </sheetViews>
  <sheetFormatPr defaultColWidth="9.140625" defaultRowHeight="15" x14ac:dyDescent="0.25"/>
  <cols>
    <col min="1" max="1" width="68.42578125" style="180" bestFit="1" customWidth="1"/>
    <col min="2" max="2" width="12.28515625" style="180" bestFit="1" customWidth="1"/>
    <col min="3" max="3" width="18.140625" style="197" customWidth="1"/>
    <col min="4" max="4" width="18.85546875" style="180" bestFit="1" customWidth="1"/>
    <col min="5" max="5" width="13.85546875" style="180" bestFit="1" customWidth="1"/>
    <col min="6" max="6" width="133.7109375" bestFit="1" customWidth="1"/>
    <col min="7" max="7" width="31.28515625" bestFit="1" customWidth="1"/>
    <col min="8" max="8" width="25.85546875" style="216" bestFit="1" customWidth="1"/>
    <col min="9" max="9" width="28.7109375" style="216" bestFit="1" customWidth="1"/>
    <col min="10" max="10" width="35.7109375" style="213" customWidth="1"/>
    <col min="11" max="11" width="13.85546875" style="206" customWidth="1"/>
    <col min="12" max="16384" width="9.140625" style="206"/>
  </cols>
  <sheetData>
    <row r="1" spans="1:11" s="188" customFormat="1" x14ac:dyDescent="0.25">
      <c r="A1" s="189" t="s">
        <v>356</v>
      </c>
      <c r="B1" s="189" t="s">
        <v>123</v>
      </c>
      <c r="C1" s="189" t="s">
        <v>69</v>
      </c>
      <c r="D1" s="189" t="s">
        <v>70</v>
      </c>
      <c r="E1" s="189" t="s">
        <v>71</v>
      </c>
      <c r="F1" s="189" t="s">
        <v>72</v>
      </c>
      <c r="G1" s="189" t="s">
        <v>358</v>
      </c>
      <c r="H1" s="215" t="s">
        <v>357</v>
      </c>
      <c r="I1" s="215" t="s">
        <v>359</v>
      </c>
      <c r="J1" s="212" t="s">
        <v>360</v>
      </c>
      <c r="K1" s="189" t="s">
        <v>356</v>
      </c>
    </row>
    <row r="2" spans="1:11" s="197" customFormat="1" x14ac:dyDescent="0.25">
      <c r="A2" s="236" t="s">
        <v>421</v>
      </c>
      <c r="B2" s="237">
        <v>10</v>
      </c>
      <c r="C2" s="197" t="str">
        <f t="array" aca="1" ref="C2" ca="1">IF(B2&gt;0,OFFSET(INDEX(TEST_CASE_COMPLEXITY_STEPS,MATCH(TRUE,TEST_CASE_COMPLEXITY_STEPS&gt;B2,0)),0,1),"")</f>
        <v>Low (1-10)</v>
      </c>
      <c r="D2" s="197" t="s">
        <v>133</v>
      </c>
      <c r="E2" s="197" t="s">
        <v>75</v>
      </c>
      <c r="H2" s="209"/>
      <c r="I2" s="209"/>
      <c r="J2" s="213"/>
    </row>
    <row r="3" spans="1:11" x14ac:dyDescent="0.25">
      <c r="A3" s="236" t="s">
        <v>422</v>
      </c>
      <c r="B3" s="237">
        <v>12</v>
      </c>
      <c r="C3" s="206" t="str">
        <f t="array" aca="1" ref="C3" ca="1">IF(B3&gt;0,OFFSET(INDEX(TEST_CASE_COMPLEXITY_STEPS,MATCH(TRUE,TEST_CASE_COMPLEXITY_STEPS&gt;B3,0)),0,1),"")</f>
        <v>Medium (11-20)</v>
      </c>
      <c r="D3" s="206" t="s">
        <v>133</v>
      </c>
      <c r="E3" s="206" t="s">
        <v>75</v>
      </c>
      <c r="F3" s="206"/>
      <c r="G3" s="206"/>
    </row>
    <row r="4" spans="1:11" x14ac:dyDescent="0.25">
      <c r="A4" s="236" t="s">
        <v>423</v>
      </c>
      <c r="B4" s="237">
        <v>22</v>
      </c>
      <c r="C4" s="206" t="str">
        <f t="array" aca="1" ref="C4" ca="1">IF(B4&gt;0,OFFSET(INDEX(TEST_CASE_COMPLEXITY_STEPS,MATCH(TRUE,TEST_CASE_COMPLEXITY_STEPS&gt;B4,0)),0,1),"")</f>
        <v>High (21 to 50)</v>
      </c>
      <c r="D4" s="206" t="s">
        <v>133</v>
      </c>
      <c r="E4" s="206" t="s">
        <v>75</v>
      </c>
      <c r="F4" s="206"/>
      <c r="G4" s="206"/>
    </row>
    <row r="5" spans="1:11" x14ac:dyDescent="0.25">
      <c r="A5" s="236" t="s">
        <v>424</v>
      </c>
      <c r="B5" s="237">
        <v>30</v>
      </c>
      <c r="C5" s="206" t="str">
        <f t="array" aca="1" ref="C5" ca="1">IF(B5&gt;0,OFFSET(INDEX(TEST_CASE_COMPLEXITY_STEPS,MATCH(TRUE,TEST_CASE_COMPLEXITY_STEPS&gt;B5,0)),0,1),"")</f>
        <v>High (21 to 50)</v>
      </c>
      <c r="D5" s="206" t="s">
        <v>133</v>
      </c>
      <c r="E5" s="206" t="s">
        <v>75</v>
      </c>
      <c r="F5" s="206"/>
      <c r="G5" s="206"/>
    </row>
    <row r="6" spans="1:11" x14ac:dyDescent="0.25">
      <c r="A6" s="236" t="s">
        <v>425</v>
      </c>
      <c r="B6" s="237">
        <v>15</v>
      </c>
      <c r="C6" s="206" t="str">
        <f t="array" aca="1" ref="C6" ca="1">IF(B6&gt;0,OFFSET(INDEX(TEST_CASE_COMPLEXITY_STEPS,MATCH(TRUE,TEST_CASE_COMPLEXITY_STEPS&gt;B6,0)),0,1),"")</f>
        <v>Medium (11-20)</v>
      </c>
      <c r="D6" s="206" t="s">
        <v>133</v>
      </c>
      <c r="E6" s="206" t="s">
        <v>75</v>
      </c>
      <c r="F6" s="206"/>
      <c r="G6" s="206"/>
    </row>
    <row r="7" spans="1:11" x14ac:dyDescent="0.25">
      <c r="A7" s="236" t="s">
        <v>426</v>
      </c>
      <c r="B7" s="237">
        <v>50</v>
      </c>
      <c r="C7" s="206" t="str">
        <f t="array" aca="1" ref="C7" ca="1">IF(B7&gt;0,OFFSET(INDEX(TEST_CASE_COMPLEXITY_STEPS,MATCH(TRUE,TEST_CASE_COMPLEXITY_STEPS&gt;B7,0)),0,1),"")</f>
        <v>High (21 to 50)</v>
      </c>
      <c r="D7" s="206" t="s">
        <v>133</v>
      </c>
      <c r="E7" s="206" t="s">
        <v>75</v>
      </c>
      <c r="F7" s="206"/>
      <c r="G7" s="206"/>
    </row>
    <row r="8" spans="1:11" x14ac:dyDescent="0.25">
      <c r="A8" s="236" t="s">
        <v>427</v>
      </c>
      <c r="B8" s="237">
        <v>15</v>
      </c>
      <c r="C8" s="206" t="str">
        <f t="array" aca="1" ref="C8" ca="1">IF(B8&gt;0,OFFSET(INDEX(TEST_CASE_COMPLEXITY_STEPS,MATCH(TRUE,TEST_CASE_COMPLEXITY_STEPS&gt;B8,0)),0,1),"")</f>
        <v>Medium (11-20)</v>
      </c>
      <c r="D8" s="206" t="s">
        <v>133</v>
      </c>
      <c r="E8" s="206" t="s">
        <v>75</v>
      </c>
      <c r="F8" s="206"/>
      <c r="G8" s="206"/>
    </row>
    <row r="9" spans="1:11" x14ac:dyDescent="0.25">
      <c r="A9" s="236" t="s">
        <v>428</v>
      </c>
      <c r="B9" s="237">
        <v>15</v>
      </c>
      <c r="C9" s="206" t="str">
        <f t="array" aca="1" ref="C9" ca="1">IF(B9&gt;0,OFFSET(INDEX(TEST_CASE_COMPLEXITY_STEPS,MATCH(TRUE,TEST_CASE_COMPLEXITY_STEPS&gt;B9,0)),0,1),"")</f>
        <v>Medium (11-20)</v>
      </c>
      <c r="D9" s="206" t="s">
        <v>133</v>
      </c>
      <c r="E9" s="206" t="s">
        <v>75</v>
      </c>
      <c r="F9" s="206"/>
      <c r="G9" s="206"/>
    </row>
    <row r="10" spans="1:11" x14ac:dyDescent="0.25">
      <c r="A10" s="236" t="s">
        <v>429</v>
      </c>
      <c r="B10" s="237">
        <v>15</v>
      </c>
      <c r="C10" s="206" t="str">
        <f t="array" aca="1" ref="C10" ca="1">IF(B10&gt;0,OFFSET(INDEX(TEST_CASE_COMPLEXITY_STEPS,MATCH(TRUE,TEST_CASE_COMPLEXITY_STEPS&gt;B10,0)),0,1),"")</f>
        <v>Medium (11-20)</v>
      </c>
      <c r="D10" s="206" t="s">
        <v>133</v>
      </c>
      <c r="E10" s="206" t="s">
        <v>75</v>
      </c>
      <c r="F10" s="206"/>
      <c r="G10" s="206"/>
    </row>
    <row r="11" spans="1:11" x14ac:dyDescent="0.25">
      <c r="A11" s="236" t="s">
        <v>430</v>
      </c>
      <c r="B11" s="237">
        <v>10</v>
      </c>
      <c r="C11" s="206" t="str">
        <f t="array" aca="1" ref="C11" ca="1">IF(B11&gt;0,OFFSET(INDEX(TEST_CASE_COMPLEXITY_STEPS,MATCH(TRUE,TEST_CASE_COMPLEXITY_STEPS&gt;B11,0)),0,1),"")</f>
        <v>Low (1-10)</v>
      </c>
      <c r="D11" s="206" t="s">
        <v>133</v>
      </c>
      <c r="E11" s="206" t="s">
        <v>75</v>
      </c>
      <c r="F11" s="206"/>
      <c r="G11" s="206"/>
    </row>
    <row r="12" spans="1:11" x14ac:dyDescent="0.25">
      <c r="A12" s="236" t="s">
        <v>431</v>
      </c>
      <c r="B12" s="237">
        <v>12</v>
      </c>
      <c r="C12" s="206" t="str">
        <f t="array" aca="1" ref="C12" ca="1">IF(B12&gt;0,OFFSET(INDEX(TEST_CASE_COMPLEXITY_STEPS,MATCH(TRUE,TEST_CASE_COMPLEXITY_STEPS&gt;B12,0)),0,1),"")</f>
        <v>Medium (11-20)</v>
      </c>
      <c r="D12" s="206" t="s">
        <v>133</v>
      </c>
      <c r="E12" s="206" t="s">
        <v>75</v>
      </c>
      <c r="F12" s="206"/>
      <c r="G12" s="206"/>
    </row>
    <row r="13" spans="1:11" x14ac:dyDescent="0.25">
      <c r="A13" s="236" t="s">
        <v>432</v>
      </c>
      <c r="B13" s="237">
        <v>22</v>
      </c>
      <c r="C13" s="208" t="str">
        <f t="array" aca="1" ref="C13" ca="1">IF(B13&gt;0,OFFSET(INDEX(TEST_CASE_COMPLEXITY_STEPS,MATCH(TRUE,TEST_CASE_COMPLEXITY_STEPS&gt;B13,0)),0,1),"")</f>
        <v>High (21 to 50)</v>
      </c>
      <c r="D13" s="206" t="s">
        <v>133</v>
      </c>
      <c r="E13" s="206" t="s">
        <v>75</v>
      </c>
      <c r="F13" s="206"/>
      <c r="G13" s="206"/>
    </row>
    <row r="14" spans="1:11" x14ac:dyDescent="0.25">
      <c r="A14" s="236" t="s">
        <v>433</v>
      </c>
      <c r="B14" s="237">
        <v>20</v>
      </c>
      <c r="C14" s="206" t="str">
        <f t="array" aca="1" ref="C14" ca="1">IF(B14&gt;0,OFFSET(INDEX(TEST_CASE_COMPLEXITY_STEPS,MATCH(TRUE,TEST_CASE_COMPLEXITY_STEPS&gt;B14,0)),0,1),"")</f>
        <v>Medium (11-20)</v>
      </c>
      <c r="D14" s="206" t="s">
        <v>133</v>
      </c>
      <c r="E14" s="206" t="s">
        <v>75</v>
      </c>
      <c r="F14" s="206"/>
      <c r="G14" s="206"/>
    </row>
    <row r="15" spans="1:11" x14ac:dyDescent="0.25">
      <c r="A15" s="236" t="s">
        <v>434</v>
      </c>
      <c r="B15" s="237">
        <v>20</v>
      </c>
      <c r="C15" s="206" t="str">
        <f t="array" aca="1" ref="C15" ca="1">IF(B15&gt;0,OFFSET(INDEX(TEST_CASE_COMPLEXITY_STEPS,MATCH(TRUE,TEST_CASE_COMPLEXITY_STEPS&gt;B15,0)),0,1),"")</f>
        <v>Medium (11-20)</v>
      </c>
      <c r="D15" s="206" t="s">
        <v>133</v>
      </c>
      <c r="E15" s="206" t="s">
        <v>75</v>
      </c>
      <c r="F15" s="206"/>
      <c r="G15" s="206"/>
    </row>
    <row r="16" spans="1:11" x14ac:dyDescent="0.25">
      <c r="A16" s="236" t="s">
        <v>435</v>
      </c>
      <c r="B16" s="237">
        <v>10</v>
      </c>
      <c r="C16" s="206" t="str">
        <f t="array" aca="1" ref="C16" ca="1">IF(B16&gt;0,OFFSET(INDEX(TEST_CASE_COMPLEXITY_STEPS,MATCH(TRUE,TEST_CASE_COMPLEXITY_STEPS&gt;B16,0)),0,1),"")</f>
        <v>Low (1-10)</v>
      </c>
      <c r="D16" s="206" t="s">
        <v>133</v>
      </c>
      <c r="E16" s="206" t="s">
        <v>75</v>
      </c>
      <c r="F16" s="206"/>
      <c r="G16" s="206"/>
    </row>
    <row r="17" spans="1:10" x14ac:dyDescent="0.25">
      <c r="A17" s="236" t="s">
        <v>436</v>
      </c>
      <c r="B17" s="237">
        <v>12</v>
      </c>
      <c r="C17" s="206" t="str">
        <f t="array" aca="1" ref="C17" ca="1">IF(B17&gt;0,OFFSET(INDEX(TEST_CASE_COMPLEXITY_STEPS,MATCH(TRUE,TEST_CASE_COMPLEXITY_STEPS&gt;B17,0)),0,1),"")</f>
        <v>Medium (11-20)</v>
      </c>
      <c r="D17" s="206" t="s">
        <v>133</v>
      </c>
      <c r="E17" s="206" t="s">
        <v>75</v>
      </c>
      <c r="F17" s="206"/>
      <c r="G17" s="206"/>
    </row>
    <row r="18" spans="1:10" x14ac:dyDescent="0.25">
      <c r="A18" s="236" t="s">
        <v>437</v>
      </c>
      <c r="B18" s="237">
        <v>22</v>
      </c>
      <c r="C18" s="206" t="str">
        <f t="array" aca="1" ref="C18" ca="1">IF(B18&gt;0,OFFSET(INDEX(TEST_CASE_COMPLEXITY_STEPS,MATCH(TRUE,TEST_CASE_COMPLEXITY_STEPS&gt;B18,0)),0,1),"")</f>
        <v>High (21 to 50)</v>
      </c>
      <c r="D18" s="206" t="s">
        <v>133</v>
      </c>
      <c r="E18" s="206" t="s">
        <v>75</v>
      </c>
      <c r="F18" s="206"/>
      <c r="G18" s="206"/>
    </row>
    <row r="19" spans="1:10" x14ac:dyDescent="0.25">
      <c r="A19" s="236" t="s">
        <v>438</v>
      </c>
      <c r="B19" s="237">
        <v>15</v>
      </c>
      <c r="C19" s="206" t="str">
        <f t="array" aca="1" ref="C19" ca="1">IF(B19&gt;0,OFFSET(INDEX(TEST_CASE_COMPLEXITY_STEPS,MATCH(TRUE,TEST_CASE_COMPLEXITY_STEPS&gt;B19,0)),0,1),"")</f>
        <v>Medium (11-20)</v>
      </c>
      <c r="D19" s="206" t="s">
        <v>133</v>
      </c>
      <c r="E19" s="206" t="s">
        <v>75</v>
      </c>
      <c r="F19" s="206"/>
      <c r="G19" s="206"/>
    </row>
    <row r="20" spans="1:10" x14ac:dyDescent="0.25">
      <c r="A20" s="236" t="s">
        <v>439</v>
      </c>
      <c r="B20" s="237">
        <v>15</v>
      </c>
      <c r="C20" s="206" t="str">
        <f t="array" aca="1" ref="C20" ca="1">IF(B20&gt;0,OFFSET(INDEX(TEST_CASE_COMPLEXITY_STEPS,MATCH(TRUE,TEST_CASE_COMPLEXITY_STEPS&gt;B20,0)),0,1),"")</f>
        <v>Medium (11-20)</v>
      </c>
      <c r="D20" s="206" t="s">
        <v>133</v>
      </c>
      <c r="E20" s="206" t="s">
        <v>75</v>
      </c>
      <c r="F20" s="206"/>
      <c r="G20" s="206"/>
    </row>
    <row r="21" spans="1:10" x14ac:dyDescent="0.25">
      <c r="A21" s="236" t="s">
        <v>440</v>
      </c>
      <c r="B21" s="237">
        <v>18</v>
      </c>
      <c r="C21" s="206" t="str">
        <f t="array" aca="1" ref="C21" ca="1">IF(B21&gt;0,OFFSET(INDEX(TEST_CASE_COMPLEXITY_STEPS,MATCH(TRUE,TEST_CASE_COMPLEXITY_STEPS&gt;B21,0)),0,1),"")</f>
        <v>Medium (11-20)</v>
      </c>
      <c r="D21" s="206" t="s">
        <v>133</v>
      </c>
      <c r="E21" s="206" t="s">
        <v>75</v>
      </c>
      <c r="F21" s="206"/>
      <c r="G21" s="206"/>
    </row>
    <row r="22" spans="1:10" x14ac:dyDescent="0.25">
      <c r="A22" s="236" t="s">
        <v>441</v>
      </c>
      <c r="B22" s="237">
        <v>17</v>
      </c>
      <c r="C22" s="206" t="str">
        <f t="array" aca="1" ref="C22" ca="1">IF(B22&gt;0,OFFSET(INDEX(TEST_CASE_COMPLEXITY_STEPS,MATCH(TRUE,TEST_CASE_COMPLEXITY_STEPS&gt;B22,0)),0,1),"")</f>
        <v>Medium (11-20)</v>
      </c>
      <c r="D22" s="206" t="s">
        <v>133</v>
      </c>
      <c r="E22" s="206" t="s">
        <v>75</v>
      </c>
      <c r="F22" s="206"/>
      <c r="G22" s="206"/>
    </row>
    <row r="23" spans="1:10" x14ac:dyDescent="0.25">
      <c r="A23" s="236" t="s">
        <v>442</v>
      </c>
      <c r="B23" s="237">
        <v>22</v>
      </c>
      <c r="C23" s="208" t="str">
        <f t="array" aca="1" ref="C23" ca="1">IF(B23&gt;0,OFFSET(INDEX(TEST_CASE_COMPLEXITY_STEPS,MATCH(TRUE,TEST_CASE_COMPLEXITY_STEPS&gt;B23,0)),0,1),"")</f>
        <v>High (21 to 50)</v>
      </c>
      <c r="D23" s="206" t="s">
        <v>133</v>
      </c>
      <c r="E23" s="206" t="s">
        <v>75</v>
      </c>
      <c r="F23" s="206"/>
      <c r="G23" s="206"/>
    </row>
    <row r="24" spans="1:10" x14ac:dyDescent="0.25">
      <c r="A24" s="236" t="s">
        <v>443</v>
      </c>
      <c r="B24" s="237">
        <v>24</v>
      </c>
      <c r="C24" s="208" t="str">
        <f t="array" aca="1" ref="C24" ca="1">IF(B24&gt;0,OFFSET(INDEX(TEST_CASE_COMPLEXITY_STEPS,MATCH(TRUE,TEST_CASE_COMPLEXITY_STEPS&gt;B24,0)),0,1),"")</f>
        <v>High (21 to 50)</v>
      </c>
      <c r="D24" s="206" t="s">
        <v>133</v>
      </c>
      <c r="E24" s="206" t="s">
        <v>75</v>
      </c>
      <c r="F24" s="206"/>
      <c r="G24" s="206"/>
    </row>
    <row r="25" spans="1:10" x14ac:dyDescent="0.25">
      <c r="A25" s="236" t="s">
        <v>444</v>
      </c>
      <c r="B25" s="237">
        <v>20</v>
      </c>
      <c r="C25" s="208" t="str">
        <f t="array" aca="1" ref="C25" ca="1">IF(B25&gt;0,OFFSET(INDEX(TEST_CASE_COMPLEXITY_STEPS,MATCH(TRUE,TEST_CASE_COMPLEXITY_STEPS&gt;B25,0)),0,1),"")</f>
        <v>Medium (11-20)</v>
      </c>
      <c r="D25" s="206" t="s">
        <v>133</v>
      </c>
      <c r="E25" s="206" t="s">
        <v>75</v>
      </c>
      <c r="F25" s="206"/>
      <c r="G25" s="206"/>
    </row>
    <row r="26" spans="1:10" x14ac:dyDescent="0.25">
      <c r="A26" s="236" t="s">
        <v>445</v>
      </c>
      <c r="B26" s="237">
        <v>24</v>
      </c>
      <c r="C26" s="208" t="str">
        <f t="array" aca="1" ref="C26" ca="1">IF(B26&gt;0,OFFSET(INDEX(TEST_CASE_COMPLEXITY_STEPS,MATCH(TRUE,TEST_CASE_COMPLEXITY_STEPS&gt;B26,0)),0,1),"")</f>
        <v>High (21 to 50)</v>
      </c>
      <c r="D26" s="206" t="s">
        <v>133</v>
      </c>
      <c r="E26" s="206" t="s">
        <v>75</v>
      </c>
      <c r="F26" s="206"/>
      <c r="G26" s="206"/>
    </row>
    <row r="27" spans="1:10" x14ac:dyDescent="0.25">
      <c r="A27" s="236" t="s">
        <v>446</v>
      </c>
      <c r="B27" s="237">
        <v>22</v>
      </c>
      <c r="C27" s="208" t="str">
        <f t="array" aca="1" ref="C27" ca="1">IF(B27&gt;0,OFFSET(INDEX(TEST_CASE_COMPLEXITY_STEPS,MATCH(TRUE,TEST_CASE_COMPLEXITY_STEPS&gt;B27,0)),0,1),"")</f>
        <v>High (21 to 50)</v>
      </c>
      <c r="D27" s="206" t="s">
        <v>133</v>
      </c>
      <c r="E27" s="206" t="s">
        <v>75</v>
      </c>
      <c r="F27" s="206"/>
      <c r="G27" s="206"/>
    </row>
    <row r="28" spans="1:10" x14ac:dyDescent="0.25">
      <c r="A28" s="236" t="s">
        <v>447</v>
      </c>
      <c r="B28" s="237">
        <v>13</v>
      </c>
      <c r="C28" s="208" t="str">
        <f t="array" aca="1" ref="C28" ca="1">IF(B28&gt;0,OFFSET(INDEX(TEST_CASE_COMPLEXITY_STEPS,MATCH(TRUE,TEST_CASE_COMPLEXITY_STEPS&gt;B28,0)),0,1),"")</f>
        <v>Medium (11-20)</v>
      </c>
      <c r="D28" s="206" t="s">
        <v>133</v>
      </c>
      <c r="E28" s="206" t="s">
        <v>75</v>
      </c>
      <c r="F28" s="206"/>
      <c r="G28" s="206"/>
    </row>
    <row r="29" spans="1:10" x14ac:dyDescent="0.25">
      <c r="A29" s="236" t="s">
        <v>448</v>
      </c>
      <c r="B29" s="237">
        <v>22</v>
      </c>
      <c r="C29" s="208" t="str">
        <f t="array" aca="1" ref="C29" ca="1">IF(B29&gt;0,OFFSET(INDEX(TEST_CASE_COMPLEXITY_STEPS,MATCH(TRUE,TEST_CASE_COMPLEXITY_STEPS&gt;B29,0)),0,1),"")</f>
        <v>High (21 to 50)</v>
      </c>
      <c r="D29" s="206" t="s">
        <v>133</v>
      </c>
      <c r="E29" s="206" t="s">
        <v>75</v>
      </c>
      <c r="F29" s="206"/>
      <c r="G29" s="206"/>
    </row>
    <row r="30" spans="1:10" x14ac:dyDescent="0.25">
      <c r="A30" s="236" t="s">
        <v>449</v>
      </c>
      <c r="B30" s="237">
        <v>10</v>
      </c>
      <c r="C30" s="208" t="str">
        <f t="array" aca="1" ref="C30" ca="1">IF(B30&gt;0,OFFSET(INDEX(TEST_CASE_COMPLEXITY_STEPS,MATCH(TRUE,TEST_CASE_COMPLEXITY_STEPS&gt;B30,0)),0,1),"")</f>
        <v>Low (1-10)</v>
      </c>
      <c r="D30" s="206" t="s">
        <v>133</v>
      </c>
      <c r="E30" s="206" t="s">
        <v>75</v>
      </c>
      <c r="F30" s="206"/>
      <c r="G30" s="206"/>
    </row>
    <row r="31" spans="1:10" x14ac:dyDescent="0.25">
      <c r="A31" s="236" t="s">
        <v>450</v>
      </c>
      <c r="B31" s="237">
        <v>10</v>
      </c>
      <c r="C31" s="208" t="str">
        <f t="array" aca="1" ref="C31" ca="1">IF(B31&gt;0,OFFSET(INDEX(TEST_CASE_COMPLEXITY_STEPS,MATCH(TRUE,TEST_CASE_COMPLEXITY_STEPS&gt;B31,0)),0,1),"")</f>
        <v>Low (1-10)</v>
      </c>
      <c r="D31" s="206" t="s">
        <v>133</v>
      </c>
      <c r="E31" s="206" t="s">
        <v>75</v>
      </c>
      <c r="F31" s="206"/>
      <c r="G31" s="206"/>
    </row>
    <row r="32" spans="1:10" x14ac:dyDescent="0.25">
      <c r="A32" s="236" t="s">
        <v>451</v>
      </c>
      <c r="B32" s="237">
        <v>10</v>
      </c>
      <c r="C32" s="208" t="str">
        <f t="array" aca="1" ref="C32" ca="1">IF(B32&gt;0,OFFSET(INDEX(TEST_CASE_COMPLEXITY_STEPS,MATCH(TRUE,TEST_CASE_COMPLEXITY_STEPS&gt;B32,0)),0,1),"")</f>
        <v>Low (1-10)</v>
      </c>
      <c r="D32" s="206" t="s">
        <v>133</v>
      </c>
      <c r="E32" s="206" t="s">
        <v>75</v>
      </c>
      <c r="J32" s="214"/>
    </row>
    <row r="33" spans="1:10" x14ac:dyDescent="0.25">
      <c r="A33" s="236" t="s">
        <v>452</v>
      </c>
      <c r="B33" s="237">
        <v>10</v>
      </c>
      <c r="C33" s="208" t="str">
        <f t="array" aca="1" ref="C33" ca="1">IF(B33&gt;0,OFFSET(INDEX(TEST_CASE_COMPLEXITY_STEPS,MATCH(TRUE,TEST_CASE_COMPLEXITY_STEPS&gt;B33,0)),0,1),"")</f>
        <v>Low (1-10)</v>
      </c>
      <c r="D33" s="206" t="s">
        <v>133</v>
      </c>
      <c r="E33" s="206" t="s">
        <v>75</v>
      </c>
      <c r="J33" s="214"/>
    </row>
    <row r="34" spans="1:10" x14ac:dyDescent="0.25">
      <c r="A34" s="236" t="s">
        <v>453</v>
      </c>
      <c r="B34" s="237">
        <v>10</v>
      </c>
      <c r="C34" s="208" t="str">
        <f t="array" aca="1" ref="C34" ca="1">IF(B34&gt;0,OFFSET(INDEX(TEST_CASE_COMPLEXITY_STEPS,MATCH(TRUE,TEST_CASE_COMPLEXITY_STEPS&gt;B34,0)),0,1),"")</f>
        <v>Low (1-10)</v>
      </c>
      <c r="D34" s="206" t="s">
        <v>133</v>
      </c>
      <c r="E34" s="206" t="s">
        <v>75</v>
      </c>
      <c r="J34" s="214"/>
    </row>
    <row r="35" spans="1:10" x14ac:dyDescent="0.25">
      <c r="A35" s="236" t="s">
        <v>454</v>
      </c>
      <c r="B35" s="237">
        <v>22</v>
      </c>
      <c r="C35" s="208" t="str">
        <f t="array" aca="1" ref="C35" ca="1">IF(B35&gt;0,OFFSET(INDEX(TEST_CASE_COMPLEXITY_STEPS,MATCH(TRUE,TEST_CASE_COMPLEXITY_STEPS&gt;B35,0)),0,1),"")</f>
        <v>High (21 to 50)</v>
      </c>
      <c r="D35" s="206" t="s">
        <v>133</v>
      </c>
      <c r="E35" s="206" t="s">
        <v>75</v>
      </c>
      <c r="J35" s="214"/>
    </row>
    <row r="36" spans="1:10" x14ac:dyDescent="0.25">
      <c r="A36" s="236" t="s">
        <v>455</v>
      </c>
      <c r="B36" s="237">
        <v>18</v>
      </c>
      <c r="C36" s="208" t="str">
        <f t="array" aca="1" ref="C36" ca="1">IF(B36&gt;0,OFFSET(INDEX(TEST_CASE_COMPLEXITY_STEPS,MATCH(TRUE,TEST_CASE_COMPLEXITY_STEPS&gt;B36,0)),0,1),"")</f>
        <v>Medium (11-20)</v>
      </c>
      <c r="D36" s="206" t="s">
        <v>133</v>
      </c>
      <c r="E36" s="206" t="s">
        <v>75</v>
      </c>
      <c r="J36" s="214"/>
    </row>
    <row r="37" spans="1:10" x14ac:dyDescent="0.25">
      <c r="A37" s="236" t="s">
        <v>456</v>
      </c>
      <c r="B37" s="237">
        <v>15</v>
      </c>
      <c r="C37" s="208" t="str">
        <f t="array" aca="1" ref="C37" ca="1">IF(B37&gt;0,OFFSET(INDEX(TEST_CASE_COMPLEXITY_STEPS,MATCH(TRUE,TEST_CASE_COMPLEXITY_STEPS&gt;B37,0)),0,1),"")</f>
        <v>Medium (11-20)</v>
      </c>
      <c r="D37" s="206" t="s">
        <v>133</v>
      </c>
      <c r="E37" s="206" t="s">
        <v>75</v>
      </c>
      <c r="J37" s="214"/>
    </row>
    <row r="38" spans="1:10" x14ac:dyDescent="0.25">
      <c r="A38" s="236" t="s">
        <v>457</v>
      </c>
      <c r="B38" s="237">
        <v>10</v>
      </c>
      <c r="C38" s="208" t="str">
        <f t="array" aca="1" ref="C38" ca="1">IF(B38&gt;0,OFFSET(INDEX(TEST_CASE_COMPLEXITY_STEPS,MATCH(TRUE,TEST_CASE_COMPLEXITY_STEPS&gt;B38,0)),0,1),"")</f>
        <v>Low (1-10)</v>
      </c>
      <c r="D38" s="206" t="s">
        <v>133</v>
      </c>
      <c r="E38" s="206" t="s">
        <v>75</v>
      </c>
      <c r="J38" s="214"/>
    </row>
    <row r="39" spans="1:10" x14ac:dyDescent="0.25">
      <c r="A39" s="236" t="s">
        <v>458</v>
      </c>
      <c r="B39" s="237">
        <v>12</v>
      </c>
      <c r="C39" s="208" t="str">
        <f t="array" aca="1" ref="C39" ca="1">IF(B39&gt;0,OFFSET(INDEX(TEST_CASE_COMPLEXITY_STEPS,MATCH(TRUE,TEST_CASE_COMPLEXITY_STEPS&gt;B39,0)),0,1),"")</f>
        <v>Medium (11-20)</v>
      </c>
      <c r="D39" s="206" t="s">
        <v>133</v>
      </c>
      <c r="E39" s="206" t="s">
        <v>75</v>
      </c>
    </row>
    <row r="40" spans="1:10" x14ac:dyDescent="0.25">
      <c r="A40" s="236" t="s">
        <v>459</v>
      </c>
      <c r="B40" s="237">
        <v>15</v>
      </c>
      <c r="C40" s="208" t="str">
        <f t="array" aca="1" ref="C40" ca="1">IF(B40&gt;0,OFFSET(INDEX(TEST_CASE_COMPLEXITY_STEPS,MATCH(TRUE,TEST_CASE_COMPLEXITY_STEPS&gt;B40,0)),0,1),"")</f>
        <v>Medium (11-20)</v>
      </c>
      <c r="D40" s="206" t="s">
        <v>133</v>
      </c>
      <c r="E40" s="206" t="s">
        <v>75</v>
      </c>
    </row>
    <row r="41" spans="1:10" x14ac:dyDescent="0.25">
      <c r="A41" s="236" t="s">
        <v>460</v>
      </c>
      <c r="B41" s="237">
        <v>15</v>
      </c>
      <c r="C41" s="208" t="str">
        <f t="array" aca="1" ref="C41" ca="1">IF(B41&gt;0,OFFSET(INDEX(TEST_CASE_COMPLEXITY_STEPS,MATCH(TRUE,TEST_CASE_COMPLEXITY_STEPS&gt;B41,0)),0,1),"")</f>
        <v>Medium (11-20)</v>
      </c>
      <c r="D41" s="206" t="s">
        <v>133</v>
      </c>
      <c r="E41" s="206" t="s">
        <v>75</v>
      </c>
    </row>
    <row r="42" spans="1:10" x14ac:dyDescent="0.25">
      <c r="A42" s="236" t="s">
        <v>461</v>
      </c>
      <c r="B42" s="237">
        <v>15</v>
      </c>
      <c r="C42" s="208" t="str">
        <f t="array" aca="1" ref="C42" ca="1">IF(B42&gt;0,OFFSET(INDEX(TEST_CASE_COMPLEXITY_STEPS,MATCH(TRUE,TEST_CASE_COMPLEXITY_STEPS&gt;B42,0)),0,1),"")</f>
        <v>Medium (11-20)</v>
      </c>
      <c r="D42" s="206" t="s">
        <v>133</v>
      </c>
      <c r="E42" s="206" t="s">
        <v>75</v>
      </c>
    </row>
    <row r="43" spans="1:10" x14ac:dyDescent="0.25">
      <c r="A43" s="236" t="s">
        <v>462</v>
      </c>
      <c r="B43" s="237">
        <v>15</v>
      </c>
      <c r="C43" s="208" t="str">
        <f t="array" aca="1" ref="C43" ca="1">IF(B43&gt;0,OFFSET(INDEX(TEST_CASE_COMPLEXITY_STEPS,MATCH(TRUE,TEST_CASE_COMPLEXITY_STEPS&gt;B43,0)),0,1),"")</f>
        <v>Medium (11-20)</v>
      </c>
      <c r="D43" s="206" t="s">
        <v>133</v>
      </c>
      <c r="E43" s="206" t="s">
        <v>75</v>
      </c>
    </row>
    <row r="44" spans="1:10" x14ac:dyDescent="0.25">
      <c r="A44" s="236" t="s">
        <v>463</v>
      </c>
      <c r="B44" s="237">
        <v>15</v>
      </c>
      <c r="C44" s="208" t="str">
        <f t="array" aca="1" ref="C44" ca="1">IF(B44&gt;0,OFFSET(INDEX(TEST_CASE_COMPLEXITY_STEPS,MATCH(TRUE,TEST_CASE_COMPLEXITY_STEPS&gt;B44,0)),0,1),"")</f>
        <v>Medium (11-20)</v>
      </c>
      <c r="D44" s="206" t="s">
        <v>133</v>
      </c>
      <c r="E44" s="206" t="s">
        <v>75</v>
      </c>
    </row>
    <row r="45" spans="1:10" x14ac:dyDescent="0.25">
      <c r="A45" s="236" t="s">
        <v>464</v>
      </c>
      <c r="B45" s="237">
        <v>15</v>
      </c>
      <c r="C45" s="208" t="str">
        <f t="array" aca="1" ref="C45" ca="1">IF(B45&gt;0,OFFSET(INDEX(TEST_CASE_COMPLEXITY_STEPS,MATCH(TRUE,TEST_CASE_COMPLEXITY_STEPS&gt;B45,0)),0,1),"")</f>
        <v>Medium (11-20)</v>
      </c>
      <c r="D45" s="206" t="s">
        <v>133</v>
      </c>
      <c r="E45" s="206" t="s">
        <v>75</v>
      </c>
    </row>
    <row r="46" spans="1:10" x14ac:dyDescent="0.25">
      <c r="A46" s="236" t="s">
        <v>465</v>
      </c>
      <c r="B46" s="237">
        <v>15</v>
      </c>
      <c r="C46" s="208" t="str">
        <f t="array" aca="1" ref="C46" ca="1">IF(B46&gt;0,OFFSET(INDEX(TEST_CASE_COMPLEXITY_STEPS,MATCH(TRUE,TEST_CASE_COMPLEXITY_STEPS&gt;B46,0)),0,1),"")</f>
        <v>Medium (11-20)</v>
      </c>
      <c r="D46" s="206" t="s">
        <v>133</v>
      </c>
      <c r="E46" s="206" t="s">
        <v>75</v>
      </c>
    </row>
    <row r="47" spans="1:10" x14ac:dyDescent="0.25">
      <c r="A47" s="236" t="s">
        <v>466</v>
      </c>
      <c r="B47" s="237">
        <v>15</v>
      </c>
      <c r="C47" s="208" t="str">
        <f t="array" aca="1" ref="C47" ca="1">IF(B47&gt;0,OFFSET(INDEX(TEST_CASE_COMPLEXITY_STEPS,MATCH(TRUE,TEST_CASE_COMPLEXITY_STEPS&gt;B47,0)),0,1),"")</f>
        <v>Medium (11-20)</v>
      </c>
      <c r="D47" s="206" t="s">
        <v>133</v>
      </c>
      <c r="E47" s="206" t="s">
        <v>75</v>
      </c>
    </row>
    <row r="48" spans="1:10" x14ac:dyDescent="0.25">
      <c r="A48" s="236" t="s">
        <v>467</v>
      </c>
      <c r="B48" s="237">
        <v>15</v>
      </c>
      <c r="C48" s="208" t="str">
        <f t="array" aca="1" ref="C48" ca="1">IF(B48&gt;0,OFFSET(INDEX(TEST_CASE_COMPLEXITY_STEPS,MATCH(TRUE,TEST_CASE_COMPLEXITY_STEPS&gt;B48,0)),0,1),"")</f>
        <v>Medium (11-20)</v>
      </c>
      <c r="D48" s="206" t="s">
        <v>133</v>
      </c>
      <c r="E48" s="206" t="s">
        <v>75</v>
      </c>
    </row>
    <row r="49" spans="1:5" x14ac:dyDescent="0.25">
      <c r="A49" s="236" t="s">
        <v>468</v>
      </c>
      <c r="B49" s="237">
        <v>15</v>
      </c>
      <c r="C49" s="208" t="str">
        <f t="array" aca="1" ref="C49" ca="1">IF(B49&gt;0,OFFSET(INDEX(TEST_CASE_COMPLEXITY_STEPS,MATCH(TRUE,TEST_CASE_COMPLEXITY_STEPS&gt;B49,0)),0,1),"")</f>
        <v>Medium (11-20)</v>
      </c>
      <c r="D49" s="206" t="s">
        <v>133</v>
      </c>
      <c r="E49" s="206" t="s">
        <v>75</v>
      </c>
    </row>
    <row r="50" spans="1:5" x14ac:dyDescent="0.25">
      <c r="A50" s="236"/>
      <c r="B50" s="237"/>
      <c r="C50" s="208"/>
      <c r="D50" s="206"/>
      <c r="E50" s="206"/>
    </row>
    <row r="51" spans="1:5" x14ac:dyDescent="0.25">
      <c r="A51" s="206"/>
      <c r="B51" s="206"/>
      <c r="C51" s="206" t="str">
        <f t="array" aca="1" ref="C51" ca="1">IF(B51&gt;0,OFFSET(INDEX(TEST_CASE_COMPLEXITY_STEPS,MATCH(TRUE,TEST_CASE_COMPLEXITY_STEPS&gt;B51,0)),0,1),"")</f>
        <v/>
      </c>
      <c r="D51" s="206"/>
      <c r="E51" s="206"/>
    </row>
    <row r="52" spans="1:5" x14ac:dyDescent="0.25">
      <c r="A52" s="206"/>
      <c r="B52" s="206"/>
      <c r="C52" s="206" t="str">
        <f t="array" aca="1" ref="C52" ca="1">IF(B52&gt;0,OFFSET(INDEX(TEST_CASE_COMPLEXITY_STEPS,MATCH(TRUE,TEST_CASE_COMPLEXITY_STEPS&gt;B52,0)),0,1),"")</f>
        <v/>
      </c>
      <c r="D52" s="206"/>
      <c r="E52" s="206"/>
    </row>
    <row r="53" spans="1:5" x14ac:dyDescent="0.25">
      <c r="A53" s="206"/>
      <c r="B53" s="206"/>
      <c r="C53" s="206" t="str">
        <f t="array" aca="1" ref="C53" ca="1">IF(B53&gt;0,OFFSET(INDEX(TEST_CASE_COMPLEXITY_STEPS,MATCH(TRUE,TEST_CASE_COMPLEXITY_STEPS&gt;B53,0)),0,1),"")</f>
        <v/>
      </c>
      <c r="D53" s="206"/>
      <c r="E53" s="206"/>
    </row>
    <row r="54" spans="1:5" x14ac:dyDescent="0.25">
      <c r="A54" s="206"/>
      <c r="B54" s="206"/>
      <c r="C54" s="206" t="str">
        <f t="array" aca="1" ref="C54" ca="1">IF(B54&gt;0,OFFSET(INDEX(TEST_CASE_COMPLEXITY_STEPS,MATCH(TRUE,TEST_CASE_COMPLEXITY_STEPS&gt;B54,0)),0,1),"")</f>
        <v/>
      </c>
      <c r="D54" s="206"/>
      <c r="E54" s="206"/>
    </row>
    <row r="55" spans="1:5" x14ac:dyDescent="0.25">
      <c r="A55" s="206"/>
      <c r="B55" s="206"/>
      <c r="C55" s="206" t="str">
        <f t="array" aca="1" ref="C55" ca="1">IF(B55&gt;0,OFFSET(INDEX(TEST_CASE_COMPLEXITY_STEPS,MATCH(TRUE,TEST_CASE_COMPLEXITY_STEPS&gt;B55,0)),0,1),"")</f>
        <v/>
      </c>
      <c r="D55" s="206"/>
      <c r="E55" s="206"/>
    </row>
    <row r="56" spans="1:5" x14ac:dyDescent="0.25">
      <c r="A56" s="206"/>
      <c r="B56" s="206"/>
      <c r="C56" s="206" t="str">
        <f t="array" aca="1" ref="C56" ca="1">IF(B56&gt;0,OFFSET(INDEX(TEST_CASE_COMPLEXITY_STEPS,MATCH(TRUE,TEST_CASE_COMPLEXITY_STEPS&gt;B56,0)),0,1),"")</f>
        <v/>
      </c>
      <c r="D56" s="206"/>
      <c r="E56" s="206"/>
    </row>
    <row r="57" spans="1:5" x14ac:dyDescent="0.25">
      <c r="A57" s="206"/>
      <c r="B57" s="206"/>
      <c r="C57" s="206" t="str">
        <f t="array" aca="1" ref="C57" ca="1">IF(B57&gt;0,OFFSET(INDEX(TEST_CASE_COMPLEXITY_STEPS,MATCH(TRUE,TEST_CASE_COMPLEXITY_STEPS&gt;B57,0)),0,1),"")</f>
        <v/>
      </c>
      <c r="D57" s="206"/>
      <c r="E57" s="206"/>
    </row>
    <row r="58" spans="1:5" x14ac:dyDescent="0.25">
      <c r="A58" s="206"/>
      <c r="B58" s="206"/>
      <c r="C58" s="206" t="str">
        <f t="array" aca="1" ref="C58" ca="1">IF(B58&gt;0,OFFSET(INDEX(TEST_CASE_COMPLEXITY_STEPS,MATCH(TRUE,TEST_CASE_COMPLEXITY_STEPS&gt;B58,0)),0,1),"")</f>
        <v/>
      </c>
      <c r="D58" s="206"/>
      <c r="E58" s="206"/>
    </row>
    <row r="59" spans="1:5" x14ac:dyDescent="0.25">
      <c r="A59" s="206"/>
      <c r="B59" s="206"/>
      <c r="C59" s="206" t="str">
        <f t="array" aca="1" ref="C59" ca="1">IF(B59&gt;0,OFFSET(INDEX(TEST_CASE_COMPLEXITY_STEPS,MATCH(TRUE,TEST_CASE_COMPLEXITY_STEPS&gt;B59,0)),0,1),"")</f>
        <v/>
      </c>
      <c r="D59" s="206"/>
      <c r="E59" s="206"/>
    </row>
    <row r="60" spans="1:5" x14ac:dyDescent="0.25">
      <c r="A60" s="206"/>
      <c r="B60" s="206"/>
      <c r="C60" s="206" t="str">
        <f t="array" aca="1" ref="C60" ca="1">IF(B60&gt;0,OFFSET(INDEX(TEST_CASE_COMPLEXITY_STEPS,MATCH(TRUE,TEST_CASE_COMPLEXITY_STEPS&gt;B60,0)),0,1),"")</f>
        <v/>
      </c>
      <c r="D60" s="206"/>
      <c r="E60" s="206"/>
    </row>
    <row r="61" spans="1:5" x14ac:dyDescent="0.25">
      <c r="A61" s="206"/>
      <c r="B61" s="206"/>
      <c r="C61" s="206" t="str">
        <f t="array" aca="1" ref="C61" ca="1">IF(B61&gt;0,OFFSET(INDEX(TEST_CASE_COMPLEXITY_STEPS,MATCH(TRUE,TEST_CASE_COMPLEXITY_STEPS&gt;B61,0)),0,1),"")</f>
        <v/>
      </c>
      <c r="D61" s="206"/>
      <c r="E61" s="206"/>
    </row>
    <row r="62" spans="1:5" x14ac:dyDescent="0.25">
      <c r="A62" s="206"/>
      <c r="B62" s="206"/>
      <c r="C62" s="206" t="str">
        <f t="array" aca="1" ref="C62" ca="1">IF(B62&gt;0,OFFSET(INDEX(TEST_CASE_COMPLEXITY_STEPS,MATCH(TRUE,TEST_CASE_COMPLEXITY_STEPS&gt;B62,0)),0,1),"")</f>
        <v/>
      </c>
      <c r="D62" s="206"/>
      <c r="E62" s="206"/>
    </row>
    <row r="63" spans="1:5" x14ac:dyDescent="0.25">
      <c r="A63" s="206"/>
      <c r="B63" s="206"/>
      <c r="C63" s="206" t="str">
        <f t="array" aca="1" ref="C63" ca="1">IF(B63&gt;0,OFFSET(INDEX(TEST_CASE_COMPLEXITY_STEPS,MATCH(TRUE,TEST_CASE_COMPLEXITY_STEPS&gt;B63,0)),0,1),"")</f>
        <v/>
      </c>
      <c r="D63" s="206"/>
      <c r="E63" s="206"/>
    </row>
    <row r="64" spans="1:5" x14ac:dyDescent="0.25">
      <c r="A64" s="206"/>
      <c r="B64" s="206"/>
      <c r="C64" s="206" t="str">
        <f t="array" aca="1" ref="C64" ca="1">IF(B64&gt;0,OFFSET(INDEX(TEST_CASE_COMPLEXITY_STEPS,MATCH(TRUE,TEST_CASE_COMPLEXITY_STEPS&gt;B64,0)),0,1),"")</f>
        <v/>
      </c>
      <c r="D64" s="206"/>
      <c r="E64" s="206"/>
    </row>
    <row r="65" spans="1:5" x14ac:dyDescent="0.25">
      <c r="A65" s="206"/>
      <c r="B65" s="206"/>
      <c r="C65" s="206" t="str">
        <f t="array" aca="1" ref="C65" ca="1">IF(B65&gt;0,OFFSET(INDEX(TEST_CASE_COMPLEXITY_STEPS,MATCH(TRUE,TEST_CASE_COMPLEXITY_STEPS&gt;B65,0)),0,1),"")</f>
        <v/>
      </c>
      <c r="D65" s="206"/>
      <c r="E65" s="206"/>
    </row>
    <row r="66" spans="1:5" x14ac:dyDescent="0.25">
      <c r="A66" s="206"/>
      <c r="B66" s="206"/>
      <c r="C66" s="206" t="str">
        <f t="array" aca="1" ref="C66" ca="1">IF(B66&gt;0,OFFSET(INDEX(TEST_CASE_COMPLEXITY_STEPS,MATCH(TRUE,TEST_CASE_COMPLEXITY_STEPS&gt;B66,0)),0,1),"")</f>
        <v/>
      </c>
      <c r="D66" s="206"/>
      <c r="E66" s="206"/>
    </row>
    <row r="67" spans="1:5" x14ac:dyDescent="0.25">
      <c r="A67" s="206"/>
      <c r="B67" s="206"/>
      <c r="C67" s="206" t="str">
        <f t="array" aca="1" ref="C67" ca="1">IF(B67&gt;0,OFFSET(INDEX(TEST_CASE_COMPLEXITY_STEPS,MATCH(TRUE,TEST_CASE_COMPLEXITY_STEPS&gt;B67,0)),0,1),"")</f>
        <v/>
      </c>
      <c r="D67" s="206"/>
      <c r="E67" s="206"/>
    </row>
    <row r="68" spans="1:5" x14ac:dyDescent="0.25">
      <c r="A68" s="206"/>
      <c r="B68" s="206"/>
      <c r="C68" s="206" t="str">
        <f t="array" aca="1" ref="C68" ca="1">IF(B68&gt;0,OFFSET(INDEX(TEST_CASE_COMPLEXITY_STEPS,MATCH(TRUE,TEST_CASE_COMPLEXITY_STEPS&gt;B68,0)),0,1),"")</f>
        <v/>
      </c>
      <c r="D68" s="206"/>
      <c r="E68" s="206"/>
    </row>
    <row r="69" spans="1:5" x14ac:dyDescent="0.25">
      <c r="A69" s="206"/>
      <c r="B69" s="206"/>
      <c r="C69" s="206" t="str">
        <f t="array" aca="1" ref="C69" ca="1">IF(B69&gt;0,OFFSET(INDEX(TEST_CASE_COMPLEXITY_STEPS,MATCH(TRUE,TEST_CASE_COMPLEXITY_STEPS&gt;B69,0)),0,1),"")</f>
        <v/>
      </c>
      <c r="D69" s="206"/>
      <c r="E69" s="206"/>
    </row>
    <row r="70" spans="1:5" x14ac:dyDescent="0.25">
      <c r="A70" s="206"/>
      <c r="B70" s="206"/>
      <c r="C70" s="206" t="str">
        <f t="array" aca="1" ref="C70" ca="1">IF(B70&gt;0,OFFSET(INDEX(TEST_CASE_COMPLEXITY_STEPS,MATCH(TRUE,TEST_CASE_COMPLEXITY_STEPS&gt;B70,0)),0,1),"")</f>
        <v/>
      </c>
      <c r="D70" s="206"/>
      <c r="E70" s="206"/>
    </row>
    <row r="71" spans="1:5" x14ac:dyDescent="0.25">
      <c r="A71" s="206"/>
      <c r="B71" s="206"/>
      <c r="C71" s="206" t="str">
        <f t="array" aca="1" ref="C71" ca="1">IF(B71&gt;0,OFFSET(INDEX(TEST_CASE_COMPLEXITY_STEPS,MATCH(TRUE,TEST_CASE_COMPLEXITY_STEPS&gt;B71,0)),0,1),"")</f>
        <v/>
      </c>
      <c r="D71" s="206"/>
      <c r="E71" s="206"/>
    </row>
    <row r="72" spans="1:5" x14ac:dyDescent="0.25">
      <c r="A72" s="206"/>
      <c r="B72" s="206"/>
      <c r="C72" s="206" t="str">
        <f t="array" aca="1" ref="C72" ca="1">IF(B72&gt;0,OFFSET(INDEX(TEST_CASE_COMPLEXITY_STEPS,MATCH(TRUE,TEST_CASE_COMPLEXITY_STEPS&gt;B72,0)),0,1),"")</f>
        <v/>
      </c>
      <c r="D72" s="206"/>
      <c r="E72" s="206"/>
    </row>
    <row r="73" spans="1:5" x14ac:dyDescent="0.25">
      <c r="A73" s="206"/>
      <c r="B73" s="206"/>
      <c r="C73" s="206" t="str">
        <f t="array" aca="1" ref="C73" ca="1">IF(B73&gt;0,OFFSET(INDEX(TEST_CASE_COMPLEXITY_STEPS,MATCH(TRUE,TEST_CASE_COMPLEXITY_STEPS&gt;B73,0)),0,1),"")</f>
        <v/>
      </c>
      <c r="D73" s="206"/>
      <c r="E73" s="206"/>
    </row>
    <row r="74" spans="1:5" x14ac:dyDescent="0.25">
      <c r="A74" s="206"/>
      <c r="B74" s="206"/>
      <c r="C74" s="206" t="str">
        <f t="array" aca="1" ref="C74" ca="1">IF(B74&gt;0,OFFSET(INDEX(TEST_CASE_COMPLEXITY_STEPS,MATCH(TRUE,TEST_CASE_COMPLEXITY_STEPS&gt;B74,0)),0,1),"")</f>
        <v/>
      </c>
      <c r="D74" s="206"/>
      <c r="E74" s="206"/>
    </row>
    <row r="75" spans="1:5" x14ac:dyDescent="0.25">
      <c r="A75" s="206"/>
      <c r="B75" s="206"/>
      <c r="C75" s="206" t="str">
        <f t="array" aca="1" ref="C75" ca="1">IF(B75&gt;0,OFFSET(INDEX(TEST_CASE_COMPLEXITY_STEPS,MATCH(TRUE,TEST_CASE_COMPLEXITY_STEPS&gt;B75,0)),0,1),"")</f>
        <v/>
      </c>
      <c r="D75" s="206"/>
      <c r="E75" s="206"/>
    </row>
    <row r="76" spans="1:5" x14ac:dyDescent="0.25">
      <c r="A76" s="206"/>
      <c r="B76" s="206"/>
      <c r="C76" s="206" t="str">
        <f t="array" aca="1" ref="C76" ca="1">IF(B76&gt;0,OFFSET(INDEX(TEST_CASE_COMPLEXITY_STEPS,MATCH(TRUE,TEST_CASE_COMPLEXITY_STEPS&gt;B76,0)),0,1),"")</f>
        <v/>
      </c>
      <c r="D76" s="206"/>
      <c r="E76" s="206"/>
    </row>
    <row r="77" spans="1:5" x14ac:dyDescent="0.25">
      <c r="A77" s="206"/>
      <c r="B77" s="206"/>
      <c r="C77" s="206" t="str">
        <f t="array" aca="1" ref="C77" ca="1">IF(B77&gt;0,OFFSET(INDEX(TEST_CASE_COMPLEXITY_STEPS,MATCH(TRUE,TEST_CASE_COMPLEXITY_STEPS&gt;B77,0)),0,1),"")</f>
        <v/>
      </c>
      <c r="D77" s="206"/>
      <c r="E77" s="206"/>
    </row>
    <row r="78" spans="1:5" x14ac:dyDescent="0.25">
      <c r="A78" s="206"/>
      <c r="B78" s="206"/>
      <c r="C78" s="206" t="str">
        <f t="array" aca="1" ref="C78" ca="1">IF(B78&gt;0,OFFSET(INDEX(TEST_CASE_COMPLEXITY_STEPS,MATCH(TRUE,TEST_CASE_COMPLEXITY_STEPS&gt;B78,0)),0,1),"")</f>
        <v/>
      </c>
      <c r="D78" s="206"/>
      <c r="E78" s="206"/>
    </row>
    <row r="79" spans="1:5" x14ac:dyDescent="0.25">
      <c r="A79" s="206"/>
      <c r="B79" s="206"/>
      <c r="C79" s="206" t="str">
        <f t="array" aca="1" ref="C79" ca="1">IF(B79&gt;0,OFFSET(INDEX(TEST_CASE_COMPLEXITY_STEPS,MATCH(TRUE,TEST_CASE_COMPLEXITY_STEPS&gt;B79,0)),0,1),"")</f>
        <v/>
      </c>
      <c r="D79" s="206"/>
      <c r="E79" s="206"/>
    </row>
    <row r="80" spans="1:5" x14ac:dyDescent="0.25">
      <c r="A80" s="206"/>
      <c r="B80" s="206"/>
      <c r="C80" s="206" t="str">
        <f t="array" aca="1" ref="C80" ca="1">IF(B80&gt;0,OFFSET(INDEX(TEST_CASE_COMPLEXITY_STEPS,MATCH(TRUE,TEST_CASE_COMPLEXITY_STEPS&gt;B80,0)),0,1),"")</f>
        <v/>
      </c>
      <c r="D80" s="206"/>
      <c r="E80" s="206"/>
    </row>
    <row r="81" spans="1:5" x14ac:dyDescent="0.25">
      <c r="A81" s="206"/>
      <c r="B81" s="206"/>
      <c r="C81" s="206" t="str">
        <f t="array" aca="1" ref="C81" ca="1">IF(B81&gt;0,OFFSET(INDEX(TEST_CASE_COMPLEXITY_STEPS,MATCH(TRUE,TEST_CASE_COMPLEXITY_STEPS&gt;B81,0)),0,1),"")</f>
        <v/>
      </c>
      <c r="D81" s="206"/>
      <c r="E81" s="206"/>
    </row>
    <row r="82" spans="1:5" x14ac:dyDescent="0.25">
      <c r="A82" s="206"/>
      <c r="B82" s="206"/>
      <c r="C82" s="206" t="str">
        <f t="array" aca="1" ref="C82" ca="1">IF(B82&gt;0,OFFSET(INDEX(TEST_CASE_COMPLEXITY_STEPS,MATCH(TRUE,TEST_CASE_COMPLEXITY_STEPS&gt;B82,0)),0,1),"")</f>
        <v/>
      </c>
      <c r="D82" s="206"/>
      <c r="E82" s="206"/>
    </row>
    <row r="83" spans="1:5" x14ac:dyDescent="0.25">
      <c r="A83" s="206"/>
      <c r="B83" s="206"/>
      <c r="C83" s="206" t="str">
        <f t="array" aca="1" ref="C83" ca="1">IF(B83&gt;0,OFFSET(INDEX(TEST_CASE_COMPLEXITY_STEPS,MATCH(TRUE,TEST_CASE_COMPLEXITY_STEPS&gt;B83,0)),0,1),"")</f>
        <v/>
      </c>
      <c r="D83" s="206"/>
      <c r="E83" s="206"/>
    </row>
    <row r="84" spans="1:5" x14ac:dyDescent="0.25">
      <c r="A84" s="206"/>
      <c r="B84" s="206"/>
      <c r="C84" s="206" t="str">
        <f t="array" aca="1" ref="C84" ca="1">IF(B84&gt;0,OFFSET(INDEX(TEST_CASE_COMPLEXITY_STEPS,MATCH(TRUE,TEST_CASE_COMPLEXITY_STEPS&gt;B84,0)),0,1),"")</f>
        <v/>
      </c>
      <c r="D84" s="206"/>
      <c r="E84" s="206"/>
    </row>
    <row r="85" spans="1:5" x14ac:dyDescent="0.25">
      <c r="A85" s="206"/>
      <c r="B85" s="206"/>
      <c r="C85" s="206" t="str">
        <f t="array" aca="1" ref="C85" ca="1">IF(B85&gt;0,OFFSET(INDEX(TEST_CASE_COMPLEXITY_STEPS,MATCH(TRUE,TEST_CASE_COMPLEXITY_STEPS&gt;B85,0)),0,1),"")</f>
        <v/>
      </c>
      <c r="D85" s="206"/>
      <c r="E85" s="206"/>
    </row>
    <row r="86" spans="1:5" x14ac:dyDescent="0.25">
      <c r="A86" s="206"/>
      <c r="B86" s="206"/>
      <c r="C86" s="206" t="str">
        <f t="array" aca="1" ref="C86" ca="1">IF(B86&gt;0,OFFSET(INDEX(TEST_CASE_COMPLEXITY_STEPS,MATCH(TRUE,TEST_CASE_COMPLEXITY_STEPS&gt;B86,0)),0,1),"")</f>
        <v/>
      </c>
      <c r="D86" s="206"/>
      <c r="E86" s="206"/>
    </row>
    <row r="87" spans="1:5" x14ac:dyDescent="0.25">
      <c r="A87" s="206"/>
      <c r="B87" s="206"/>
      <c r="C87" s="206" t="str">
        <f t="array" aca="1" ref="C87" ca="1">IF(B87&gt;0,OFFSET(INDEX(TEST_CASE_COMPLEXITY_STEPS,MATCH(TRUE,TEST_CASE_COMPLEXITY_STEPS&gt;B87,0)),0,1),"")</f>
        <v/>
      </c>
      <c r="D87" s="206"/>
      <c r="E87" s="206"/>
    </row>
    <row r="88" spans="1:5" x14ac:dyDescent="0.25">
      <c r="A88" s="206"/>
      <c r="B88" s="206"/>
      <c r="C88" s="206" t="str">
        <f t="array" aca="1" ref="C88" ca="1">IF(B88&gt;0,OFFSET(INDEX(TEST_CASE_COMPLEXITY_STEPS,MATCH(TRUE,TEST_CASE_COMPLEXITY_STEPS&gt;B88,0)),0,1),"")</f>
        <v/>
      </c>
      <c r="D88" s="206"/>
      <c r="E88" s="206"/>
    </row>
    <row r="89" spans="1:5" x14ac:dyDescent="0.25">
      <c r="A89" s="206"/>
      <c r="B89" s="206"/>
      <c r="C89" s="206" t="str">
        <f t="array" aca="1" ref="C89" ca="1">IF(B89&gt;0,OFFSET(INDEX(TEST_CASE_COMPLEXITY_STEPS,MATCH(TRUE,TEST_CASE_COMPLEXITY_STEPS&gt;B89,0)),0,1),"")</f>
        <v/>
      </c>
      <c r="D89" s="206"/>
      <c r="E89" s="206"/>
    </row>
    <row r="90" spans="1:5" x14ac:dyDescent="0.25">
      <c r="A90" s="206"/>
      <c r="B90" s="206"/>
      <c r="C90" s="206" t="str">
        <f t="array" aca="1" ref="C90" ca="1">IF(B90&gt;0,OFFSET(INDEX(TEST_CASE_COMPLEXITY_STEPS,MATCH(TRUE,TEST_CASE_COMPLEXITY_STEPS&gt;B90,0)),0,1),"")</f>
        <v/>
      </c>
      <c r="D90" s="206"/>
      <c r="E90" s="206"/>
    </row>
    <row r="91" spans="1:5" x14ac:dyDescent="0.25">
      <c r="A91" s="206"/>
      <c r="B91" s="206"/>
      <c r="C91" s="206" t="str">
        <f t="array" aca="1" ref="C91" ca="1">IF(B91&gt;0,OFFSET(INDEX(TEST_CASE_COMPLEXITY_STEPS,MATCH(TRUE,TEST_CASE_COMPLEXITY_STEPS&gt;B91,0)),0,1),"")</f>
        <v/>
      </c>
      <c r="D91" s="206"/>
      <c r="E91" s="206"/>
    </row>
    <row r="92" spans="1:5" x14ac:dyDescent="0.25">
      <c r="A92" s="206"/>
      <c r="B92" s="206"/>
      <c r="C92" s="206" t="str">
        <f t="array" aca="1" ref="C92" ca="1">IF(B92&gt;0,OFFSET(INDEX(TEST_CASE_COMPLEXITY_STEPS,MATCH(TRUE,TEST_CASE_COMPLEXITY_STEPS&gt;B92,0)),0,1),"")</f>
        <v/>
      </c>
      <c r="D92" s="206"/>
      <c r="E92" s="206"/>
    </row>
    <row r="93" spans="1:5" x14ac:dyDescent="0.25">
      <c r="A93" s="206"/>
      <c r="B93" s="206"/>
      <c r="C93" s="206" t="str">
        <f t="array" aca="1" ref="C93" ca="1">IF(B93&gt;0,OFFSET(INDEX(TEST_CASE_COMPLEXITY_STEPS,MATCH(TRUE,TEST_CASE_COMPLEXITY_STEPS&gt;B93,0)),0,1),"")</f>
        <v/>
      </c>
      <c r="D93" s="206"/>
      <c r="E93" s="206"/>
    </row>
    <row r="94" spans="1:5" x14ac:dyDescent="0.25">
      <c r="A94" s="206"/>
      <c r="B94" s="206"/>
      <c r="C94" s="206" t="str">
        <f t="array" aca="1" ref="C94" ca="1">IF(B94&gt;0,OFFSET(INDEX(TEST_CASE_COMPLEXITY_STEPS,MATCH(TRUE,TEST_CASE_COMPLEXITY_STEPS&gt;B94,0)),0,1),"")</f>
        <v/>
      </c>
      <c r="D94" s="206"/>
      <c r="E94" s="206"/>
    </row>
    <row r="95" spans="1:5" x14ac:dyDescent="0.25">
      <c r="A95" s="206"/>
      <c r="B95" s="206"/>
      <c r="C95" s="206" t="str">
        <f t="array" aca="1" ref="C95" ca="1">IF(B95&gt;0,OFFSET(INDEX(TEST_CASE_COMPLEXITY_STEPS,MATCH(TRUE,TEST_CASE_COMPLEXITY_STEPS&gt;B95,0)),0,1),"")</f>
        <v/>
      </c>
      <c r="D95" s="206"/>
      <c r="E95" s="206"/>
    </row>
    <row r="96" spans="1:5" x14ac:dyDescent="0.25">
      <c r="A96" s="206"/>
      <c r="B96" s="206"/>
      <c r="C96" s="206" t="str">
        <f t="array" aca="1" ref="C96" ca="1">IF(B96&gt;0,OFFSET(INDEX(TEST_CASE_COMPLEXITY_STEPS,MATCH(TRUE,TEST_CASE_COMPLEXITY_STEPS&gt;B96,0)),0,1),"")</f>
        <v/>
      </c>
      <c r="D96" s="206"/>
      <c r="E96" s="206"/>
    </row>
    <row r="97" spans="1:5" x14ac:dyDescent="0.25">
      <c r="A97" s="206"/>
      <c r="B97" s="206"/>
      <c r="C97" s="206" t="str">
        <f t="array" aca="1" ref="C97" ca="1">IF(B97&gt;0,OFFSET(INDEX(TEST_CASE_COMPLEXITY_STEPS,MATCH(TRUE,TEST_CASE_COMPLEXITY_STEPS&gt;B97,0)),0,1),"")</f>
        <v/>
      </c>
      <c r="D97" s="206"/>
      <c r="E97" s="206"/>
    </row>
    <row r="98" spans="1:5" x14ac:dyDescent="0.25">
      <c r="A98" s="206"/>
      <c r="B98" s="206"/>
      <c r="C98" s="206" t="str">
        <f t="array" aca="1" ref="C98" ca="1">IF(B98&gt;0,OFFSET(INDEX(TEST_CASE_COMPLEXITY_STEPS,MATCH(TRUE,TEST_CASE_COMPLEXITY_STEPS&gt;B98,0)),0,1),"")</f>
        <v/>
      </c>
      <c r="D98" s="206"/>
      <c r="E98" s="206"/>
    </row>
    <row r="99" spans="1:5" x14ac:dyDescent="0.25">
      <c r="A99" s="206"/>
      <c r="B99" s="206"/>
      <c r="C99" s="206" t="str">
        <f t="array" aca="1" ref="C99" ca="1">IF(B99&gt;0,OFFSET(INDEX(TEST_CASE_COMPLEXITY_STEPS,MATCH(TRUE,TEST_CASE_COMPLEXITY_STEPS&gt;B99,0)),0,1),"")</f>
        <v/>
      </c>
      <c r="D99" s="206"/>
      <c r="E99" s="206"/>
    </row>
    <row r="100" spans="1:5" x14ac:dyDescent="0.25">
      <c r="A100" s="206"/>
      <c r="B100" s="206"/>
      <c r="C100" s="206" t="str">
        <f t="array" aca="1" ref="C100" ca="1">IF(B100&gt;0,OFFSET(INDEX(TEST_CASE_COMPLEXITY_STEPS,MATCH(TRUE,TEST_CASE_COMPLEXITY_STEPS&gt;B100,0)),0,1),"")</f>
        <v/>
      </c>
      <c r="D100" s="206"/>
      <c r="E100" s="206"/>
    </row>
    <row r="101" spans="1:5" x14ac:dyDescent="0.25">
      <c r="A101" s="206"/>
      <c r="B101" s="206"/>
      <c r="C101" s="206" t="str">
        <f t="array" aca="1" ref="C101" ca="1">IF(B101&gt;0,OFFSET(INDEX(TEST_CASE_COMPLEXITY_STEPS,MATCH(TRUE,TEST_CASE_COMPLEXITY_STEPS&gt;B101,0)),0,1),"")</f>
        <v/>
      </c>
      <c r="D101" s="206"/>
      <c r="E101" s="206"/>
    </row>
    <row r="102" spans="1:5" x14ac:dyDescent="0.25">
      <c r="A102" s="206"/>
      <c r="B102" s="206"/>
      <c r="C102" s="206" t="str">
        <f t="array" aca="1" ref="C102" ca="1">IF(B102&gt;0,OFFSET(INDEX(TEST_CASE_COMPLEXITY_STEPS,MATCH(TRUE,TEST_CASE_COMPLEXITY_STEPS&gt;B102,0)),0,1),"")</f>
        <v/>
      </c>
      <c r="D102" s="206"/>
      <c r="E102" s="206"/>
    </row>
    <row r="103" spans="1:5" x14ac:dyDescent="0.25">
      <c r="A103" s="206"/>
      <c r="B103" s="206"/>
      <c r="C103" s="206" t="str">
        <f t="array" aca="1" ref="C103" ca="1">IF(B103&gt;0,OFFSET(INDEX(TEST_CASE_COMPLEXITY_STEPS,MATCH(TRUE,TEST_CASE_COMPLEXITY_STEPS&gt;B103,0)),0,1),"")</f>
        <v/>
      </c>
      <c r="D103" s="206"/>
      <c r="E103" s="206"/>
    </row>
    <row r="104" spans="1:5" x14ac:dyDescent="0.25">
      <c r="A104" s="206"/>
      <c r="B104" s="206"/>
      <c r="C104" s="206" t="str">
        <f t="array" aca="1" ref="C104" ca="1">IF(B104&gt;0,OFFSET(INDEX(TEST_CASE_COMPLEXITY_STEPS,MATCH(TRUE,TEST_CASE_COMPLEXITY_STEPS&gt;B104,0)),0,1),"")</f>
        <v/>
      </c>
      <c r="D104" s="206"/>
      <c r="E104" s="206"/>
    </row>
    <row r="105" spans="1:5" x14ac:dyDescent="0.25">
      <c r="A105" s="206"/>
      <c r="B105" s="206"/>
      <c r="C105" s="206" t="str">
        <f t="array" aca="1" ref="C105" ca="1">IF(B105&gt;0,OFFSET(INDEX(TEST_CASE_COMPLEXITY_STEPS,MATCH(TRUE,TEST_CASE_COMPLEXITY_STEPS&gt;B105,0)),0,1),"")</f>
        <v/>
      </c>
      <c r="D105" s="206"/>
      <c r="E105" s="206"/>
    </row>
    <row r="106" spans="1:5" x14ac:dyDescent="0.25">
      <c r="A106" s="206"/>
      <c r="B106" s="206"/>
      <c r="C106" s="206" t="str">
        <f t="array" aca="1" ref="C106" ca="1">IF(B106&gt;0,OFFSET(INDEX(TEST_CASE_COMPLEXITY_STEPS,MATCH(TRUE,TEST_CASE_COMPLEXITY_STEPS&gt;B106,0)),0,1),"")</f>
        <v/>
      </c>
      <c r="D106" s="206"/>
      <c r="E106" s="206"/>
    </row>
    <row r="107" spans="1:5" x14ac:dyDescent="0.25">
      <c r="A107" s="206"/>
      <c r="B107" s="206"/>
      <c r="C107" s="206" t="str">
        <f t="array" aca="1" ref="C107" ca="1">IF(B107&gt;0,OFFSET(INDEX(TEST_CASE_COMPLEXITY_STEPS,MATCH(TRUE,TEST_CASE_COMPLEXITY_STEPS&gt;B107,0)),0,1),"")</f>
        <v/>
      </c>
      <c r="D107" s="206"/>
      <c r="E107" s="206"/>
    </row>
    <row r="108" spans="1:5" x14ac:dyDescent="0.25">
      <c r="A108" s="206"/>
      <c r="B108" s="206"/>
      <c r="C108" s="206" t="str">
        <f t="array" aca="1" ref="C108" ca="1">IF(B108&gt;0,OFFSET(INDEX(TEST_CASE_COMPLEXITY_STEPS,MATCH(TRUE,TEST_CASE_COMPLEXITY_STEPS&gt;B108,0)),0,1),"")</f>
        <v/>
      </c>
      <c r="D108" s="206"/>
      <c r="E108" s="206"/>
    </row>
    <row r="109" spans="1:5" x14ac:dyDescent="0.25">
      <c r="A109" s="206"/>
      <c r="B109" s="206"/>
      <c r="C109" s="206" t="str">
        <f t="array" aca="1" ref="C109" ca="1">IF(B109&gt;0,OFFSET(INDEX(TEST_CASE_COMPLEXITY_STEPS,MATCH(TRUE,TEST_CASE_COMPLEXITY_STEPS&gt;B109,0)),0,1),"")</f>
        <v/>
      </c>
      <c r="D109" s="206"/>
      <c r="E109" s="206"/>
    </row>
    <row r="110" spans="1:5" x14ac:dyDescent="0.25">
      <c r="A110" s="206"/>
      <c r="B110" s="206"/>
      <c r="C110" s="206" t="str">
        <f t="array" aca="1" ref="C110" ca="1">IF(B110&gt;0,OFFSET(INDEX(TEST_CASE_COMPLEXITY_STEPS,MATCH(TRUE,TEST_CASE_COMPLEXITY_STEPS&gt;B110,0)),0,1),"")</f>
        <v/>
      </c>
      <c r="D110" s="206"/>
      <c r="E110" s="206"/>
    </row>
    <row r="111" spans="1:5" x14ac:dyDescent="0.25">
      <c r="A111" s="206"/>
      <c r="B111" s="206"/>
      <c r="C111" s="206" t="str">
        <f t="array" aca="1" ref="C111" ca="1">IF(B111&gt;0,OFFSET(INDEX(TEST_CASE_COMPLEXITY_STEPS,MATCH(TRUE,TEST_CASE_COMPLEXITY_STEPS&gt;B111,0)),0,1),"")</f>
        <v/>
      </c>
      <c r="D111" s="206"/>
      <c r="E111" s="206"/>
    </row>
    <row r="112" spans="1:5" x14ac:dyDescent="0.25">
      <c r="A112" s="206"/>
      <c r="B112" s="206"/>
      <c r="C112" s="206" t="str">
        <f t="array" aca="1" ref="C112" ca="1">IF(B112&gt;0,OFFSET(INDEX(TEST_CASE_COMPLEXITY_STEPS,MATCH(TRUE,TEST_CASE_COMPLEXITY_STEPS&gt;B112,0)),0,1),"")</f>
        <v/>
      </c>
      <c r="D112" s="206"/>
      <c r="E112" s="206"/>
    </row>
    <row r="113" spans="1:5" x14ac:dyDescent="0.25">
      <c r="A113" s="206"/>
      <c r="B113" s="206"/>
      <c r="C113" s="206" t="str">
        <f t="array" aca="1" ref="C113" ca="1">IF(B113&gt;0,OFFSET(INDEX(TEST_CASE_COMPLEXITY_STEPS,MATCH(TRUE,TEST_CASE_COMPLEXITY_STEPS&gt;B113,0)),0,1),"")</f>
        <v/>
      </c>
      <c r="D113" s="206"/>
      <c r="E113" s="206"/>
    </row>
    <row r="114" spans="1:5" x14ac:dyDescent="0.25">
      <c r="A114" s="206"/>
      <c r="B114" s="206"/>
      <c r="C114" s="206" t="str">
        <f t="array" aca="1" ref="C114" ca="1">IF(B114&gt;0,OFFSET(INDEX(TEST_CASE_COMPLEXITY_STEPS,MATCH(TRUE,TEST_CASE_COMPLEXITY_STEPS&gt;B114,0)),0,1),"")</f>
        <v/>
      </c>
      <c r="D114" s="206"/>
      <c r="E114" s="206"/>
    </row>
    <row r="115" spans="1:5" x14ac:dyDescent="0.25">
      <c r="A115" s="206"/>
      <c r="B115" s="206"/>
      <c r="C115" s="206" t="str">
        <f t="array" aca="1" ref="C115" ca="1">IF(B115&gt;0,OFFSET(INDEX(TEST_CASE_COMPLEXITY_STEPS,MATCH(TRUE,TEST_CASE_COMPLEXITY_STEPS&gt;B115,0)),0,1),"")</f>
        <v/>
      </c>
      <c r="D115" s="206"/>
      <c r="E115" s="206"/>
    </row>
    <row r="116" spans="1:5" x14ac:dyDescent="0.25">
      <c r="A116" s="206"/>
      <c r="B116" s="206"/>
      <c r="C116" s="206" t="str">
        <f t="array" aca="1" ref="C116" ca="1">IF(B116&gt;0,OFFSET(INDEX(TEST_CASE_COMPLEXITY_STEPS,MATCH(TRUE,TEST_CASE_COMPLEXITY_STEPS&gt;B116,0)),0,1),"")</f>
        <v/>
      </c>
      <c r="D116" s="206"/>
      <c r="E116" s="206"/>
    </row>
    <row r="117" spans="1:5" x14ac:dyDescent="0.25">
      <c r="A117" s="206"/>
      <c r="B117" s="206"/>
      <c r="C117" s="206" t="str">
        <f t="array" aca="1" ref="C117" ca="1">IF(B117&gt;0,OFFSET(INDEX(TEST_CASE_COMPLEXITY_STEPS,MATCH(TRUE,TEST_CASE_COMPLEXITY_STEPS&gt;B117,0)),0,1),"")</f>
        <v/>
      </c>
      <c r="D117" s="206"/>
      <c r="E117" s="206"/>
    </row>
    <row r="118" spans="1:5" x14ac:dyDescent="0.25">
      <c r="A118" s="206"/>
      <c r="B118" s="206"/>
      <c r="C118" s="206" t="str">
        <f t="array" aca="1" ref="C118" ca="1">IF(B118&gt;0,OFFSET(INDEX(TEST_CASE_COMPLEXITY_STEPS,MATCH(TRUE,TEST_CASE_COMPLEXITY_STEPS&gt;B118,0)),0,1),"")</f>
        <v/>
      </c>
      <c r="D118" s="206"/>
      <c r="E118" s="206"/>
    </row>
    <row r="119" spans="1:5" x14ac:dyDescent="0.25">
      <c r="A119" s="206"/>
      <c r="B119" s="206"/>
      <c r="C119" s="206" t="str">
        <f t="array" aca="1" ref="C119" ca="1">IF(B119&gt;0,OFFSET(INDEX(TEST_CASE_COMPLEXITY_STEPS,MATCH(TRUE,TEST_CASE_COMPLEXITY_STEPS&gt;B119,0)),0,1),"")</f>
        <v/>
      </c>
      <c r="D119" s="206"/>
      <c r="E119" s="206"/>
    </row>
    <row r="120" spans="1:5" x14ac:dyDescent="0.25">
      <c r="A120" s="206"/>
      <c r="B120" s="206"/>
      <c r="C120" s="206" t="str">
        <f t="array" aca="1" ref="C120" ca="1">IF(B120&gt;0,OFFSET(INDEX(TEST_CASE_COMPLEXITY_STEPS,MATCH(TRUE,TEST_CASE_COMPLEXITY_STEPS&gt;B120,0)),0,1),"")</f>
        <v/>
      </c>
      <c r="D120" s="206"/>
      <c r="E120" s="206"/>
    </row>
    <row r="121" spans="1:5" x14ac:dyDescent="0.25">
      <c r="A121" s="206"/>
      <c r="B121" s="206"/>
      <c r="C121" s="206" t="str">
        <f t="array" aca="1" ref="C121" ca="1">IF(B121&gt;0,OFFSET(INDEX(TEST_CASE_COMPLEXITY_STEPS,MATCH(TRUE,TEST_CASE_COMPLEXITY_STEPS&gt;B121,0)),0,1),"")</f>
        <v/>
      </c>
      <c r="D121" s="206"/>
      <c r="E121" s="206"/>
    </row>
    <row r="122" spans="1:5" x14ac:dyDescent="0.25">
      <c r="A122" s="206"/>
      <c r="B122" s="206"/>
      <c r="C122" s="206" t="str">
        <f t="array" aca="1" ref="C122" ca="1">IF(B122&gt;0,OFFSET(INDEX(TEST_CASE_COMPLEXITY_STEPS,MATCH(TRUE,TEST_CASE_COMPLEXITY_STEPS&gt;B122,0)),0,1),"")</f>
        <v/>
      </c>
      <c r="D122" s="206"/>
      <c r="E122" s="206"/>
    </row>
    <row r="123" spans="1:5" x14ac:dyDescent="0.25">
      <c r="A123" s="206"/>
      <c r="B123" s="206"/>
      <c r="C123" s="206" t="str">
        <f t="array" aca="1" ref="C123" ca="1">IF(B123&gt;0,OFFSET(INDEX(TEST_CASE_COMPLEXITY_STEPS,MATCH(TRUE,TEST_CASE_COMPLEXITY_STEPS&gt;B123,0)),0,1),"")</f>
        <v/>
      </c>
      <c r="D123" s="206"/>
      <c r="E123" s="206"/>
    </row>
    <row r="124" spans="1:5" x14ac:dyDescent="0.25">
      <c r="A124" s="206"/>
      <c r="B124" s="206"/>
      <c r="C124" s="206" t="str">
        <f t="array" aca="1" ref="C124" ca="1">IF(B124&gt;0,OFFSET(INDEX(TEST_CASE_COMPLEXITY_STEPS,MATCH(TRUE,TEST_CASE_COMPLEXITY_STEPS&gt;B124,0)),0,1),"")</f>
        <v/>
      </c>
      <c r="D124" s="206"/>
      <c r="E124" s="206"/>
    </row>
    <row r="125" spans="1:5" x14ac:dyDescent="0.25">
      <c r="A125" s="206"/>
      <c r="B125" s="206"/>
      <c r="C125" s="206" t="str">
        <f t="array" aca="1" ref="C125" ca="1">IF(B125&gt;0,OFFSET(INDEX(TEST_CASE_COMPLEXITY_STEPS,MATCH(TRUE,TEST_CASE_COMPLEXITY_STEPS&gt;B125,0)),0,1),"")</f>
        <v/>
      </c>
      <c r="D125" s="206"/>
      <c r="E125" s="206"/>
    </row>
    <row r="126" spans="1:5" x14ac:dyDescent="0.25">
      <c r="A126" s="206"/>
      <c r="B126" s="206"/>
      <c r="C126" s="206" t="str">
        <f t="array" aca="1" ref="C126" ca="1">IF(B126&gt;0,OFFSET(INDEX(TEST_CASE_COMPLEXITY_STEPS,MATCH(TRUE,TEST_CASE_COMPLEXITY_STEPS&gt;B126,0)),0,1),"")</f>
        <v/>
      </c>
      <c r="D126" s="206"/>
      <c r="E126" s="206"/>
    </row>
    <row r="127" spans="1:5" x14ac:dyDescent="0.25">
      <c r="A127" s="206"/>
      <c r="B127" s="206"/>
      <c r="C127" s="206" t="str">
        <f t="array" aca="1" ref="C127" ca="1">IF(B127&gt;0,OFFSET(INDEX(TEST_CASE_COMPLEXITY_STEPS,MATCH(TRUE,TEST_CASE_COMPLEXITY_STEPS&gt;B127,0)),0,1),"")</f>
        <v/>
      </c>
      <c r="D127" s="206"/>
      <c r="E127" s="206"/>
    </row>
    <row r="128" spans="1:5" x14ac:dyDescent="0.25">
      <c r="A128" s="206"/>
      <c r="B128" s="206"/>
      <c r="C128" s="206" t="str">
        <f t="array" aca="1" ref="C128" ca="1">IF(B128&gt;0,OFFSET(INDEX(TEST_CASE_COMPLEXITY_STEPS,MATCH(TRUE,TEST_CASE_COMPLEXITY_STEPS&gt;B128,0)),0,1),"")</f>
        <v/>
      </c>
      <c r="D128" s="206"/>
      <c r="E128" s="206"/>
    </row>
    <row r="129" spans="1:5" x14ac:dyDescent="0.25">
      <c r="A129" s="206"/>
      <c r="B129" s="206"/>
      <c r="C129" s="206" t="str">
        <f t="array" aca="1" ref="C129" ca="1">IF(B129&gt;0,OFFSET(INDEX(TEST_CASE_COMPLEXITY_STEPS,MATCH(TRUE,TEST_CASE_COMPLEXITY_STEPS&gt;B129,0)),0,1),"")</f>
        <v/>
      </c>
      <c r="D129" s="206"/>
      <c r="E129" s="206"/>
    </row>
    <row r="130" spans="1:5" x14ac:dyDescent="0.25">
      <c r="A130" s="206"/>
      <c r="B130" s="206"/>
      <c r="C130" s="206" t="str">
        <f t="array" aca="1" ref="C130" ca="1">IF(B130&gt;0,OFFSET(INDEX(TEST_CASE_COMPLEXITY_STEPS,MATCH(TRUE,TEST_CASE_COMPLEXITY_STEPS&gt;B130,0)),0,1),"")</f>
        <v/>
      </c>
      <c r="D130" s="206"/>
      <c r="E130" s="206"/>
    </row>
    <row r="131" spans="1:5" x14ac:dyDescent="0.25">
      <c r="A131" s="206"/>
      <c r="B131" s="206"/>
      <c r="C131" s="206" t="str">
        <f t="array" aca="1" ref="C131" ca="1">IF(B131&gt;0,OFFSET(INDEX(TEST_CASE_COMPLEXITY_STEPS,MATCH(TRUE,TEST_CASE_COMPLEXITY_STEPS&gt;B131,0)),0,1),"")</f>
        <v/>
      </c>
      <c r="D131" s="206"/>
      <c r="E131" s="206"/>
    </row>
    <row r="132" spans="1:5" x14ac:dyDescent="0.25">
      <c r="A132" s="206"/>
      <c r="B132" s="206"/>
      <c r="C132" s="206" t="str">
        <f t="array" aca="1" ref="C132" ca="1">IF(B132&gt;0,OFFSET(INDEX(TEST_CASE_COMPLEXITY_STEPS,MATCH(TRUE,TEST_CASE_COMPLEXITY_STEPS&gt;B132,0)),0,1),"")</f>
        <v/>
      </c>
      <c r="D132" s="206"/>
      <c r="E132" s="206"/>
    </row>
    <row r="133" spans="1:5" x14ac:dyDescent="0.25">
      <c r="A133" s="206"/>
      <c r="B133" s="206"/>
      <c r="C133" s="206" t="str">
        <f t="array" aca="1" ref="C133" ca="1">IF(B133&gt;0,OFFSET(INDEX(TEST_CASE_COMPLEXITY_STEPS,MATCH(TRUE,TEST_CASE_COMPLEXITY_STEPS&gt;B133,0)),0,1),"")</f>
        <v/>
      </c>
      <c r="D133" s="206"/>
      <c r="E133" s="206"/>
    </row>
    <row r="134" spans="1:5" x14ac:dyDescent="0.25">
      <c r="A134" s="206"/>
      <c r="B134" s="206"/>
      <c r="C134" s="206" t="str">
        <f t="array" aca="1" ref="C134" ca="1">IF(B134&gt;0,OFFSET(INDEX(TEST_CASE_COMPLEXITY_STEPS,MATCH(TRUE,TEST_CASE_COMPLEXITY_STEPS&gt;B134,0)),0,1),"")</f>
        <v/>
      </c>
      <c r="D134" s="206"/>
      <c r="E134" s="206"/>
    </row>
    <row r="135" spans="1:5" x14ac:dyDescent="0.25">
      <c r="A135" s="206"/>
      <c r="B135" s="206"/>
      <c r="C135" s="206" t="str">
        <f t="array" aca="1" ref="C135" ca="1">IF(B135&gt;0,OFFSET(INDEX(TEST_CASE_COMPLEXITY_STEPS,MATCH(TRUE,TEST_CASE_COMPLEXITY_STEPS&gt;B135,0)),0,1),"")</f>
        <v/>
      </c>
      <c r="D135" s="206"/>
      <c r="E135" s="206"/>
    </row>
    <row r="136" spans="1:5" x14ac:dyDescent="0.25">
      <c r="A136" s="206"/>
      <c r="B136" s="206"/>
      <c r="C136" s="206" t="str">
        <f t="array" aca="1" ref="C136" ca="1">IF(B136&gt;0,OFFSET(INDEX(TEST_CASE_COMPLEXITY_STEPS,MATCH(TRUE,TEST_CASE_COMPLEXITY_STEPS&gt;B136,0)),0,1),"")</f>
        <v/>
      </c>
      <c r="D136" s="206"/>
      <c r="E136" s="206"/>
    </row>
    <row r="137" spans="1:5" x14ac:dyDescent="0.25">
      <c r="A137" s="206"/>
      <c r="B137" s="206"/>
      <c r="C137" s="206" t="str">
        <f t="array" aca="1" ref="C137" ca="1">IF(B137&gt;0,OFFSET(INDEX(TEST_CASE_COMPLEXITY_STEPS,MATCH(TRUE,TEST_CASE_COMPLEXITY_STEPS&gt;B137,0)),0,1),"")</f>
        <v/>
      </c>
      <c r="D137" s="206"/>
      <c r="E137" s="206"/>
    </row>
    <row r="138" spans="1:5" x14ac:dyDescent="0.25">
      <c r="A138" s="206"/>
      <c r="B138" s="206"/>
      <c r="C138" s="206" t="str">
        <f t="array" aca="1" ref="C138" ca="1">IF(B138&gt;0,OFFSET(INDEX(TEST_CASE_COMPLEXITY_STEPS,MATCH(TRUE,TEST_CASE_COMPLEXITY_STEPS&gt;B138,0)),0,1),"")</f>
        <v/>
      </c>
      <c r="D138" s="206"/>
      <c r="E138" s="206"/>
    </row>
    <row r="139" spans="1:5" x14ac:dyDescent="0.25">
      <c r="A139" s="206"/>
      <c r="B139" s="206"/>
      <c r="C139" s="206" t="str">
        <f t="array" aca="1" ref="C139" ca="1">IF(B139&gt;0,OFFSET(INDEX(TEST_CASE_COMPLEXITY_STEPS,MATCH(TRUE,TEST_CASE_COMPLEXITY_STEPS&gt;B139,0)),0,1),"")</f>
        <v/>
      </c>
      <c r="D139" s="206"/>
      <c r="E139" s="206"/>
    </row>
    <row r="140" spans="1:5" x14ac:dyDescent="0.25">
      <c r="A140" s="206"/>
      <c r="B140" s="206"/>
      <c r="C140" s="206" t="str">
        <f t="array" aca="1" ref="C140" ca="1">IF(B140&gt;0,OFFSET(INDEX(TEST_CASE_COMPLEXITY_STEPS,MATCH(TRUE,TEST_CASE_COMPLEXITY_STEPS&gt;B140,0)),0,1),"")</f>
        <v/>
      </c>
      <c r="D140" s="206"/>
      <c r="E140" s="206"/>
    </row>
    <row r="141" spans="1:5" x14ac:dyDescent="0.25">
      <c r="A141" s="206"/>
      <c r="B141" s="206"/>
      <c r="C141" s="206" t="str">
        <f t="array" aca="1" ref="C141" ca="1">IF(B141&gt;0,OFFSET(INDEX(TEST_CASE_COMPLEXITY_STEPS,MATCH(TRUE,TEST_CASE_COMPLEXITY_STEPS&gt;B141,0)),0,1),"")</f>
        <v/>
      </c>
      <c r="D141" s="206"/>
      <c r="E141" s="206"/>
    </row>
    <row r="142" spans="1:5" x14ac:dyDescent="0.25">
      <c r="A142" s="206"/>
      <c r="B142" s="206"/>
      <c r="C142" s="206" t="str">
        <f t="array" aca="1" ref="C142" ca="1">IF(B142&gt;0,OFFSET(INDEX(TEST_CASE_COMPLEXITY_STEPS,MATCH(TRUE,TEST_CASE_COMPLEXITY_STEPS&gt;B142,0)),0,1),"")</f>
        <v/>
      </c>
      <c r="D142" s="206"/>
      <c r="E142" s="206"/>
    </row>
    <row r="143" spans="1:5" x14ac:dyDescent="0.25">
      <c r="A143" s="206"/>
      <c r="B143" s="206"/>
      <c r="C143" s="206" t="str">
        <f t="array" aca="1" ref="C143" ca="1">IF(B143&gt;0,OFFSET(INDEX(TEST_CASE_COMPLEXITY_STEPS,MATCH(TRUE,TEST_CASE_COMPLEXITY_STEPS&gt;B143,0)),0,1),"")</f>
        <v/>
      </c>
      <c r="D143" s="206"/>
      <c r="E143" s="206"/>
    </row>
    <row r="144" spans="1:5" x14ac:dyDescent="0.25">
      <c r="A144" s="206"/>
      <c r="B144" s="206"/>
      <c r="C144" s="206" t="str">
        <f t="array" aca="1" ref="C144" ca="1">IF(B144&gt;0,OFFSET(INDEX(TEST_CASE_COMPLEXITY_STEPS,MATCH(TRUE,TEST_CASE_COMPLEXITY_STEPS&gt;B144,0)),0,1),"")</f>
        <v/>
      </c>
      <c r="D144" s="206"/>
      <c r="E144" s="206"/>
    </row>
    <row r="145" spans="1:5" x14ac:dyDescent="0.25">
      <c r="A145" s="206"/>
      <c r="B145" s="206"/>
      <c r="C145" s="206" t="str">
        <f t="array" aca="1" ref="C145" ca="1">IF(B145&gt;0,OFFSET(INDEX(TEST_CASE_COMPLEXITY_STEPS,MATCH(TRUE,TEST_CASE_COMPLEXITY_STEPS&gt;B145,0)),0,1),"")</f>
        <v/>
      </c>
      <c r="D145" s="206"/>
      <c r="E145" s="206"/>
    </row>
    <row r="146" spans="1:5" x14ac:dyDescent="0.25">
      <c r="A146" s="206"/>
      <c r="B146" s="206"/>
      <c r="C146" s="206" t="str">
        <f t="array" aca="1" ref="C146" ca="1">IF(B146&gt;0,OFFSET(INDEX(TEST_CASE_COMPLEXITY_STEPS,MATCH(TRUE,TEST_CASE_COMPLEXITY_STEPS&gt;B146,0)),0,1),"")</f>
        <v/>
      </c>
      <c r="D146" s="206"/>
      <c r="E146" s="206"/>
    </row>
    <row r="147" spans="1:5" x14ac:dyDescent="0.25">
      <c r="A147" s="206"/>
      <c r="B147" s="206"/>
      <c r="C147" s="206" t="str">
        <f t="array" aca="1" ref="C147" ca="1">IF(B147&gt;0,OFFSET(INDEX(TEST_CASE_COMPLEXITY_STEPS,MATCH(TRUE,TEST_CASE_COMPLEXITY_STEPS&gt;B147,0)),0,1),"")</f>
        <v/>
      </c>
      <c r="D147" s="206"/>
      <c r="E147" s="206"/>
    </row>
    <row r="148" spans="1:5" x14ac:dyDescent="0.25">
      <c r="A148" s="206"/>
      <c r="B148" s="206"/>
      <c r="C148" s="206" t="str">
        <f t="array" aca="1" ref="C148" ca="1">IF(B148&gt;0,OFFSET(INDEX(TEST_CASE_COMPLEXITY_STEPS,MATCH(TRUE,TEST_CASE_COMPLEXITY_STEPS&gt;B148,0)),0,1),"")</f>
        <v/>
      </c>
      <c r="D148" s="206"/>
      <c r="E148" s="206"/>
    </row>
    <row r="149" spans="1:5" x14ac:dyDescent="0.25">
      <c r="A149" s="206"/>
      <c r="B149" s="206"/>
      <c r="C149" s="206" t="str">
        <f t="array" aca="1" ref="C149" ca="1">IF(B149&gt;0,OFFSET(INDEX(TEST_CASE_COMPLEXITY_STEPS,MATCH(TRUE,TEST_CASE_COMPLEXITY_STEPS&gt;B149,0)),0,1),"")</f>
        <v/>
      </c>
      <c r="D149" s="206"/>
      <c r="E149" s="206"/>
    </row>
    <row r="150" spans="1:5" x14ac:dyDescent="0.25">
      <c r="A150" s="206"/>
      <c r="B150" s="206"/>
      <c r="C150" s="206" t="str">
        <f t="array" aca="1" ref="C150" ca="1">IF(B150&gt;0,OFFSET(INDEX(TEST_CASE_COMPLEXITY_STEPS,MATCH(TRUE,TEST_CASE_COMPLEXITY_STEPS&gt;B150,0)),0,1),"")</f>
        <v/>
      </c>
      <c r="D150" s="206"/>
      <c r="E150" s="206"/>
    </row>
    <row r="151" spans="1:5" x14ac:dyDescent="0.25">
      <c r="A151" s="206"/>
      <c r="B151" s="206"/>
      <c r="C151" s="206" t="str">
        <f t="array" aca="1" ref="C151" ca="1">IF(B151&gt;0,OFFSET(INDEX(TEST_CASE_COMPLEXITY_STEPS,MATCH(TRUE,TEST_CASE_COMPLEXITY_STEPS&gt;B151,0)),0,1),"")</f>
        <v/>
      </c>
      <c r="D151" s="206"/>
      <c r="E151" s="206"/>
    </row>
    <row r="152" spans="1:5" x14ac:dyDescent="0.25">
      <c r="A152" s="206"/>
      <c r="B152" s="206"/>
      <c r="C152" s="206" t="str">
        <f t="array" aca="1" ref="C152" ca="1">IF(B152&gt;0,OFFSET(INDEX(TEST_CASE_COMPLEXITY_STEPS,MATCH(TRUE,TEST_CASE_COMPLEXITY_STEPS&gt;B152,0)),0,1),"")</f>
        <v/>
      </c>
      <c r="D152" s="206"/>
      <c r="E152" s="206"/>
    </row>
    <row r="153" spans="1:5" x14ac:dyDescent="0.25">
      <c r="A153" s="206"/>
      <c r="B153" s="206"/>
      <c r="C153" s="206" t="str">
        <f t="array" aca="1" ref="C153" ca="1">IF(B153&gt;0,OFFSET(INDEX(TEST_CASE_COMPLEXITY_STEPS,MATCH(TRUE,TEST_CASE_COMPLEXITY_STEPS&gt;B153,0)),0,1),"")</f>
        <v/>
      </c>
      <c r="D153" s="206"/>
      <c r="E153" s="206"/>
    </row>
    <row r="154" spans="1:5" x14ac:dyDescent="0.25">
      <c r="A154" s="206"/>
      <c r="B154" s="206"/>
      <c r="C154" s="206" t="str">
        <f t="array" aca="1" ref="C154" ca="1">IF(B154&gt;0,OFFSET(INDEX(TEST_CASE_COMPLEXITY_STEPS,MATCH(TRUE,TEST_CASE_COMPLEXITY_STEPS&gt;B154,0)),0,1),"")</f>
        <v/>
      </c>
      <c r="D154" s="206"/>
      <c r="E154" s="206"/>
    </row>
    <row r="155" spans="1:5" x14ac:dyDescent="0.25">
      <c r="A155" s="206"/>
      <c r="B155" s="206"/>
      <c r="C155" s="206" t="str">
        <f t="array" aca="1" ref="C155" ca="1">IF(B155&gt;0,OFFSET(INDEX(TEST_CASE_COMPLEXITY_STEPS,MATCH(TRUE,TEST_CASE_COMPLEXITY_STEPS&gt;B155,0)),0,1),"")</f>
        <v/>
      </c>
      <c r="D155" s="206"/>
      <c r="E155" s="206"/>
    </row>
    <row r="156" spans="1:5" x14ac:dyDescent="0.25">
      <c r="A156" s="206"/>
      <c r="B156" s="206"/>
      <c r="C156" s="206" t="str">
        <f t="array" aca="1" ref="C156" ca="1">IF(B156&gt;0,OFFSET(INDEX(TEST_CASE_COMPLEXITY_STEPS,MATCH(TRUE,TEST_CASE_COMPLEXITY_STEPS&gt;B156,0)),0,1),"")</f>
        <v/>
      </c>
      <c r="D156" s="206"/>
      <c r="E156" s="206"/>
    </row>
    <row r="157" spans="1:5" x14ac:dyDescent="0.25">
      <c r="A157" s="206"/>
      <c r="B157" s="206"/>
      <c r="C157" s="206" t="str">
        <f t="array" aca="1" ref="C157" ca="1">IF(B157&gt;0,OFFSET(INDEX(TEST_CASE_COMPLEXITY_STEPS,MATCH(TRUE,TEST_CASE_COMPLEXITY_STEPS&gt;B157,0)),0,1),"")</f>
        <v/>
      </c>
      <c r="D157" s="206"/>
      <c r="E157" s="206"/>
    </row>
    <row r="158" spans="1:5" x14ac:dyDescent="0.25">
      <c r="A158" s="206"/>
      <c r="B158" s="206"/>
      <c r="C158" s="206" t="str">
        <f t="array" aca="1" ref="C158" ca="1">IF(B158&gt;0,OFFSET(INDEX(TEST_CASE_COMPLEXITY_STEPS,MATCH(TRUE,TEST_CASE_COMPLEXITY_STEPS&gt;B158,0)),0,1),"")</f>
        <v/>
      </c>
      <c r="D158" s="206"/>
      <c r="E158" s="206"/>
    </row>
    <row r="159" spans="1:5" x14ac:dyDescent="0.25">
      <c r="A159" s="206"/>
      <c r="B159" s="206"/>
      <c r="C159" s="206" t="str">
        <f t="array" aca="1" ref="C159" ca="1">IF(B159&gt;0,OFFSET(INDEX(TEST_CASE_COMPLEXITY_STEPS,MATCH(TRUE,TEST_CASE_COMPLEXITY_STEPS&gt;B159,0)),0,1),"")</f>
        <v/>
      </c>
      <c r="D159" s="206"/>
      <c r="E159" s="206"/>
    </row>
    <row r="160" spans="1:5" x14ac:dyDescent="0.25">
      <c r="A160" s="206"/>
      <c r="B160" s="206"/>
      <c r="C160" s="206" t="str">
        <f t="array" aca="1" ref="C160" ca="1">IF(B160&gt;0,OFFSET(INDEX(TEST_CASE_COMPLEXITY_STEPS,MATCH(TRUE,TEST_CASE_COMPLEXITY_STEPS&gt;B160,0)),0,1),"")</f>
        <v/>
      </c>
      <c r="D160" s="206"/>
      <c r="E160" s="206"/>
    </row>
    <row r="161" spans="1:5" x14ac:dyDescent="0.25">
      <c r="A161" s="206"/>
      <c r="B161" s="206"/>
      <c r="C161" s="206" t="str">
        <f t="array" aca="1" ref="C161" ca="1">IF(B161&gt;0,OFFSET(INDEX(TEST_CASE_COMPLEXITY_STEPS,MATCH(TRUE,TEST_CASE_COMPLEXITY_STEPS&gt;B161,0)),0,1),"")</f>
        <v/>
      </c>
      <c r="D161" s="206"/>
      <c r="E161" s="206"/>
    </row>
    <row r="162" spans="1:5" x14ac:dyDescent="0.25">
      <c r="A162" s="206"/>
      <c r="B162" s="206"/>
      <c r="C162" s="206" t="str">
        <f t="array" aca="1" ref="C162" ca="1">IF(B162&gt;0,OFFSET(INDEX(TEST_CASE_COMPLEXITY_STEPS,MATCH(TRUE,TEST_CASE_COMPLEXITY_STEPS&gt;B162,0)),0,1),"")</f>
        <v/>
      </c>
      <c r="D162" s="206"/>
      <c r="E162" s="206"/>
    </row>
    <row r="163" spans="1:5" x14ac:dyDescent="0.25">
      <c r="A163" s="206"/>
      <c r="B163" s="206"/>
      <c r="C163" s="206" t="str">
        <f t="array" aca="1" ref="C163" ca="1">IF(B163&gt;0,OFFSET(INDEX(TEST_CASE_COMPLEXITY_STEPS,MATCH(TRUE,TEST_CASE_COMPLEXITY_STEPS&gt;B163,0)),0,1),"")</f>
        <v/>
      </c>
      <c r="D163" s="206"/>
      <c r="E163" s="206"/>
    </row>
    <row r="164" spans="1:5" x14ac:dyDescent="0.25">
      <c r="A164" s="206"/>
      <c r="B164" s="206"/>
      <c r="C164" s="206" t="str">
        <f t="array" aca="1" ref="C164" ca="1">IF(B164&gt;0,OFFSET(INDEX(TEST_CASE_COMPLEXITY_STEPS,MATCH(TRUE,TEST_CASE_COMPLEXITY_STEPS&gt;B164,0)),0,1),"")</f>
        <v/>
      </c>
      <c r="D164" s="206"/>
      <c r="E164" s="206"/>
    </row>
    <row r="165" spans="1:5" x14ac:dyDescent="0.25">
      <c r="A165" s="206"/>
      <c r="B165" s="206"/>
      <c r="C165" s="206" t="str">
        <f t="array" aca="1" ref="C165" ca="1">IF(B165&gt;0,OFFSET(INDEX(TEST_CASE_COMPLEXITY_STEPS,MATCH(TRUE,TEST_CASE_COMPLEXITY_STEPS&gt;B165,0)),0,1),"")</f>
        <v/>
      </c>
      <c r="D165" s="206"/>
      <c r="E165" s="206"/>
    </row>
    <row r="166" spans="1:5" x14ac:dyDescent="0.25">
      <c r="A166" s="206"/>
      <c r="B166" s="206"/>
      <c r="C166" s="206" t="str">
        <f t="array" aca="1" ref="C166" ca="1">IF(B166&gt;0,OFFSET(INDEX(TEST_CASE_COMPLEXITY_STEPS,MATCH(TRUE,TEST_CASE_COMPLEXITY_STEPS&gt;B166,0)),0,1),"")</f>
        <v/>
      </c>
      <c r="D166" s="206"/>
      <c r="E166" s="206"/>
    </row>
    <row r="167" spans="1:5" x14ac:dyDescent="0.25">
      <c r="A167" s="206"/>
      <c r="B167" s="206"/>
      <c r="C167" s="206" t="str">
        <f t="array" aca="1" ref="C167" ca="1">IF(B167&gt;0,OFFSET(INDEX(TEST_CASE_COMPLEXITY_STEPS,MATCH(TRUE,TEST_CASE_COMPLEXITY_STEPS&gt;B167,0)),0,1),"")</f>
        <v/>
      </c>
      <c r="D167" s="206"/>
      <c r="E167" s="206"/>
    </row>
    <row r="168" spans="1:5" x14ac:dyDescent="0.25">
      <c r="A168" s="206"/>
      <c r="B168" s="206"/>
      <c r="C168" s="206" t="str">
        <f t="array" aca="1" ref="C168" ca="1">IF(B168&gt;0,OFFSET(INDEX(TEST_CASE_COMPLEXITY_STEPS,MATCH(TRUE,TEST_CASE_COMPLEXITY_STEPS&gt;B168,0)),0,1),"")</f>
        <v/>
      </c>
      <c r="D168" s="206"/>
      <c r="E168" s="206"/>
    </row>
    <row r="169" spans="1:5" x14ac:dyDescent="0.25">
      <c r="A169" s="206"/>
      <c r="B169" s="206"/>
      <c r="C169" s="206" t="str">
        <f t="array" aca="1" ref="C169" ca="1">IF(B169&gt;0,OFFSET(INDEX(TEST_CASE_COMPLEXITY_STEPS,MATCH(TRUE,TEST_CASE_COMPLEXITY_STEPS&gt;B169,0)),0,1),"")</f>
        <v/>
      </c>
      <c r="D169" s="206"/>
      <c r="E169" s="206"/>
    </row>
    <row r="170" spans="1:5" x14ac:dyDescent="0.25">
      <c r="A170" s="206"/>
      <c r="B170" s="206"/>
      <c r="C170" s="206" t="str">
        <f t="array" aca="1" ref="C170" ca="1">IF(B170&gt;0,OFFSET(INDEX(TEST_CASE_COMPLEXITY_STEPS,MATCH(TRUE,TEST_CASE_COMPLEXITY_STEPS&gt;B170,0)),0,1),"")</f>
        <v/>
      </c>
      <c r="D170" s="206"/>
      <c r="E170" s="206"/>
    </row>
    <row r="171" spans="1:5" x14ac:dyDescent="0.25">
      <c r="A171" s="206"/>
      <c r="B171" s="206"/>
      <c r="C171" s="206" t="str">
        <f t="array" aca="1" ref="C171" ca="1">IF(B171&gt;0,OFFSET(INDEX(TEST_CASE_COMPLEXITY_STEPS,MATCH(TRUE,TEST_CASE_COMPLEXITY_STEPS&gt;B171,0)),0,1),"")</f>
        <v/>
      </c>
      <c r="D171" s="206"/>
      <c r="E171" s="206"/>
    </row>
    <row r="172" spans="1:5" x14ac:dyDescent="0.25">
      <c r="A172" s="206"/>
      <c r="B172" s="206"/>
      <c r="C172" s="206" t="str">
        <f t="array" aca="1" ref="C172" ca="1">IF(B172&gt;0,OFFSET(INDEX(TEST_CASE_COMPLEXITY_STEPS,MATCH(TRUE,TEST_CASE_COMPLEXITY_STEPS&gt;B172,0)),0,1),"")</f>
        <v/>
      </c>
      <c r="D172" s="206"/>
      <c r="E172" s="206"/>
    </row>
    <row r="173" spans="1:5" x14ac:dyDescent="0.25">
      <c r="A173" s="206"/>
      <c r="B173" s="206"/>
      <c r="C173" s="206" t="str">
        <f t="array" aca="1" ref="C173" ca="1">IF(B173&gt;0,OFFSET(INDEX(TEST_CASE_COMPLEXITY_STEPS,MATCH(TRUE,TEST_CASE_COMPLEXITY_STEPS&gt;B173,0)),0,1),"")</f>
        <v/>
      </c>
      <c r="D173" s="206"/>
      <c r="E173" s="206"/>
    </row>
    <row r="174" spans="1:5" x14ac:dyDescent="0.25">
      <c r="A174" s="206"/>
      <c r="B174" s="206"/>
      <c r="C174" s="206" t="str">
        <f t="array" aca="1" ref="C174" ca="1">IF(B174&gt;0,OFFSET(INDEX(TEST_CASE_COMPLEXITY_STEPS,MATCH(TRUE,TEST_CASE_COMPLEXITY_STEPS&gt;B174,0)),0,1),"")</f>
        <v/>
      </c>
      <c r="D174" s="206"/>
      <c r="E174" s="206"/>
    </row>
    <row r="175" spans="1:5" x14ac:dyDescent="0.25">
      <c r="A175" s="206"/>
      <c r="B175" s="206"/>
      <c r="C175" s="206" t="str">
        <f t="array" aca="1" ref="C175" ca="1">IF(B175&gt;0,OFFSET(INDEX(TEST_CASE_COMPLEXITY_STEPS,MATCH(TRUE,TEST_CASE_COMPLEXITY_STEPS&gt;B175,0)),0,1),"")</f>
        <v/>
      </c>
      <c r="D175" s="206"/>
      <c r="E175" s="206"/>
    </row>
    <row r="176" spans="1:5" x14ac:dyDescent="0.25">
      <c r="A176" s="206"/>
      <c r="B176" s="206"/>
      <c r="C176" s="206" t="str">
        <f t="array" aca="1" ref="C176" ca="1">IF(B176&gt;0,OFFSET(INDEX(TEST_CASE_COMPLEXITY_STEPS,MATCH(TRUE,TEST_CASE_COMPLEXITY_STEPS&gt;B176,0)),0,1),"")</f>
        <v/>
      </c>
      <c r="D176" s="206"/>
      <c r="E176" s="206"/>
    </row>
    <row r="177" spans="1:5" x14ac:dyDescent="0.25">
      <c r="A177" s="206"/>
      <c r="B177" s="206"/>
      <c r="C177" s="206" t="str">
        <f t="array" aca="1" ref="C177" ca="1">IF(B177&gt;0,OFFSET(INDEX(TEST_CASE_COMPLEXITY_STEPS,MATCH(TRUE,TEST_CASE_COMPLEXITY_STEPS&gt;B177,0)),0,1),"")</f>
        <v/>
      </c>
      <c r="D177" s="206"/>
      <c r="E177" s="206"/>
    </row>
    <row r="178" spans="1:5" x14ac:dyDescent="0.25">
      <c r="A178" s="206"/>
      <c r="B178" s="206"/>
      <c r="C178" s="206" t="str">
        <f t="array" aca="1" ref="C178" ca="1">IF(B178&gt;0,OFFSET(INDEX(TEST_CASE_COMPLEXITY_STEPS,MATCH(TRUE,TEST_CASE_COMPLEXITY_STEPS&gt;B178,0)),0,1),"")</f>
        <v/>
      </c>
      <c r="D178" s="206"/>
      <c r="E178" s="206"/>
    </row>
    <row r="179" spans="1:5" x14ac:dyDescent="0.25">
      <c r="A179" s="206"/>
      <c r="B179" s="206"/>
      <c r="C179" s="206" t="str">
        <f t="array" aca="1" ref="C179" ca="1">IF(B179&gt;0,OFFSET(INDEX(TEST_CASE_COMPLEXITY_STEPS,MATCH(TRUE,TEST_CASE_COMPLEXITY_STEPS&gt;B179,0)),0,1),"")</f>
        <v/>
      </c>
      <c r="D179" s="206"/>
      <c r="E179" s="206"/>
    </row>
    <row r="180" spans="1:5" x14ac:dyDescent="0.25">
      <c r="A180" s="206"/>
      <c r="B180" s="206"/>
      <c r="C180" s="206" t="str">
        <f t="array" aca="1" ref="C180" ca="1">IF(B180&gt;0,OFFSET(INDEX(TEST_CASE_COMPLEXITY_STEPS,MATCH(TRUE,TEST_CASE_COMPLEXITY_STEPS&gt;B180,0)),0,1),"")</f>
        <v/>
      </c>
      <c r="D180" s="206"/>
      <c r="E180" s="206"/>
    </row>
    <row r="181" spans="1:5" x14ac:dyDescent="0.25">
      <c r="A181" s="206"/>
      <c r="B181" s="206"/>
      <c r="C181" s="206" t="str">
        <f t="array" aca="1" ref="C181" ca="1">IF(B181&gt;0,OFFSET(INDEX(TEST_CASE_COMPLEXITY_STEPS,MATCH(TRUE,TEST_CASE_COMPLEXITY_STEPS&gt;B181,0)),0,1),"")</f>
        <v/>
      </c>
      <c r="D181" s="206"/>
      <c r="E181" s="206"/>
    </row>
    <row r="182" spans="1:5" x14ac:dyDescent="0.25">
      <c r="A182" s="206"/>
      <c r="B182" s="206"/>
      <c r="C182" s="206" t="str">
        <f t="array" aca="1" ref="C182" ca="1">IF(B182&gt;0,OFFSET(INDEX(TEST_CASE_COMPLEXITY_STEPS,MATCH(TRUE,TEST_CASE_COMPLEXITY_STEPS&gt;B182,0)),0,1),"")</f>
        <v/>
      </c>
      <c r="D182" s="206"/>
      <c r="E182" s="206"/>
    </row>
    <row r="183" spans="1:5" x14ac:dyDescent="0.25">
      <c r="A183" s="206"/>
      <c r="B183" s="206"/>
      <c r="C183" s="206" t="str">
        <f t="array" aca="1" ref="C183" ca="1">IF(B183&gt;0,OFFSET(INDEX(TEST_CASE_COMPLEXITY_STEPS,MATCH(TRUE,TEST_CASE_COMPLEXITY_STEPS&gt;B183,0)),0,1),"")</f>
        <v/>
      </c>
      <c r="D183" s="206"/>
      <c r="E183" s="206"/>
    </row>
    <row r="184" spans="1:5" x14ac:dyDescent="0.25">
      <c r="A184" s="206"/>
      <c r="B184" s="206"/>
      <c r="C184" s="206" t="str">
        <f t="array" aca="1" ref="C184" ca="1">IF(B184&gt;0,OFFSET(INDEX(TEST_CASE_COMPLEXITY_STEPS,MATCH(TRUE,TEST_CASE_COMPLEXITY_STEPS&gt;B184,0)),0,1),"")</f>
        <v/>
      </c>
      <c r="D184" s="206"/>
      <c r="E184" s="206"/>
    </row>
    <row r="185" spans="1:5" x14ac:dyDescent="0.25">
      <c r="A185" s="206"/>
      <c r="B185" s="206"/>
      <c r="C185" s="206" t="str">
        <f t="array" aca="1" ref="C185" ca="1">IF(B185&gt;0,OFFSET(INDEX(TEST_CASE_COMPLEXITY_STEPS,MATCH(TRUE,TEST_CASE_COMPLEXITY_STEPS&gt;B185,0)),0,1),"")</f>
        <v/>
      </c>
      <c r="D185" s="206"/>
      <c r="E185" s="206"/>
    </row>
    <row r="186" spans="1:5" x14ac:dyDescent="0.25">
      <c r="A186" s="206"/>
      <c r="B186" s="206"/>
      <c r="C186" s="206" t="str">
        <f t="array" aca="1" ref="C186" ca="1">IF(B186&gt;0,OFFSET(INDEX(TEST_CASE_COMPLEXITY_STEPS,MATCH(TRUE,TEST_CASE_COMPLEXITY_STEPS&gt;B186,0)),0,1),"")</f>
        <v/>
      </c>
      <c r="D186" s="206"/>
      <c r="E186" s="206"/>
    </row>
    <row r="187" spans="1:5" x14ac:dyDescent="0.25">
      <c r="A187" s="206"/>
      <c r="B187" s="206"/>
      <c r="C187" s="206" t="str">
        <f t="array" aca="1" ref="C187" ca="1">IF(B187&gt;0,OFFSET(INDEX(TEST_CASE_COMPLEXITY_STEPS,MATCH(TRUE,TEST_CASE_COMPLEXITY_STEPS&gt;B187,0)),0,1),"")</f>
        <v/>
      </c>
      <c r="D187" s="206"/>
      <c r="E187" s="206"/>
    </row>
    <row r="188" spans="1:5" x14ac:dyDescent="0.25">
      <c r="A188" s="206"/>
      <c r="B188" s="206"/>
      <c r="C188" s="206" t="str">
        <f t="array" aca="1" ref="C188" ca="1">IF(B188&gt;0,OFFSET(INDEX(TEST_CASE_COMPLEXITY_STEPS,MATCH(TRUE,TEST_CASE_COMPLEXITY_STEPS&gt;B188,0)),0,1),"")</f>
        <v/>
      </c>
      <c r="D188" s="206"/>
      <c r="E188" s="206"/>
    </row>
    <row r="189" spans="1:5" x14ac:dyDescent="0.25">
      <c r="A189" s="206"/>
      <c r="B189" s="206"/>
      <c r="C189" s="206" t="str">
        <f t="array" aca="1" ref="C189" ca="1">IF(B189&gt;0,OFFSET(INDEX(TEST_CASE_COMPLEXITY_STEPS,MATCH(TRUE,TEST_CASE_COMPLEXITY_STEPS&gt;B189,0)),0,1),"")</f>
        <v/>
      </c>
      <c r="D189" s="206"/>
      <c r="E189" s="206"/>
    </row>
    <row r="190" spans="1:5" x14ac:dyDescent="0.25">
      <c r="A190" s="206"/>
      <c r="B190" s="206"/>
      <c r="C190" s="206" t="str">
        <f t="array" aca="1" ref="C190" ca="1">IF(B190&gt;0,OFFSET(INDEX(TEST_CASE_COMPLEXITY_STEPS,MATCH(TRUE,TEST_CASE_COMPLEXITY_STEPS&gt;B190,0)),0,1),"")</f>
        <v/>
      </c>
      <c r="D190" s="206"/>
      <c r="E190" s="206"/>
    </row>
    <row r="191" spans="1:5" x14ac:dyDescent="0.25">
      <c r="A191" s="206"/>
      <c r="B191" s="206"/>
      <c r="C191" s="206" t="str">
        <f t="array" aca="1" ref="C191" ca="1">IF(B191&gt;0,OFFSET(INDEX(TEST_CASE_COMPLEXITY_STEPS,MATCH(TRUE,TEST_CASE_COMPLEXITY_STEPS&gt;B191,0)),0,1),"")</f>
        <v/>
      </c>
      <c r="D191" s="206"/>
      <c r="E191" s="206"/>
    </row>
    <row r="192" spans="1:5" x14ac:dyDescent="0.25">
      <c r="A192" s="206"/>
      <c r="B192" s="206"/>
      <c r="C192" s="206" t="str">
        <f t="array" aca="1" ref="C192" ca="1">IF(B192&gt;0,OFFSET(INDEX(TEST_CASE_COMPLEXITY_STEPS,MATCH(TRUE,TEST_CASE_COMPLEXITY_STEPS&gt;B192,0)),0,1),"")</f>
        <v/>
      </c>
      <c r="D192" s="206"/>
      <c r="E192" s="206"/>
    </row>
    <row r="193" spans="1:5" x14ac:dyDescent="0.25">
      <c r="A193" s="206"/>
      <c r="B193" s="206"/>
      <c r="C193" s="206" t="str">
        <f t="array" aca="1" ref="C193" ca="1">IF(B193&gt;0,OFFSET(INDEX(TEST_CASE_COMPLEXITY_STEPS,MATCH(TRUE,TEST_CASE_COMPLEXITY_STEPS&gt;B193,0)),0,1),"")</f>
        <v/>
      </c>
      <c r="D193" s="206"/>
      <c r="E193" s="206"/>
    </row>
    <row r="194" spans="1:5" x14ac:dyDescent="0.25">
      <c r="A194" s="206"/>
      <c r="B194" s="206"/>
      <c r="C194" s="206" t="str">
        <f t="array" aca="1" ref="C194" ca="1">IF(B194&gt;0,OFFSET(INDEX(TEST_CASE_COMPLEXITY_STEPS,MATCH(TRUE,TEST_CASE_COMPLEXITY_STEPS&gt;B194,0)),0,1),"")</f>
        <v/>
      </c>
      <c r="D194" s="206"/>
      <c r="E194" s="206"/>
    </row>
    <row r="195" spans="1:5" x14ac:dyDescent="0.25">
      <c r="A195" s="206"/>
      <c r="B195" s="206"/>
      <c r="C195" s="206" t="str">
        <f t="array" aca="1" ref="C195" ca="1">IF(B195&gt;0,OFFSET(INDEX(TEST_CASE_COMPLEXITY_STEPS,MATCH(TRUE,TEST_CASE_COMPLEXITY_STEPS&gt;B195,0)),0,1),"")</f>
        <v/>
      </c>
      <c r="D195" s="206"/>
      <c r="E195" s="206"/>
    </row>
    <row r="196" spans="1:5" x14ac:dyDescent="0.25">
      <c r="A196" s="206"/>
      <c r="B196" s="206"/>
      <c r="C196" s="206" t="str">
        <f t="array" aca="1" ref="C196" ca="1">IF(B196&gt;0,OFFSET(INDEX(TEST_CASE_COMPLEXITY_STEPS,MATCH(TRUE,TEST_CASE_COMPLEXITY_STEPS&gt;B196,0)),0,1),"")</f>
        <v/>
      </c>
      <c r="D196" s="206"/>
      <c r="E196" s="206"/>
    </row>
    <row r="197" spans="1:5" x14ac:dyDescent="0.25">
      <c r="A197" s="206"/>
      <c r="B197" s="206"/>
      <c r="C197" s="206" t="str">
        <f t="array" aca="1" ref="C197" ca="1">IF(B197&gt;0,OFFSET(INDEX(TEST_CASE_COMPLEXITY_STEPS,MATCH(TRUE,TEST_CASE_COMPLEXITY_STEPS&gt;B197,0)),0,1),"")</f>
        <v/>
      </c>
      <c r="D197" s="206"/>
      <c r="E197" s="206"/>
    </row>
    <row r="198" spans="1:5" x14ac:dyDescent="0.25">
      <c r="A198" s="206"/>
      <c r="B198" s="206"/>
      <c r="C198" s="206" t="str">
        <f t="array" aca="1" ref="C198" ca="1">IF(B198&gt;0,OFFSET(INDEX(TEST_CASE_COMPLEXITY_STEPS,MATCH(TRUE,TEST_CASE_COMPLEXITY_STEPS&gt;B198,0)),0,1),"")</f>
        <v/>
      </c>
      <c r="D198" s="206"/>
      <c r="E198" s="206"/>
    </row>
    <row r="199" spans="1:5" x14ac:dyDescent="0.25">
      <c r="A199" s="206"/>
      <c r="B199" s="206"/>
      <c r="C199" s="206" t="str">
        <f t="array" aca="1" ref="C199" ca="1">IF(B199&gt;0,OFFSET(INDEX(TEST_CASE_COMPLEXITY_STEPS,MATCH(TRUE,TEST_CASE_COMPLEXITY_STEPS&gt;B199,0)),0,1),"")</f>
        <v/>
      </c>
      <c r="D199" s="206"/>
      <c r="E199" s="206"/>
    </row>
    <row r="200" spans="1:5" x14ac:dyDescent="0.25">
      <c r="A200" s="206"/>
      <c r="B200" s="206"/>
      <c r="C200" s="206" t="str">
        <f t="array" aca="1" ref="C200" ca="1">IF(B200&gt;0,OFFSET(INDEX(TEST_CASE_COMPLEXITY_STEPS,MATCH(TRUE,TEST_CASE_COMPLEXITY_STEPS&gt;B200,0)),0,1),"")</f>
        <v/>
      </c>
      <c r="D200" s="206"/>
      <c r="E200" s="206"/>
    </row>
    <row r="201" spans="1:5" x14ac:dyDescent="0.25">
      <c r="A201" s="206"/>
      <c r="B201" s="206"/>
      <c r="C201" s="206" t="str">
        <f t="array" aca="1" ref="C201" ca="1">IF(B201&gt;0,OFFSET(INDEX(TEST_CASE_COMPLEXITY_STEPS,MATCH(TRUE,TEST_CASE_COMPLEXITY_STEPS&gt;B201,0)),0,1),"")</f>
        <v/>
      </c>
      <c r="D201" s="206"/>
      <c r="E201" s="206"/>
    </row>
    <row r="202" spans="1:5" x14ac:dyDescent="0.25">
      <c r="A202" s="206"/>
      <c r="B202" s="206"/>
      <c r="C202" s="206" t="str">
        <f t="array" aca="1" ref="C202" ca="1">IF(B202&gt;0,OFFSET(INDEX(TEST_CASE_COMPLEXITY_STEPS,MATCH(TRUE,TEST_CASE_COMPLEXITY_STEPS&gt;B202,0)),0,1),"")</f>
        <v/>
      </c>
      <c r="D202" s="206"/>
      <c r="E202" s="206"/>
    </row>
    <row r="203" spans="1:5" x14ac:dyDescent="0.25">
      <c r="A203" s="206"/>
      <c r="B203" s="206"/>
      <c r="C203" s="206" t="str">
        <f t="array" aca="1" ref="C203" ca="1">IF(B203&gt;0,OFFSET(INDEX(TEST_CASE_COMPLEXITY_STEPS,MATCH(TRUE,TEST_CASE_COMPLEXITY_STEPS&gt;B203,0)),0,1),"")</f>
        <v/>
      </c>
      <c r="D203" s="206"/>
      <c r="E203" s="206"/>
    </row>
    <row r="204" spans="1:5" x14ac:dyDescent="0.25">
      <c r="A204" s="206"/>
      <c r="B204" s="206"/>
      <c r="C204" s="206" t="str">
        <f t="array" aca="1" ref="C204" ca="1">IF(B204&gt;0,OFFSET(INDEX(TEST_CASE_COMPLEXITY_STEPS,MATCH(TRUE,TEST_CASE_COMPLEXITY_STEPS&gt;B204,0)),0,1),"")</f>
        <v/>
      </c>
      <c r="D204" s="206"/>
      <c r="E204" s="206"/>
    </row>
    <row r="205" spans="1:5" x14ac:dyDescent="0.25">
      <c r="A205" s="206"/>
      <c r="B205" s="206"/>
      <c r="C205" s="206" t="str">
        <f t="array" aca="1" ref="C205" ca="1">IF(B205&gt;0,OFFSET(INDEX(TEST_CASE_COMPLEXITY_STEPS,MATCH(TRUE,TEST_CASE_COMPLEXITY_STEPS&gt;B205,0)),0,1),"")</f>
        <v/>
      </c>
      <c r="D205" s="206"/>
      <c r="E205" s="206"/>
    </row>
    <row r="206" spans="1:5" x14ac:dyDescent="0.25">
      <c r="A206" s="206"/>
      <c r="B206" s="206"/>
      <c r="C206" s="206" t="str">
        <f t="array" aca="1" ref="C206" ca="1">IF(B206&gt;0,OFFSET(INDEX(TEST_CASE_COMPLEXITY_STEPS,MATCH(TRUE,TEST_CASE_COMPLEXITY_STEPS&gt;B206,0)),0,1),"")</f>
        <v/>
      </c>
      <c r="D206" s="206"/>
      <c r="E206" s="206"/>
    </row>
    <row r="207" spans="1:5" x14ac:dyDescent="0.25">
      <c r="A207" s="206"/>
      <c r="B207" s="206"/>
      <c r="C207" s="206" t="str">
        <f t="array" aca="1" ref="C207" ca="1">IF(B207&gt;0,OFFSET(INDEX(TEST_CASE_COMPLEXITY_STEPS,MATCH(TRUE,TEST_CASE_COMPLEXITY_STEPS&gt;B207,0)),0,1),"")</f>
        <v/>
      </c>
      <c r="D207" s="206"/>
      <c r="E207" s="206"/>
    </row>
    <row r="208" spans="1:5" x14ac:dyDescent="0.25">
      <c r="A208" s="206"/>
      <c r="B208" s="206"/>
      <c r="C208" s="206" t="str">
        <f t="array" aca="1" ref="C208" ca="1">IF(B208&gt;0,OFFSET(INDEX(TEST_CASE_COMPLEXITY_STEPS,MATCH(TRUE,TEST_CASE_COMPLEXITY_STEPS&gt;B208,0)),0,1),"")</f>
        <v/>
      </c>
      <c r="D208" s="206"/>
      <c r="E208" s="206"/>
    </row>
    <row r="209" spans="1:5" x14ac:dyDescent="0.25">
      <c r="A209" s="206"/>
      <c r="B209" s="206"/>
      <c r="C209" s="206" t="str">
        <f t="array" aca="1" ref="C209" ca="1">IF(B209&gt;0,OFFSET(INDEX(TEST_CASE_COMPLEXITY_STEPS,MATCH(TRUE,TEST_CASE_COMPLEXITY_STEPS&gt;B209,0)),0,1),"")</f>
        <v/>
      </c>
      <c r="D209" s="206"/>
      <c r="E209" s="206"/>
    </row>
    <row r="210" spans="1:5" x14ac:dyDescent="0.25">
      <c r="A210" s="206"/>
      <c r="B210" s="206"/>
      <c r="C210" s="206" t="str">
        <f t="array" aca="1" ref="C210" ca="1">IF(B210&gt;0,OFFSET(INDEX(TEST_CASE_COMPLEXITY_STEPS,MATCH(TRUE,TEST_CASE_COMPLEXITY_STEPS&gt;B210,0)),0,1),"")</f>
        <v/>
      </c>
      <c r="D210" s="206"/>
      <c r="E210" s="206"/>
    </row>
    <row r="211" spans="1:5" x14ac:dyDescent="0.25">
      <c r="A211" s="206"/>
      <c r="B211" s="206"/>
      <c r="C211" s="206" t="str">
        <f t="array" aca="1" ref="C211" ca="1">IF(B211&gt;0,OFFSET(INDEX(TEST_CASE_COMPLEXITY_STEPS,MATCH(TRUE,TEST_CASE_COMPLEXITY_STEPS&gt;B211,0)),0,1),"")</f>
        <v/>
      </c>
      <c r="D211" s="206"/>
      <c r="E211" s="206"/>
    </row>
    <row r="212" spans="1:5" x14ac:dyDescent="0.25">
      <c r="A212" s="206"/>
      <c r="B212" s="206"/>
      <c r="C212" s="206" t="str">
        <f t="array" aca="1" ref="C212" ca="1">IF(B212&gt;0,OFFSET(INDEX(TEST_CASE_COMPLEXITY_STEPS,MATCH(TRUE,TEST_CASE_COMPLEXITY_STEPS&gt;B212,0)),0,1),"")</f>
        <v/>
      </c>
      <c r="D212" s="206"/>
      <c r="E212" s="206"/>
    </row>
    <row r="213" spans="1:5" x14ac:dyDescent="0.25">
      <c r="A213" s="206"/>
      <c r="B213" s="206"/>
      <c r="C213" s="206" t="str">
        <f t="array" aca="1" ref="C213" ca="1">IF(B213&gt;0,OFFSET(INDEX(TEST_CASE_COMPLEXITY_STEPS,MATCH(TRUE,TEST_CASE_COMPLEXITY_STEPS&gt;B213,0)),0,1),"")</f>
        <v/>
      </c>
      <c r="D213" s="206"/>
      <c r="E213" s="206"/>
    </row>
    <row r="214" spans="1:5" x14ac:dyDescent="0.25">
      <c r="A214" s="206"/>
      <c r="B214" s="206"/>
      <c r="C214" s="206" t="str">
        <f t="array" aca="1" ref="C214" ca="1">IF(B214&gt;0,OFFSET(INDEX(TEST_CASE_COMPLEXITY_STEPS,MATCH(TRUE,TEST_CASE_COMPLEXITY_STEPS&gt;B214,0)),0,1),"")</f>
        <v/>
      </c>
      <c r="D214" s="206"/>
      <c r="E214" s="206"/>
    </row>
    <row r="215" spans="1:5" x14ac:dyDescent="0.25">
      <c r="A215" s="206"/>
      <c r="B215" s="206"/>
      <c r="C215" s="206" t="str">
        <f t="array" aca="1" ref="C215" ca="1">IF(B215&gt;0,OFFSET(INDEX(TEST_CASE_COMPLEXITY_STEPS,MATCH(TRUE,TEST_CASE_COMPLEXITY_STEPS&gt;B215,0)),0,1),"")</f>
        <v/>
      </c>
      <c r="D215" s="206"/>
      <c r="E215" s="206"/>
    </row>
    <row r="216" spans="1:5" x14ac:dyDescent="0.25">
      <c r="A216" s="206"/>
      <c r="B216" s="206"/>
      <c r="C216" s="206" t="str">
        <f t="array" aca="1" ref="C216" ca="1">IF(B216&gt;0,OFFSET(INDEX(TEST_CASE_COMPLEXITY_STEPS,MATCH(TRUE,TEST_CASE_COMPLEXITY_STEPS&gt;B216,0)),0,1),"")</f>
        <v/>
      </c>
      <c r="D216" s="206"/>
      <c r="E216" s="206"/>
    </row>
    <row r="217" spans="1:5" x14ac:dyDescent="0.25">
      <c r="A217" s="206"/>
      <c r="B217" s="206"/>
      <c r="C217" s="206" t="str">
        <f t="array" aca="1" ref="C217" ca="1">IF(B217&gt;0,OFFSET(INDEX(TEST_CASE_COMPLEXITY_STEPS,MATCH(TRUE,TEST_CASE_COMPLEXITY_STEPS&gt;B217,0)),0,1),"")</f>
        <v/>
      </c>
      <c r="D217" s="206"/>
      <c r="E217" s="206"/>
    </row>
    <row r="218" spans="1:5" x14ac:dyDescent="0.25">
      <c r="A218" s="206"/>
      <c r="B218" s="206"/>
      <c r="C218" s="206" t="str">
        <f t="array" aca="1" ref="C218" ca="1">IF(B218&gt;0,OFFSET(INDEX(TEST_CASE_COMPLEXITY_STEPS,MATCH(TRUE,TEST_CASE_COMPLEXITY_STEPS&gt;B218,0)),0,1),"")</f>
        <v/>
      </c>
      <c r="D218" s="206"/>
      <c r="E218" s="206"/>
    </row>
    <row r="219" spans="1:5" x14ac:dyDescent="0.25">
      <c r="A219" s="206"/>
      <c r="B219" s="206"/>
      <c r="C219" s="206" t="str">
        <f t="array" aca="1" ref="C219" ca="1">IF(B219&gt;0,OFFSET(INDEX(TEST_CASE_COMPLEXITY_STEPS,MATCH(TRUE,TEST_CASE_COMPLEXITY_STEPS&gt;B219,0)),0,1),"")</f>
        <v/>
      </c>
      <c r="D219" s="206"/>
      <c r="E219" s="206"/>
    </row>
    <row r="220" spans="1:5" x14ac:dyDescent="0.25">
      <c r="A220" s="206"/>
      <c r="B220" s="206"/>
      <c r="C220" s="206" t="str">
        <f t="array" aca="1" ref="C220" ca="1">IF(B220&gt;0,OFFSET(INDEX(TEST_CASE_COMPLEXITY_STEPS,MATCH(TRUE,TEST_CASE_COMPLEXITY_STEPS&gt;B220,0)),0,1),"")</f>
        <v/>
      </c>
      <c r="D220" s="206"/>
      <c r="E220" s="206"/>
    </row>
    <row r="221" spans="1:5" x14ac:dyDescent="0.25">
      <c r="A221" s="206"/>
      <c r="B221" s="206"/>
      <c r="C221" s="206" t="str">
        <f t="array" aca="1" ref="C221" ca="1">IF(B221&gt;0,OFFSET(INDEX(TEST_CASE_COMPLEXITY_STEPS,MATCH(TRUE,TEST_CASE_COMPLEXITY_STEPS&gt;B221,0)),0,1),"")</f>
        <v/>
      </c>
      <c r="D221" s="206"/>
      <c r="E221" s="206"/>
    </row>
    <row r="222" spans="1:5" x14ac:dyDescent="0.25">
      <c r="A222" s="206"/>
      <c r="B222" s="206"/>
      <c r="C222" s="206" t="str">
        <f t="array" aca="1" ref="C222" ca="1">IF(B222&gt;0,OFFSET(INDEX(TEST_CASE_COMPLEXITY_STEPS,MATCH(TRUE,TEST_CASE_COMPLEXITY_STEPS&gt;B222,0)),0,1),"")</f>
        <v/>
      </c>
      <c r="D222" s="206"/>
      <c r="E222" s="206"/>
    </row>
    <row r="223" spans="1:5" x14ac:dyDescent="0.25">
      <c r="A223" s="206"/>
      <c r="B223" s="206"/>
      <c r="C223" s="206" t="str">
        <f t="array" aca="1" ref="C223" ca="1">IF(B223&gt;0,OFFSET(INDEX(TEST_CASE_COMPLEXITY_STEPS,MATCH(TRUE,TEST_CASE_COMPLEXITY_STEPS&gt;B223,0)),0,1),"")</f>
        <v/>
      </c>
      <c r="D223" s="206"/>
      <c r="E223" s="206"/>
    </row>
    <row r="224" spans="1:5" x14ac:dyDescent="0.25">
      <c r="A224" s="206"/>
      <c r="B224" s="206"/>
      <c r="C224" s="206" t="str">
        <f t="array" aca="1" ref="C224" ca="1">IF(B224&gt;0,OFFSET(INDEX(TEST_CASE_COMPLEXITY_STEPS,MATCH(TRUE,TEST_CASE_COMPLEXITY_STEPS&gt;B224,0)),0,1),"")</f>
        <v/>
      </c>
      <c r="D224" s="206"/>
      <c r="E224" s="206"/>
    </row>
    <row r="225" spans="1:5" x14ac:dyDescent="0.25">
      <c r="A225" s="206"/>
      <c r="B225" s="206"/>
      <c r="C225" s="206" t="str">
        <f t="array" aca="1" ref="C225" ca="1">IF(B225&gt;0,OFFSET(INDEX(TEST_CASE_COMPLEXITY_STEPS,MATCH(TRUE,TEST_CASE_COMPLEXITY_STEPS&gt;B225,0)),0,1),"")</f>
        <v/>
      </c>
      <c r="D225" s="206"/>
      <c r="E225" s="206"/>
    </row>
    <row r="226" spans="1:5" x14ac:dyDescent="0.25">
      <c r="A226" s="206"/>
      <c r="B226" s="206"/>
      <c r="C226" s="206" t="str">
        <f t="array" aca="1" ref="C226" ca="1">IF(B226&gt;0,OFFSET(INDEX(TEST_CASE_COMPLEXITY_STEPS,MATCH(TRUE,TEST_CASE_COMPLEXITY_STEPS&gt;B226,0)),0,1),"")</f>
        <v/>
      </c>
      <c r="D226" s="206"/>
      <c r="E226" s="206"/>
    </row>
    <row r="227" spans="1:5" x14ac:dyDescent="0.25">
      <c r="A227" s="206"/>
      <c r="B227" s="206"/>
      <c r="C227" s="206" t="str">
        <f t="array" aca="1" ref="C227" ca="1">IF(B227&gt;0,OFFSET(INDEX(TEST_CASE_COMPLEXITY_STEPS,MATCH(TRUE,TEST_CASE_COMPLEXITY_STEPS&gt;B227,0)),0,1),"")</f>
        <v/>
      </c>
      <c r="D227" s="206"/>
      <c r="E227" s="206"/>
    </row>
    <row r="228" spans="1:5" x14ac:dyDescent="0.25">
      <c r="A228" s="206"/>
      <c r="B228" s="206"/>
      <c r="C228" s="206" t="str">
        <f t="array" aca="1" ref="C228" ca="1">IF(B228&gt;0,OFFSET(INDEX(TEST_CASE_COMPLEXITY_STEPS,MATCH(TRUE,TEST_CASE_COMPLEXITY_STEPS&gt;B228,0)),0,1),"")</f>
        <v/>
      </c>
      <c r="D228" s="206"/>
      <c r="E228" s="206"/>
    </row>
    <row r="229" spans="1:5" x14ac:dyDescent="0.25">
      <c r="A229" s="206"/>
      <c r="B229" s="206"/>
      <c r="C229" s="206" t="str">
        <f t="array" aca="1" ref="C229" ca="1">IF(B229&gt;0,OFFSET(INDEX(TEST_CASE_COMPLEXITY_STEPS,MATCH(TRUE,TEST_CASE_COMPLEXITY_STEPS&gt;B229,0)),0,1),"")</f>
        <v/>
      </c>
      <c r="D229" s="206"/>
      <c r="E229" s="206"/>
    </row>
    <row r="230" spans="1:5" x14ac:dyDescent="0.25">
      <c r="A230" s="206"/>
      <c r="B230" s="206"/>
      <c r="C230" s="206" t="str">
        <f t="array" aca="1" ref="C230" ca="1">IF(B230&gt;0,OFFSET(INDEX(TEST_CASE_COMPLEXITY_STEPS,MATCH(TRUE,TEST_CASE_COMPLEXITY_STEPS&gt;B230,0)),0,1),"")</f>
        <v/>
      </c>
      <c r="D230" s="206"/>
      <c r="E230" s="206"/>
    </row>
    <row r="231" spans="1:5" x14ac:dyDescent="0.25">
      <c r="A231" s="206"/>
      <c r="B231" s="206"/>
      <c r="C231" s="206" t="str">
        <f t="array" aca="1" ref="C231" ca="1">IF(B231&gt;0,OFFSET(INDEX(TEST_CASE_COMPLEXITY_STEPS,MATCH(TRUE,TEST_CASE_COMPLEXITY_STEPS&gt;B231,0)),0,1),"")</f>
        <v/>
      </c>
      <c r="D231" s="206"/>
      <c r="E231" s="206"/>
    </row>
    <row r="232" spans="1:5" x14ac:dyDescent="0.25">
      <c r="A232" s="206"/>
      <c r="B232" s="206"/>
      <c r="C232" s="206" t="str">
        <f t="array" aca="1" ref="C232" ca="1">IF(B232&gt;0,OFFSET(INDEX(TEST_CASE_COMPLEXITY_STEPS,MATCH(TRUE,TEST_CASE_COMPLEXITY_STEPS&gt;B232,0)),0,1),"")</f>
        <v/>
      </c>
      <c r="D232" s="206"/>
      <c r="E232" s="206"/>
    </row>
    <row r="233" spans="1:5" x14ac:dyDescent="0.25">
      <c r="A233" s="206"/>
      <c r="B233" s="206"/>
      <c r="C233" s="206" t="str">
        <f t="array" aca="1" ref="C233" ca="1">IF(B233&gt;0,OFFSET(INDEX(TEST_CASE_COMPLEXITY_STEPS,MATCH(TRUE,TEST_CASE_COMPLEXITY_STEPS&gt;B233,0)),0,1),"")</f>
        <v/>
      </c>
      <c r="D233" s="206"/>
      <c r="E233" s="206"/>
    </row>
    <row r="234" spans="1:5" x14ac:dyDescent="0.25">
      <c r="A234" s="206"/>
      <c r="B234" s="206"/>
      <c r="C234" s="206" t="str">
        <f t="array" aca="1" ref="C234" ca="1">IF(B234&gt;0,OFFSET(INDEX(TEST_CASE_COMPLEXITY_STEPS,MATCH(TRUE,TEST_CASE_COMPLEXITY_STEPS&gt;B234,0)),0,1),"")</f>
        <v/>
      </c>
      <c r="D234" s="206"/>
      <c r="E234" s="206"/>
    </row>
    <row r="235" spans="1:5" x14ac:dyDescent="0.25">
      <c r="A235" s="206"/>
      <c r="B235" s="206"/>
      <c r="C235" s="206" t="str">
        <f t="array" aca="1" ref="C235" ca="1">IF(B235&gt;0,OFFSET(INDEX(TEST_CASE_COMPLEXITY_STEPS,MATCH(TRUE,TEST_CASE_COMPLEXITY_STEPS&gt;B235,0)),0,1),"")</f>
        <v/>
      </c>
      <c r="D235" s="206"/>
      <c r="E235" s="206"/>
    </row>
    <row r="236" spans="1:5" x14ac:dyDescent="0.25">
      <c r="A236" s="206"/>
      <c r="B236" s="206"/>
      <c r="C236" s="206" t="str">
        <f t="array" aca="1" ref="C236" ca="1">IF(B236&gt;0,OFFSET(INDEX(TEST_CASE_COMPLEXITY_STEPS,MATCH(TRUE,TEST_CASE_COMPLEXITY_STEPS&gt;B236,0)),0,1),"")</f>
        <v/>
      </c>
      <c r="D236" s="206"/>
      <c r="E236" s="206"/>
    </row>
    <row r="237" spans="1:5" x14ac:dyDescent="0.25">
      <c r="A237" s="206"/>
      <c r="B237" s="206"/>
      <c r="C237" s="206" t="str">
        <f t="array" aca="1" ref="C237" ca="1">IF(B237&gt;0,OFFSET(INDEX(TEST_CASE_COMPLEXITY_STEPS,MATCH(TRUE,TEST_CASE_COMPLEXITY_STEPS&gt;B237,0)),0,1),"")</f>
        <v/>
      </c>
      <c r="D237" s="206"/>
      <c r="E237" s="206"/>
    </row>
    <row r="238" spans="1:5" x14ac:dyDescent="0.25">
      <c r="A238" s="206"/>
      <c r="B238" s="206"/>
      <c r="C238" s="206" t="str">
        <f t="array" aca="1" ref="C238" ca="1">IF(B238&gt;0,OFFSET(INDEX(TEST_CASE_COMPLEXITY_STEPS,MATCH(TRUE,TEST_CASE_COMPLEXITY_STEPS&gt;B238,0)),0,1),"")</f>
        <v/>
      </c>
      <c r="D238" s="206"/>
      <c r="E238" s="206"/>
    </row>
    <row r="239" spans="1:5" x14ac:dyDescent="0.25">
      <c r="A239" s="206"/>
      <c r="B239" s="206"/>
      <c r="C239" s="206" t="str">
        <f t="array" aca="1" ref="C239" ca="1">IF(B239&gt;0,OFFSET(INDEX(TEST_CASE_COMPLEXITY_STEPS,MATCH(TRUE,TEST_CASE_COMPLEXITY_STEPS&gt;B239,0)),0,1),"")</f>
        <v/>
      </c>
      <c r="D239" s="206"/>
      <c r="E239" s="206"/>
    </row>
    <row r="240" spans="1:5" x14ac:dyDescent="0.25">
      <c r="A240" s="206"/>
      <c r="B240" s="206"/>
      <c r="C240" s="206" t="str">
        <f t="array" aca="1" ref="C240" ca="1">IF(B240&gt;0,OFFSET(INDEX(TEST_CASE_COMPLEXITY_STEPS,MATCH(TRUE,TEST_CASE_COMPLEXITY_STEPS&gt;B240,0)),0,1),"")</f>
        <v/>
      </c>
      <c r="D240" s="206"/>
      <c r="E240" s="206"/>
    </row>
    <row r="241" spans="1:5" x14ac:dyDescent="0.25">
      <c r="A241" s="206"/>
      <c r="B241" s="206"/>
      <c r="C241" s="206" t="str">
        <f t="array" aca="1" ref="C241" ca="1">IF(B241&gt;0,OFFSET(INDEX(TEST_CASE_COMPLEXITY_STEPS,MATCH(TRUE,TEST_CASE_COMPLEXITY_STEPS&gt;B241,0)),0,1),"")</f>
        <v/>
      </c>
      <c r="D241" s="206"/>
      <c r="E241" s="206"/>
    </row>
    <row r="242" spans="1:5" x14ac:dyDescent="0.25">
      <c r="A242" s="206"/>
      <c r="B242" s="206"/>
      <c r="C242" s="206" t="str">
        <f t="array" aca="1" ref="C242" ca="1">IF(B242&gt;0,OFFSET(INDEX(TEST_CASE_COMPLEXITY_STEPS,MATCH(TRUE,TEST_CASE_COMPLEXITY_STEPS&gt;B242,0)),0,1),"")</f>
        <v/>
      </c>
      <c r="D242" s="206"/>
      <c r="E242" s="206"/>
    </row>
    <row r="243" spans="1:5" x14ac:dyDescent="0.25">
      <c r="A243" s="206"/>
      <c r="B243" s="206"/>
      <c r="C243" s="206" t="str">
        <f t="array" aca="1" ref="C243" ca="1">IF(B243&gt;0,OFFSET(INDEX(TEST_CASE_COMPLEXITY_STEPS,MATCH(TRUE,TEST_CASE_COMPLEXITY_STEPS&gt;B243,0)),0,1),"")</f>
        <v/>
      </c>
      <c r="D243" s="206"/>
      <c r="E243" s="206"/>
    </row>
    <row r="244" spans="1:5" x14ac:dyDescent="0.25">
      <c r="A244" s="206"/>
      <c r="B244" s="206"/>
      <c r="C244" s="206" t="str">
        <f t="array" aca="1" ref="C244" ca="1">IF(B244&gt;0,OFFSET(INDEX(TEST_CASE_COMPLEXITY_STEPS,MATCH(TRUE,TEST_CASE_COMPLEXITY_STEPS&gt;B244,0)),0,1),"")</f>
        <v/>
      </c>
      <c r="D244" s="206"/>
      <c r="E244" s="206"/>
    </row>
    <row r="245" spans="1:5" x14ac:dyDescent="0.25">
      <c r="A245" s="206"/>
      <c r="B245" s="206"/>
      <c r="C245" s="206" t="str">
        <f t="array" aca="1" ref="C245" ca="1">IF(B245&gt;0,OFFSET(INDEX(TEST_CASE_COMPLEXITY_STEPS,MATCH(TRUE,TEST_CASE_COMPLEXITY_STEPS&gt;B245,0)),0,1),"")</f>
        <v/>
      </c>
      <c r="D245" s="206"/>
      <c r="E245" s="206"/>
    </row>
    <row r="246" spans="1:5" x14ac:dyDescent="0.25">
      <c r="A246" s="206"/>
      <c r="B246" s="206"/>
      <c r="C246" s="206" t="str">
        <f t="array" aca="1" ref="C246" ca="1">IF(B246&gt;0,OFFSET(INDEX(TEST_CASE_COMPLEXITY_STEPS,MATCH(TRUE,TEST_CASE_COMPLEXITY_STEPS&gt;B246,0)),0,1),"")</f>
        <v/>
      </c>
      <c r="D246" s="206"/>
      <c r="E246" s="206"/>
    </row>
    <row r="247" spans="1:5" x14ac:dyDescent="0.25">
      <c r="A247" s="206"/>
      <c r="B247" s="206"/>
      <c r="C247" s="206" t="str">
        <f t="array" aca="1" ref="C247" ca="1">IF(B247&gt;0,OFFSET(INDEX(TEST_CASE_COMPLEXITY_STEPS,MATCH(TRUE,TEST_CASE_COMPLEXITY_STEPS&gt;B247,0)),0,1),"")</f>
        <v/>
      </c>
      <c r="D247" s="206"/>
      <c r="E247" s="206"/>
    </row>
    <row r="248" spans="1:5" x14ac:dyDescent="0.25">
      <c r="A248" s="206"/>
      <c r="B248" s="206"/>
      <c r="C248" s="206" t="str">
        <f t="array" aca="1" ref="C248" ca="1">IF(B248&gt;0,OFFSET(INDEX(TEST_CASE_COMPLEXITY_STEPS,MATCH(TRUE,TEST_CASE_COMPLEXITY_STEPS&gt;B248,0)),0,1),"")</f>
        <v/>
      </c>
      <c r="D248" s="206"/>
      <c r="E248" s="206"/>
    </row>
    <row r="249" spans="1:5" x14ac:dyDescent="0.25">
      <c r="A249" s="206"/>
      <c r="B249" s="206"/>
      <c r="C249" s="206" t="str">
        <f t="array" aca="1" ref="C249" ca="1">IF(B249&gt;0,OFFSET(INDEX(TEST_CASE_COMPLEXITY_STEPS,MATCH(TRUE,TEST_CASE_COMPLEXITY_STEPS&gt;B249,0)),0,1),"")</f>
        <v/>
      </c>
      <c r="D249" s="206"/>
      <c r="E249" s="206"/>
    </row>
    <row r="250" spans="1:5" x14ac:dyDescent="0.25">
      <c r="A250" s="206"/>
      <c r="B250" s="206"/>
      <c r="C250" s="206" t="str">
        <f t="array" aca="1" ref="C250" ca="1">IF(B250&gt;0,OFFSET(INDEX(TEST_CASE_COMPLEXITY_STEPS,MATCH(TRUE,TEST_CASE_COMPLEXITY_STEPS&gt;B250,0)),0,1),"")</f>
        <v/>
      </c>
      <c r="D250" s="206"/>
      <c r="E250" s="206"/>
    </row>
    <row r="251" spans="1:5" x14ac:dyDescent="0.25">
      <c r="A251" s="206"/>
      <c r="B251" s="206"/>
      <c r="C251" s="206" t="str">
        <f t="array" aca="1" ref="C251" ca="1">IF(B251&gt;0,OFFSET(INDEX(TEST_CASE_COMPLEXITY_STEPS,MATCH(TRUE,TEST_CASE_COMPLEXITY_STEPS&gt;B251,0)),0,1),"")</f>
        <v/>
      </c>
      <c r="D251" s="206"/>
      <c r="E251" s="206"/>
    </row>
    <row r="252" spans="1:5" x14ac:dyDescent="0.25">
      <c r="A252" s="206"/>
      <c r="B252" s="206"/>
      <c r="C252" s="206" t="str">
        <f t="array" aca="1" ref="C252" ca="1">IF(B252&gt;0,OFFSET(INDEX(TEST_CASE_COMPLEXITY_STEPS,MATCH(TRUE,TEST_CASE_COMPLEXITY_STEPS&gt;B252,0)),0,1),"")</f>
        <v/>
      </c>
      <c r="D252" s="206"/>
      <c r="E252" s="206"/>
    </row>
    <row r="253" spans="1:5" x14ac:dyDescent="0.25">
      <c r="A253" s="206"/>
      <c r="B253" s="206"/>
      <c r="C253" s="206" t="str">
        <f t="array" aca="1" ref="C253" ca="1">IF(B253&gt;0,OFFSET(INDEX(TEST_CASE_COMPLEXITY_STEPS,MATCH(TRUE,TEST_CASE_COMPLEXITY_STEPS&gt;B253,0)),0,1),"")</f>
        <v/>
      </c>
      <c r="D253" s="206"/>
      <c r="E253" s="206"/>
    </row>
    <row r="254" spans="1:5" x14ac:dyDescent="0.25">
      <c r="A254" s="206"/>
      <c r="B254" s="206"/>
      <c r="C254" s="206" t="str">
        <f t="array" aca="1" ref="C254" ca="1">IF(B254&gt;0,OFFSET(INDEX(TEST_CASE_COMPLEXITY_STEPS,MATCH(TRUE,TEST_CASE_COMPLEXITY_STEPS&gt;B254,0)),0,1),"")</f>
        <v/>
      </c>
      <c r="D254" s="206"/>
      <c r="E254" s="206"/>
    </row>
    <row r="255" spans="1:5" x14ac:dyDescent="0.25">
      <c r="A255" s="206"/>
      <c r="B255" s="206"/>
      <c r="C255" s="206" t="str">
        <f t="array" aca="1" ref="C255" ca="1">IF(B255&gt;0,OFFSET(INDEX(TEST_CASE_COMPLEXITY_STEPS,MATCH(TRUE,TEST_CASE_COMPLEXITY_STEPS&gt;B255,0)),0,1),"")</f>
        <v/>
      </c>
      <c r="D255" s="206"/>
      <c r="E255" s="206"/>
    </row>
    <row r="256" spans="1:5" x14ac:dyDescent="0.25">
      <c r="A256" s="206"/>
      <c r="B256" s="206"/>
      <c r="C256" s="206" t="str">
        <f t="array" aca="1" ref="C256" ca="1">IF(B256&gt;0,OFFSET(INDEX(TEST_CASE_COMPLEXITY_STEPS,MATCH(TRUE,TEST_CASE_COMPLEXITY_STEPS&gt;B256,0)),0,1),"")</f>
        <v/>
      </c>
      <c r="D256" s="206"/>
      <c r="E256" s="206"/>
    </row>
    <row r="257" spans="1:5" x14ac:dyDescent="0.25">
      <c r="A257" s="206"/>
      <c r="B257" s="206"/>
      <c r="C257" s="206" t="str">
        <f t="array" aca="1" ref="C257" ca="1">IF(B257&gt;0,OFFSET(INDEX(TEST_CASE_COMPLEXITY_STEPS,MATCH(TRUE,TEST_CASE_COMPLEXITY_STEPS&gt;B257,0)),0,1),"")</f>
        <v/>
      </c>
      <c r="D257" s="206"/>
      <c r="E257" s="206"/>
    </row>
    <row r="258" spans="1:5" x14ac:dyDescent="0.25">
      <c r="A258" s="206"/>
      <c r="B258" s="206"/>
      <c r="C258" s="206" t="str">
        <f t="array" aca="1" ref="C258" ca="1">IF(B258&gt;0,OFFSET(INDEX(TEST_CASE_COMPLEXITY_STEPS,MATCH(TRUE,TEST_CASE_COMPLEXITY_STEPS&gt;B258,0)),0,1),"")</f>
        <v/>
      </c>
      <c r="D258" s="206"/>
      <c r="E258" s="206"/>
    </row>
    <row r="259" spans="1:5" x14ac:dyDescent="0.25">
      <c r="A259" s="206"/>
      <c r="B259" s="206"/>
      <c r="C259" s="206" t="str">
        <f t="array" aca="1" ref="C259" ca="1">IF(B259&gt;0,OFFSET(INDEX(TEST_CASE_COMPLEXITY_STEPS,MATCH(TRUE,TEST_CASE_COMPLEXITY_STEPS&gt;B259,0)),0,1),"")</f>
        <v/>
      </c>
      <c r="D259" s="206"/>
      <c r="E259" s="206"/>
    </row>
    <row r="260" spans="1:5" x14ac:dyDescent="0.25">
      <c r="A260" s="206"/>
      <c r="B260" s="206"/>
      <c r="C260" s="206" t="str">
        <f t="array" aca="1" ref="C260" ca="1">IF(B260&gt;0,OFFSET(INDEX(TEST_CASE_COMPLEXITY_STEPS,MATCH(TRUE,TEST_CASE_COMPLEXITY_STEPS&gt;B260,0)),0,1),"")</f>
        <v/>
      </c>
      <c r="D260" s="206"/>
      <c r="E260" s="206"/>
    </row>
    <row r="261" spans="1:5" x14ac:dyDescent="0.25">
      <c r="A261" s="206"/>
      <c r="B261" s="206"/>
      <c r="C261" s="206" t="str">
        <f t="array" aca="1" ref="C261" ca="1">IF(B261&gt;0,OFFSET(INDEX(TEST_CASE_COMPLEXITY_STEPS,MATCH(TRUE,TEST_CASE_COMPLEXITY_STEPS&gt;B261,0)),0,1),"")</f>
        <v/>
      </c>
      <c r="D261" s="206"/>
      <c r="E261" s="206"/>
    </row>
    <row r="262" spans="1:5" x14ac:dyDescent="0.25">
      <c r="A262" s="206"/>
      <c r="B262" s="206"/>
      <c r="C262" s="206" t="str">
        <f t="array" aca="1" ref="C262" ca="1">IF(B262&gt;0,OFFSET(INDEX(TEST_CASE_COMPLEXITY_STEPS,MATCH(TRUE,TEST_CASE_COMPLEXITY_STEPS&gt;B262,0)),0,1),"")</f>
        <v/>
      </c>
      <c r="D262" s="206"/>
      <c r="E262" s="206"/>
    </row>
    <row r="263" spans="1:5" x14ac:dyDescent="0.25">
      <c r="A263" s="206"/>
      <c r="B263" s="206"/>
      <c r="C263" s="206" t="str">
        <f t="array" aca="1" ref="C263" ca="1">IF(B263&gt;0,OFFSET(INDEX(TEST_CASE_COMPLEXITY_STEPS,MATCH(TRUE,TEST_CASE_COMPLEXITY_STEPS&gt;B263,0)),0,1),"")</f>
        <v/>
      </c>
      <c r="D263" s="206"/>
      <c r="E263" s="206"/>
    </row>
    <row r="264" spans="1:5" x14ac:dyDescent="0.25">
      <c r="A264" s="206"/>
      <c r="B264" s="206"/>
      <c r="C264" s="206" t="str">
        <f t="array" aca="1" ref="C264" ca="1">IF(B264&gt;0,OFFSET(INDEX(TEST_CASE_COMPLEXITY_STEPS,MATCH(TRUE,TEST_CASE_COMPLEXITY_STEPS&gt;B264,0)),0,1),"")</f>
        <v/>
      </c>
      <c r="D264" s="206"/>
      <c r="E264" s="206"/>
    </row>
    <row r="265" spans="1:5" x14ac:dyDescent="0.25">
      <c r="A265" s="206"/>
      <c r="B265" s="206"/>
      <c r="C265" s="206" t="str">
        <f t="array" aca="1" ref="C265" ca="1">IF(B265&gt;0,OFFSET(INDEX(TEST_CASE_COMPLEXITY_STEPS,MATCH(TRUE,TEST_CASE_COMPLEXITY_STEPS&gt;B265,0)),0,1),"")</f>
        <v/>
      </c>
      <c r="D265" s="206"/>
      <c r="E265" s="206"/>
    </row>
    <row r="266" spans="1:5" x14ac:dyDescent="0.25">
      <c r="A266" s="206"/>
      <c r="B266" s="206"/>
      <c r="C266" s="206" t="str">
        <f t="array" aca="1" ref="C266" ca="1">IF(B266&gt;0,OFFSET(INDEX(TEST_CASE_COMPLEXITY_STEPS,MATCH(TRUE,TEST_CASE_COMPLEXITY_STEPS&gt;B266,0)),0,1),"")</f>
        <v/>
      </c>
      <c r="D266" s="206"/>
      <c r="E266" s="206"/>
    </row>
    <row r="267" spans="1:5" x14ac:dyDescent="0.25">
      <c r="A267" s="206"/>
      <c r="B267" s="206"/>
      <c r="C267" s="206" t="str">
        <f t="array" aca="1" ref="C267" ca="1">IF(B267&gt;0,OFFSET(INDEX(TEST_CASE_COMPLEXITY_STEPS,MATCH(TRUE,TEST_CASE_COMPLEXITY_STEPS&gt;B267,0)),0,1),"")</f>
        <v/>
      </c>
      <c r="D267" s="206"/>
      <c r="E267" s="206"/>
    </row>
    <row r="268" spans="1:5" x14ac:dyDescent="0.25">
      <c r="A268" s="206"/>
      <c r="B268" s="206"/>
      <c r="C268" s="206" t="str">
        <f t="array" aca="1" ref="C268" ca="1">IF(B268&gt;0,OFFSET(INDEX(TEST_CASE_COMPLEXITY_STEPS,MATCH(TRUE,TEST_CASE_COMPLEXITY_STEPS&gt;B268,0)),0,1),"")</f>
        <v/>
      </c>
      <c r="D268" s="206"/>
      <c r="E268" s="206"/>
    </row>
    <row r="269" spans="1:5" x14ac:dyDescent="0.25">
      <c r="A269" s="206"/>
      <c r="B269" s="206"/>
      <c r="C269" s="206" t="str">
        <f t="array" aca="1" ref="C269" ca="1">IF(B269&gt;0,OFFSET(INDEX(TEST_CASE_COMPLEXITY_STEPS,MATCH(TRUE,TEST_CASE_COMPLEXITY_STEPS&gt;B269,0)),0,1),"")</f>
        <v/>
      </c>
      <c r="D269" s="206"/>
      <c r="E269" s="206"/>
    </row>
    <row r="270" spans="1:5" x14ac:dyDescent="0.25">
      <c r="A270" s="206"/>
      <c r="B270" s="206"/>
      <c r="C270" s="206" t="str">
        <f t="array" aca="1" ref="C270" ca="1">IF(B270&gt;0,OFFSET(INDEX(TEST_CASE_COMPLEXITY_STEPS,MATCH(TRUE,TEST_CASE_COMPLEXITY_STEPS&gt;B270,0)),0,1),"")</f>
        <v/>
      </c>
      <c r="D270" s="206"/>
      <c r="E270" s="206"/>
    </row>
    <row r="271" spans="1:5" x14ac:dyDescent="0.25">
      <c r="A271" s="206"/>
      <c r="B271" s="206"/>
      <c r="C271" s="206" t="str">
        <f t="array" aca="1" ref="C271" ca="1">IF(B271&gt;0,OFFSET(INDEX(TEST_CASE_COMPLEXITY_STEPS,MATCH(TRUE,TEST_CASE_COMPLEXITY_STEPS&gt;B271,0)),0,1),"")</f>
        <v/>
      </c>
      <c r="D271" s="206"/>
      <c r="E271" s="206"/>
    </row>
    <row r="272" spans="1:5" x14ac:dyDescent="0.25">
      <c r="A272" s="206"/>
      <c r="B272" s="206"/>
      <c r="C272" s="206" t="str">
        <f t="array" aca="1" ref="C272" ca="1">IF(B272&gt;0,OFFSET(INDEX(TEST_CASE_COMPLEXITY_STEPS,MATCH(TRUE,TEST_CASE_COMPLEXITY_STEPS&gt;B272,0)),0,1),"")</f>
        <v/>
      </c>
      <c r="D272" s="206"/>
      <c r="E272" s="206"/>
    </row>
    <row r="273" spans="1:5" x14ac:dyDescent="0.25">
      <c r="A273" s="206"/>
      <c r="B273" s="206"/>
      <c r="C273" s="206" t="str">
        <f t="array" aca="1" ref="C273" ca="1">IF(B273&gt;0,OFFSET(INDEX(TEST_CASE_COMPLEXITY_STEPS,MATCH(TRUE,TEST_CASE_COMPLEXITY_STEPS&gt;B273,0)),0,1),"")</f>
        <v/>
      </c>
      <c r="D273" s="206"/>
      <c r="E273" s="206"/>
    </row>
    <row r="274" spans="1:5" x14ac:dyDescent="0.25">
      <c r="A274" s="206"/>
      <c r="B274" s="206"/>
      <c r="C274" s="206" t="str">
        <f t="array" aca="1" ref="C274" ca="1">IF(B274&gt;0,OFFSET(INDEX(TEST_CASE_COMPLEXITY_STEPS,MATCH(TRUE,TEST_CASE_COMPLEXITY_STEPS&gt;B274,0)),0,1),"")</f>
        <v/>
      </c>
      <c r="D274" s="206"/>
      <c r="E274" s="206"/>
    </row>
    <row r="275" spans="1:5" x14ac:dyDescent="0.25">
      <c r="A275" s="206"/>
      <c r="B275" s="206"/>
      <c r="C275" s="206" t="str">
        <f t="array" aca="1" ref="C275" ca="1">IF(B275&gt;0,OFFSET(INDEX(TEST_CASE_COMPLEXITY_STEPS,MATCH(TRUE,TEST_CASE_COMPLEXITY_STEPS&gt;B275,0)),0,1),"")</f>
        <v/>
      </c>
      <c r="D275" s="206"/>
      <c r="E275" s="206"/>
    </row>
    <row r="276" spans="1:5" x14ac:dyDescent="0.25">
      <c r="A276" s="206"/>
      <c r="B276" s="206"/>
      <c r="C276" s="206" t="str">
        <f t="array" aca="1" ref="C276" ca="1">IF(B276&gt;0,OFFSET(INDEX(TEST_CASE_COMPLEXITY_STEPS,MATCH(TRUE,TEST_CASE_COMPLEXITY_STEPS&gt;B276,0)),0,1),"")</f>
        <v/>
      </c>
      <c r="D276" s="206"/>
      <c r="E276" s="206"/>
    </row>
    <row r="277" spans="1:5" x14ac:dyDescent="0.25">
      <c r="A277" s="206"/>
      <c r="B277" s="206"/>
      <c r="C277" s="206" t="str">
        <f t="array" aca="1" ref="C277" ca="1">IF(B277&gt;0,OFFSET(INDEX(TEST_CASE_COMPLEXITY_STEPS,MATCH(TRUE,TEST_CASE_COMPLEXITY_STEPS&gt;B277,0)),0,1),"")</f>
        <v/>
      </c>
      <c r="D277" s="206"/>
      <c r="E277" s="206"/>
    </row>
    <row r="278" spans="1:5" x14ac:dyDescent="0.25">
      <c r="A278" s="206"/>
      <c r="B278" s="206"/>
      <c r="C278" s="206" t="str">
        <f t="array" aca="1" ref="C278" ca="1">IF(B278&gt;0,OFFSET(INDEX(TEST_CASE_COMPLEXITY_STEPS,MATCH(TRUE,TEST_CASE_COMPLEXITY_STEPS&gt;B278,0)),0,1),"")</f>
        <v/>
      </c>
      <c r="D278" s="206"/>
      <c r="E278" s="206"/>
    </row>
    <row r="279" spans="1:5" x14ac:dyDescent="0.25">
      <c r="A279" s="206"/>
      <c r="B279" s="206"/>
      <c r="C279" s="206" t="str">
        <f t="array" aca="1" ref="C279" ca="1">IF(B279&gt;0,OFFSET(INDEX(TEST_CASE_COMPLEXITY_STEPS,MATCH(TRUE,TEST_CASE_COMPLEXITY_STEPS&gt;B279,0)),0,1),"")</f>
        <v/>
      </c>
      <c r="D279" s="206"/>
      <c r="E279" s="206"/>
    </row>
    <row r="280" spans="1:5" x14ac:dyDescent="0.25">
      <c r="A280" s="206"/>
      <c r="B280" s="206"/>
      <c r="C280" s="206" t="str">
        <f t="array" aca="1" ref="C280" ca="1">IF(B280&gt;0,OFFSET(INDEX(TEST_CASE_COMPLEXITY_STEPS,MATCH(TRUE,TEST_CASE_COMPLEXITY_STEPS&gt;B280,0)),0,1),"")</f>
        <v/>
      </c>
      <c r="D280" s="206"/>
      <c r="E280" s="206"/>
    </row>
    <row r="281" spans="1:5" x14ac:dyDescent="0.25">
      <c r="A281" s="206"/>
      <c r="B281" s="206"/>
      <c r="C281" s="206" t="str">
        <f t="array" aca="1" ref="C281" ca="1">IF(B281&gt;0,OFFSET(INDEX(TEST_CASE_COMPLEXITY_STEPS,MATCH(TRUE,TEST_CASE_COMPLEXITY_STEPS&gt;B281,0)),0,1),"")</f>
        <v/>
      </c>
      <c r="D281" s="206"/>
      <c r="E281" s="206"/>
    </row>
    <row r="282" spans="1:5" x14ac:dyDescent="0.25">
      <c r="A282" s="206"/>
      <c r="B282" s="206"/>
      <c r="C282" s="206" t="str">
        <f t="array" aca="1" ref="C282" ca="1">IF(B282&gt;0,OFFSET(INDEX(TEST_CASE_COMPLEXITY_STEPS,MATCH(TRUE,TEST_CASE_COMPLEXITY_STEPS&gt;B282,0)),0,1),"")</f>
        <v/>
      </c>
      <c r="D282" s="206"/>
      <c r="E282" s="206"/>
    </row>
    <row r="283" spans="1:5" x14ac:dyDescent="0.25">
      <c r="A283" s="206"/>
      <c r="B283" s="206"/>
      <c r="C283" s="206" t="str">
        <f t="array" aca="1" ref="C283" ca="1">IF(B283&gt;0,OFFSET(INDEX(TEST_CASE_COMPLEXITY_STEPS,MATCH(TRUE,TEST_CASE_COMPLEXITY_STEPS&gt;B283,0)),0,1),"")</f>
        <v/>
      </c>
      <c r="D283" s="206"/>
      <c r="E283" s="206"/>
    </row>
    <row r="284" spans="1:5" x14ac:dyDescent="0.25">
      <c r="A284" s="206"/>
      <c r="B284" s="206"/>
      <c r="C284" s="206" t="str">
        <f t="array" aca="1" ref="C284" ca="1">IF(B284&gt;0,OFFSET(INDEX(TEST_CASE_COMPLEXITY_STEPS,MATCH(TRUE,TEST_CASE_COMPLEXITY_STEPS&gt;B284,0)),0,1),"")</f>
        <v/>
      </c>
      <c r="D284" s="206"/>
      <c r="E284" s="206"/>
    </row>
    <row r="285" spans="1:5" x14ac:dyDescent="0.25">
      <c r="A285" s="206"/>
      <c r="B285" s="206"/>
      <c r="C285" s="206" t="str">
        <f t="array" aca="1" ref="C285" ca="1">IF(B285&gt;0,OFFSET(INDEX(TEST_CASE_COMPLEXITY_STEPS,MATCH(TRUE,TEST_CASE_COMPLEXITY_STEPS&gt;B285,0)),0,1),"")</f>
        <v/>
      </c>
      <c r="D285" s="206"/>
      <c r="E285" s="206"/>
    </row>
    <row r="286" spans="1:5" x14ac:dyDescent="0.25">
      <c r="A286" s="206"/>
      <c r="B286" s="206"/>
      <c r="C286" s="206" t="str">
        <f t="array" aca="1" ref="C286" ca="1">IF(B286&gt;0,OFFSET(INDEX(TEST_CASE_COMPLEXITY_STEPS,MATCH(TRUE,TEST_CASE_COMPLEXITY_STEPS&gt;B286,0)),0,1),"")</f>
        <v/>
      </c>
      <c r="D286" s="206"/>
      <c r="E286" s="206"/>
    </row>
    <row r="287" spans="1:5" x14ac:dyDescent="0.25">
      <c r="A287" s="206"/>
      <c r="B287" s="206"/>
      <c r="C287" s="206" t="str">
        <f t="array" aca="1" ref="C287" ca="1">IF(B287&gt;0,OFFSET(INDEX(TEST_CASE_COMPLEXITY_STEPS,MATCH(TRUE,TEST_CASE_COMPLEXITY_STEPS&gt;B287,0)),0,1),"")</f>
        <v/>
      </c>
      <c r="D287" s="206"/>
      <c r="E287" s="206"/>
    </row>
    <row r="288" spans="1:5" x14ac:dyDescent="0.25">
      <c r="A288" s="206"/>
      <c r="B288" s="206"/>
      <c r="C288" s="206" t="str">
        <f t="array" aca="1" ref="C288" ca="1">IF(B288&gt;0,OFFSET(INDEX(TEST_CASE_COMPLEXITY_STEPS,MATCH(TRUE,TEST_CASE_COMPLEXITY_STEPS&gt;B288,0)),0,1),"")</f>
        <v/>
      </c>
      <c r="D288" s="206"/>
      <c r="E288" s="206"/>
    </row>
    <row r="289" spans="1:5" x14ac:dyDescent="0.25">
      <c r="A289" s="206"/>
      <c r="B289" s="206"/>
      <c r="C289" s="206" t="str">
        <f t="array" aca="1" ref="C289" ca="1">IF(B289&gt;0,OFFSET(INDEX(TEST_CASE_COMPLEXITY_STEPS,MATCH(TRUE,TEST_CASE_COMPLEXITY_STEPS&gt;B289,0)),0,1),"")</f>
        <v/>
      </c>
      <c r="D289" s="206"/>
      <c r="E289" s="206"/>
    </row>
    <row r="290" spans="1:5" x14ac:dyDescent="0.25">
      <c r="A290" s="206"/>
      <c r="B290" s="206"/>
      <c r="C290" s="206" t="str">
        <f t="array" aca="1" ref="C290" ca="1">IF(B290&gt;0,OFFSET(INDEX(TEST_CASE_COMPLEXITY_STEPS,MATCH(TRUE,TEST_CASE_COMPLEXITY_STEPS&gt;B290,0)),0,1),"")</f>
        <v/>
      </c>
      <c r="D290" s="206"/>
      <c r="E290" s="206"/>
    </row>
    <row r="291" spans="1:5" x14ac:dyDescent="0.25">
      <c r="A291" s="206"/>
      <c r="B291" s="206"/>
      <c r="C291" s="206" t="str">
        <f t="array" aca="1" ref="C291" ca="1">IF(B291&gt;0,OFFSET(INDEX(TEST_CASE_COMPLEXITY_STEPS,MATCH(TRUE,TEST_CASE_COMPLEXITY_STEPS&gt;B291,0)),0,1),"")</f>
        <v/>
      </c>
      <c r="D291" s="206"/>
      <c r="E291" s="206"/>
    </row>
    <row r="292" spans="1:5" x14ac:dyDescent="0.25">
      <c r="A292" s="206"/>
      <c r="B292" s="206"/>
      <c r="C292" s="206" t="str">
        <f t="array" aca="1" ref="C292" ca="1">IF(B292&gt;0,OFFSET(INDEX(TEST_CASE_COMPLEXITY_STEPS,MATCH(TRUE,TEST_CASE_COMPLEXITY_STEPS&gt;B292,0)),0,1),"")</f>
        <v/>
      </c>
      <c r="D292" s="206"/>
      <c r="E292" s="206"/>
    </row>
    <row r="293" spans="1:5" x14ac:dyDescent="0.25">
      <c r="A293" s="206"/>
      <c r="B293" s="206"/>
      <c r="C293" s="206" t="str">
        <f t="array" aca="1" ref="C293" ca="1">IF(B293&gt;0,OFFSET(INDEX(TEST_CASE_COMPLEXITY_STEPS,MATCH(TRUE,TEST_CASE_COMPLEXITY_STEPS&gt;B293,0)),0,1),"")</f>
        <v/>
      </c>
      <c r="D293" s="206"/>
      <c r="E293" s="206"/>
    </row>
    <row r="294" spans="1:5" x14ac:dyDescent="0.25">
      <c r="A294" s="206"/>
      <c r="B294" s="206"/>
      <c r="C294" s="206" t="str">
        <f t="array" aca="1" ref="C294" ca="1">IF(B294&gt;0,OFFSET(INDEX(TEST_CASE_COMPLEXITY_STEPS,MATCH(TRUE,TEST_CASE_COMPLEXITY_STEPS&gt;B294,0)),0,1),"")</f>
        <v/>
      </c>
      <c r="D294" s="206"/>
      <c r="E294" s="206"/>
    </row>
    <row r="295" spans="1:5" x14ac:dyDescent="0.25">
      <c r="A295" s="206"/>
      <c r="B295" s="206"/>
      <c r="C295" s="206" t="str">
        <f t="array" aca="1" ref="C295" ca="1">IF(B295&gt;0,OFFSET(INDEX(TEST_CASE_COMPLEXITY_STEPS,MATCH(TRUE,TEST_CASE_COMPLEXITY_STEPS&gt;B295,0)),0,1),"")</f>
        <v/>
      </c>
      <c r="D295" s="206"/>
      <c r="E295" s="206"/>
    </row>
    <row r="296" spans="1:5" x14ac:dyDescent="0.25">
      <c r="A296" s="206"/>
      <c r="B296" s="206"/>
      <c r="C296" s="206" t="str">
        <f t="array" aca="1" ref="C296" ca="1">IF(B296&gt;0,OFFSET(INDEX(TEST_CASE_COMPLEXITY_STEPS,MATCH(TRUE,TEST_CASE_COMPLEXITY_STEPS&gt;B296,0)),0,1),"")</f>
        <v/>
      </c>
      <c r="D296" s="206"/>
      <c r="E296" s="206"/>
    </row>
    <row r="297" spans="1:5" x14ac:dyDescent="0.25">
      <c r="A297" s="206"/>
      <c r="B297" s="206"/>
      <c r="C297" s="206" t="str">
        <f t="array" aca="1" ref="C297" ca="1">IF(B297&gt;0,OFFSET(INDEX(TEST_CASE_COMPLEXITY_STEPS,MATCH(TRUE,TEST_CASE_COMPLEXITY_STEPS&gt;B297,0)),0,1),"")</f>
        <v/>
      </c>
      <c r="D297" s="206"/>
      <c r="E297" s="206"/>
    </row>
    <row r="298" spans="1:5" x14ac:dyDescent="0.25">
      <c r="A298" s="206"/>
      <c r="B298" s="206"/>
      <c r="C298" s="206" t="str">
        <f t="array" aca="1" ref="C298" ca="1">IF(B298&gt;0,OFFSET(INDEX(TEST_CASE_COMPLEXITY_STEPS,MATCH(TRUE,TEST_CASE_COMPLEXITY_STEPS&gt;B298,0)),0,1),"")</f>
        <v/>
      </c>
      <c r="D298" s="206"/>
      <c r="E298" s="206"/>
    </row>
    <row r="299" spans="1:5" x14ac:dyDescent="0.25">
      <c r="A299" s="206"/>
      <c r="B299" s="206"/>
      <c r="C299" s="206" t="str">
        <f t="array" aca="1" ref="C299" ca="1">IF(B299&gt;0,OFFSET(INDEX(TEST_CASE_COMPLEXITY_STEPS,MATCH(TRUE,TEST_CASE_COMPLEXITY_STEPS&gt;B299,0)),0,1),"")</f>
        <v/>
      </c>
      <c r="D299" s="206"/>
      <c r="E299" s="206"/>
    </row>
    <row r="300" spans="1:5" x14ac:dyDescent="0.25">
      <c r="A300" s="206"/>
      <c r="B300" s="206"/>
      <c r="C300" s="206" t="str">
        <f t="array" aca="1" ref="C300" ca="1">IF(B300&gt;0,OFFSET(INDEX(TEST_CASE_COMPLEXITY_STEPS,MATCH(TRUE,TEST_CASE_COMPLEXITY_STEPS&gt;B300,0)),0,1),"")</f>
        <v/>
      </c>
      <c r="D300" s="206"/>
      <c r="E300" s="206"/>
    </row>
    <row r="301" spans="1:5" x14ac:dyDescent="0.25">
      <c r="A301" s="206"/>
      <c r="B301" s="206"/>
      <c r="C301" s="206" t="str">
        <f t="array" aca="1" ref="C301" ca="1">IF(B301&gt;0,OFFSET(INDEX(TEST_CASE_COMPLEXITY_STEPS,MATCH(TRUE,TEST_CASE_COMPLEXITY_STEPS&gt;B301,0)),0,1),"")</f>
        <v/>
      </c>
      <c r="D301" s="206"/>
      <c r="E301" s="206"/>
    </row>
    <row r="302" spans="1:5" x14ac:dyDescent="0.25">
      <c r="A302" s="206"/>
      <c r="B302" s="206"/>
      <c r="C302" s="206" t="str">
        <f t="array" aca="1" ref="C302" ca="1">IF(B302&gt;0,OFFSET(INDEX(TEST_CASE_COMPLEXITY_STEPS,MATCH(TRUE,TEST_CASE_COMPLEXITY_STEPS&gt;B302,0)),0,1),"")</f>
        <v/>
      </c>
      <c r="D302" s="206"/>
      <c r="E302" s="206"/>
    </row>
    <row r="303" spans="1:5" x14ac:dyDescent="0.25">
      <c r="A303" s="206"/>
      <c r="B303" s="206"/>
      <c r="C303" s="206" t="str">
        <f t="array" aca="1" ref="C303" ca="1">IF(B303&gt;0,OFFSET(INDEX(TEST_CASE_COMPLEXITY_STEPS,MATCH(TRUE,TEST_CASE_COMPLEXITY_STEPS&gt;B303,0)),0,1),"")</f>
        <v/>
      </c>
      <c r="D303" s="206"/>
      <c r="E303" s="206"/>
    </row>
    <row r="304" spans="1:5" x14ac:dyDescent="0.25">
      <c r="A304" s="206"/>
      <c r="B304" s="206"/>
      <c r="C304" s="206" t="str">
        <f t="array" aca="1" ref="C304" ca="1">IF(B304&gt;0,OFFSET(INDEX(TEST_CASE_COMPLEXITY_STEPS,MATCH(TRUE,TEST_CASE_COMPLEXITY_STEPS&gt;B304,0)),0,1),"")</f>
        <v/>
      </c>
      <c r="D304" s="206"/>
      <c r="E304" s="206"/>
    </row>
    <row r="305" spans="1:5" x14ac:dyDescent="0.25">
      <c r="A305" s="206"/>
      <c r="B305" s="206"/>
      <c r="C305" s="206" t="str">
        <f t="array" aca="1" ref="C305" ca="1">IF(B305&gt;0,OFFSET(INDEX(TEST_CASE_COMPLEXITY_STEPS,MATCH(TRUE,TEST_CASE_COMPLEXITY_STEPS&gt;B305,0)),0,1),"")</f>
        <v/>
      </c>
      <c r="D305" s="206"/>
      <c r="E305" s="206"/>
    </row>
    <row r="306" spans="1:5" x14ac:dyDescent="0.25">
      <c r="A306" s="206"/>
      <c r="B306" s="206"/>
      <c r="C306" s="206" t="str">
        <f t="array" aca="1" ref="C306" ca="1">IF(B306&gt;0,OFFSET(INDEX(TEST_CASE_COMPLEXITY_STEPS,MATCH(TRUE,TEST_CASE_COMPLEXITY_STEPS&gt;B306,0)),0,1),"")</f>
        <v/>
      </c>
      <c r="D306" s="206"/>
      <c r="E306" s="206"/>
    </row>
    <row r="307" spans="1:5" x14ac:dyDescent="0.25">
      <c r="A307" s="206"/>
      <c r="B307" s="206"/>
      <c r="C307" s="206" t="str">
        <f t="array" aca="1" ref="C307" ca="1">IF(B307&gt;0,OFFSET(INDEX(TEST_CASE_COMPLEXITY_STEPS,MATCH(TRUE,TEST_CASE_COMPLEXITY_STEPS&gt;B307,0)),0,1),"")</f>
        <v/>
      </c>
      <c r="D307" s="206"/>
      <c r="E307" s="206"/>
    </row>
    <row r="308" spans="1:5" x14ac:dyDescent="0.25">
      <c r="A308" s="206"/>
      <c r="B308" s="206"/>
      <c r="C308" s="206" t="str">
        <f t="array" aca="1" ref="C308" ca="1">IF(B308&gt;0,OFFSET(INDEX(TEST_CASE_COMPLEXITY_STEPS,MATCH(TRUE,TEST_CASE_COMPLEXITY_STEPS&gt;B308,0)),0,1),"")</f>
        <v/>
      </c>
      <c r="D308" s="206"/>
      <c r="E308" s="206"/>
    </row>
    <row r="309" spans="1:5" x14ac:dyDescent="0.25">
      <c r="A309" s="206"/>
      <c r="B309" s="206"/>
      <c r="C309" s="206" t="str">
        <f t="array" aca="1" ref="C309" ca="1">IF(B309&gt;0,OFFSET(INDEX(TEST_CASE_COMPLEXITY_STEPS,MATCH(TRUE,TEST_CASE_COMPLEXITY_STEPS&gt;B309,0)),0,1),"")</f>
        <v/>
      </c>
      <c r="D309" s="206"/>
      <c r="E309" s="206"/>
    </row>
    <row r="310" spans="1:5" x14ac:dyDescent="0.25">
      <c r="A310" s="206"/>
      <c r="B310" s="206"/>
      <c r="C310" s="206" t="str">
        <f t="array" aca="1" ref="C310" ca="1">IF(B310&gt;0,OFFSET(INDEX(TEST_CASE_COMPLEXITY_STEPS,MATCH(TRUE,TEST_CASE_COMPLEXITY_STEPS&gt;B310,0)),0,1),"")</f>
        <v/>
      </c>
      <c r="D310" s="206"/>
      <c r="E310" s="206"/>
    </row>
    <row r="311" spans="1:5" x14ac:dyDescent="0.25">
      <c r="A311" s="206"/>
      <c r="B311" s="206"/>
      <c r="C311" s="206" t="str">
        <f t="array" aca="1" ref="C311" ca="1">IF(B311&gt;0,OFFSET(INDEX(TEST_CASE_COMPLEXITY_STEPS,MATCH(TRUE,TEST_CASE_COMPLEXITY_STEPS&gt;B311,0)),0,1),"")</f>
        <v/>
      </c>
      <c r="D311" s="206"/>
      <c r="E311" s="206"/>
    </row>
    <row r="312" spans="1:5" x14ac:dyDescent="0.25">
      <c r="A312" s="206"/>
      <c r="B312" s="206"/>
      <c r="C312" s="206" t="str">
        <f t="array" aca="1" ref="C312" ca="1">IF(B312&gt;0,OFFSET(INDEX(TEST_CASE_COMPLEXITY_STEPS,MATCH(TRUE,TEST_CASE_COMPLEXITY_STEPS&gt;B312,0)),0,1),"")</f>
        <v/>
      </c>
      <c r="D312" s="206"/>
      <c r="E312" s="206"/>
    </row>
    <row r="313" spans="1:5" x14ac:dyDescent="0.25">
      <c r="A313" s="206"/>
      <c r="B313" s="206"/>
      <c r="C313" s="206" t="str">
        <f t="array" aca="1" ref="C313" ca="1">IF(B313&gt;0,OFFSET(INDEX(TEST_CASE_COMPLEXITY_STEPS,MATCH(TRUE,TEST_CASE_COMPLEXITY_STEPS&gt;B313,0)),0,1),"")</f>
        <v/>
      </c>
      <c r="D313" s="206"/>
      <c r="E313" s="206"/>
    </row>
    <row r="314" spans="1:5" x14ac:dyDescent="0.25">
      <c r="A314" s="206"/>
      <c r="B314" s="206"/>
      <c r="C314" s="206" t="str">
        <f t="array" aca="1" ref="C314" ca="1">IF(B314&gt;0,OFFSET(INDEX(TEST_CASE_COMPLEXITY_STEPS,MATCH(TRUE,TEST_CASE_COMPLEXITY_STEPS&gt;B314,0)),0,1),"")</f>
        <v/>
      </c>
      <c r="D314" s="206"/>
      <c r="E314" s="206"/>
    </row>
    <row r="315" spans="1:5" x14ac:dyDescent="0.25">
      <c r="A315" s="206"/>
      <c r="B315" s="206"/>
      <c r="C315" s="206" t="str">
        <f t="array" aca="1" ref="C315" ca="1">IF(B315&gt;0,OFFSET(INDEX(TEST_CASE_COMPLEXITY_STEPS,MATCH(TRUE,TEST_CASE_COMPLEXITY_STEPS&gt;B315,0)),0,1),"")</f>
        <v/>
      </c>
      <c r="D315" s="206"/>
      <c r="E315" s="206"/>
    </row>
    <row r="316" spans="1:5" x14ac:dyDescent="0.25">
      <c r="A316" s="206"/>
      <c r="B316" s="206"/>
      <c r="C316" s="206" t="str">
        <f t="array" aca="1" ref="C316" ca="1">IF(B316&gt;0,OFFSET(INDEX(TEST_CASE_COMPLEXITY_STEPS,MATCH(TRUE,TEST_CASE_COMPLEXITY_STEPS&gt;B316,0)),0,1),"")</f>
        <v/>
      </c>
      <c r="D316" s="206"/>
      <c r="E316" s="206"/>
    </row>
    <row r="317" spans="1:5" x14ac:dyDescent="0.25">
      <c r="A317" s="206"/>
      <c r="B317" s="206"/>
      <c r="C317" s="206" t="str">
        <f t="array" aca="1" ref="C317" ca="1">IF(B317&gt;0,OFFSET(INDEX(TEST_CASE_COMPLEXITY_STEPS,MATCH(TRUE,TEST_CASE_COMPLEXITY_STEPS&gt;B317,0)),0,1),"")</f>
        <v/>
      </c>
      <c r="D317" s="206"/>
      <c r="E317" s="206"/>
    </row>
    <row r="318" spans="1:5" x14ac:dyDescent="0.25">
      <c r="A318" s="206"/>
      <c r="B318" s="206"/>
      <c r="C318" s="206" t="str">
        <f t="array" aca="1" ref="C318" ca="1">IF(B318&gt;0,OFFSET(INDEX(TEST_CASE_COMPLEXITY_STEPS,MATCH(TRUE,TEST_CASE_COMPLEXITY_STEPS&gt;B318,0)),0,1),"")</f>
        <v/>
      </c>
      <c r="D318" s="206"/>
      <c r="E318" s="206"/>
    </row>
    <row r="319" spans="1:5" x14ac:dyDescent="0.25">
      <c r="A319" s="206"/>
      <c r="B319" s="206"/>
      <c r="C319" s="206" t="str">
        <f t="array" aca="1" ref="C319" ca="1">IF(B319&gt;0,OFFSET(INDEX(TEST_CASE_COMPLEXITY_STEPS,MATCH(TRUE,TEST_CASE_COMPLEXITY_STEPS&gt;B319,0)),0,1),"")</f>
        <v/>
      </c>
      <c r="D319" s="206"/>
      <c r="E319" s="206"/>
    </row>
    <row r="320" spans="1:5" x14ac:dyDescent="0.25">
      <c r="A320" s="206"/>
      <c r="B320" s="206"/>
      <c r="C320" s="206" t="str">
        <f t="array" aca="1" ref="C320" ca="1">IF(B320&gt;0,OFFSET(INDEX(TEST_CASE_COMPLEXITY_STEPS,MATCH(TRUE,TEST_CASE_COMPLEXITY_STEPS&gt;B320,0)),0,1),"")</f>
        <v/>
      </c>
      <c r="D320" s="206"/>
      <c r="E320" s="206"/>
    </row>
    <row r="321" spans="1:5" x14ac:dyDescent="0.25">
      <c r="A321" s="206"/>
      <c r="B321" s="206"/>
      <c r="C321" s="206" t="str">
        <f t="array" aca="1" ref="C321" ca="1">IF(B321&gt;0,OFFSET(INDEX(TEST_CASE_COMPLEXITY_STEPS,MATCH(TRUE,TEST_CASE_COMPLEXITY_STEPS&gt;B321,0)),0,1),"")</f>
        <v/>
      </c>
      <c r="D321" s="206"/>
      <c r="E321" s="206"/>
    </row>
    <row r="322" spans="1:5" x14ac:dyDescent="0.25">
      <c r="A322" s="206"/>
      <c r="B322" s="206"/>
      <c r="C322" s="206" t="str">
        <f t="array" aca="1" ref="C322" ca="1">IF(B322&gt;0,OFFSET(INDEX(TEST_CASE_COMPLEXITY_STEPS,MATCH(TRUE,TEST_CASE_COMPLEXITY_STEPS&gt;B322,0)),0,1),"")</f>
        <v/>
      </c>
      <c r="D322" s="206"/>
      <c r="E322" s="206"/>
    </row>
    <row r="323" spans="1:5" x14ac:dyDescent="0.25">
      <c r="A323" s="206"/>
      <c r="B323" s="206"/>
      <c r="C323" s="206" t="str">
        <f t="array" aca="1" ref="C323" ca="1">IF(B323&gt;0,OFFSET(INDEX(TEST_CASE_COMPLEXITY_STEPS,MATCH(TRUE,TEST_CASE_COMPLEXITY_STEPS&gt;B323,0)),0,1),"")</f>
        <v/>
      </c>
      <c r="D323" s="206"/>
      <c r="E323" s="206"/>
    </row>
    <row r="324" spans="1:5" x14ac:dyDescent="0.25">
      <c r="A324" s="206"/>
      <c r="B324" s="206"/>
      <c r="C324" s="206" t="str">
        <f t="array" aca="1" ref="C324" ca="1">IF(B324&gt;0,OFFSET(INDEX(TEST_CASE_COMPLEXITY_STEPS,MATCH(TRUE,TEST_CASE_COMPLEXITY_STEPS&gt;B324,0)),0,1),"")</f>
        <v/>
      </c>
      <c r="D324" s="206"/>
      <c r="E324" s="206"/>
    </row>
    <row r="325" spans="1:5" x14ac:dyDescent="0.25">
      <c r="A325" s="206"/>
      <c r="B325" s="206"/>
      <c r="C325" s="206" t="str">
        <f t="array" aca="1" ref="C325" ca="1">IF(B325&gt;0,OFFSET(INDEX(TEST_CASE_COMPLEXITY_STEPS,MATCH(TRUE,TEST_CASE_COMPLEXITY_STEPS&gt;B325,0)),0,1),"")</f>
        <v/>
      </c>
      <c r="D325" s="206"/>
      <c r="E325" s="206"/>
    </row>
    <row r="326" spans="1:5" x14ac:dyDescent="0.25">
      <c r="A326" s="206"/>
      <c r="B326" s="206"/>
      <c r="C326" s="206" t="str">
        <f t="array" aca="1" ref="C326" ca="1">IF(B326&gt;0,OFFSET(INDEX(TEST_CASE_COMPLEXITY_STEPS,MATCH(TRUE,TEST_CASE_COMPLEXITY_STEPS&gt;B326,0)),0,1),"")</f>
        <v/>
      </c>
      <c r="D326" s="206"/>
      <c r="E326" s="206"/>
    </row>
    <row r="327" spans="1:5" x14ac:dyDescent="0.25">
      <c r="A327" s="206"/>
      <c r="B327" s="206"/>
      <c r="C327" s="206" t="str">
        <f t="array" aca="1" ref="C327" ca="1">IF(B327&gt;0,OFFSET(INDEX(TEST_CASE_COMPLEXITY_STEPS,MATCH(TRUE,TEST_CASE_COMPLEXITY_STEPS&gt;B327,0)),0,1),"")</f>
        <v/>
      </c>
      <c r="D327" s="206"/>
      <c r="E327" s="206"/>
    </row>
    <row r="328" spans="1:5" x14ac:dyDescent="0.25">
      <c r="A328" s="206"/>
      <c r="B328" s="206"/>
      <c r="C328" s="206" t="str">
        <f t="array" aca="1" ref="C328" ca="1">IF(B328&gt;0,OFFSET(INDEX(TEST_CASE_COMPLEXITY_STEPS,MATCH(TRUE,TEST_CASE_COMPLEXITY_STEPS&gt;B328,0)),0,1),"")</f>
        <v/>
      </c>
      <c r="D328" s="206"/>
      <c r="E328" s="206"/>
    </row>
    <row r="329" spans="1:5" x14ac:dyDescent="0.25">
      <c r="A329" s="206"/>
      <c r="B329" s="206"/>
      <c r="C329" s="206" t="str">
        <f t="array" aca="1" ref="C329" ca="1">IF(B329&gt;0,OFFSET(INDEX(TEST_CASE_COMPLEXITY_STEPS,MATCH(TRUE,TEST_CASE_COMPLEXITY_STEPS&gt;B329,0)),0,1),"")</f>
        <v/>
      </c>
      <c r="D329" s="206"/>
      <c r="E329" s="206"/>
    </row>
    <row r="330" spans="1:5" x14ac:dyDescent="0.25">
      <c r="A330" s="206"/>
      <c r="B330" s="206"/>
      <c r="C330" s="206" t="str">
        <f t="array" aca="1" ref="C330" ca="1">IF(B330&gt;0,OFFSET(INDEX(TEST_CASE_COMPLEXITY_STEPS,MATCH(TRUE,TEST_CASE_COMPLEXITY_STEPS&gt;B330,0)),0,1),"")</f>
        <v/>
      </c>
      <c r="D330" s="206"/>
      <c r="E330" s="206"/>
    </row>
    <row r="331" spans="1:5" x14ac:dyDescent="0.25">
      <c r="A331" s="206"/>
      <c r="B331" s="206"/>
      <c r="C331" s="206" t="str">
        <f t="array" aca="1" ref="C331" ca="1">IF(B331&gt;0,OFFSET(INDEX(TEST_CASE_COMPLEXITY_STEPS,MATCH(TRUE,TEST_CASE_COMPLEXITY_STEPS&gt;B331,0)),0,1),"")</f>
        <v/>
      </c>
      <c r="D331" s="206"/>
      <c r="E331" s="206"/>
    </row>
    <row r="332" spans="1:5" x14ac:dyDescent="0.25">
      <c r="A332" s="206"/>
      <c r="B332" s="206"/>
      <c r="C332" s="206" t="str">
        <f t="array" aca="1" ref="C332" ca="1">IF(B332&gt;0,OFFSET(INDEX(TEST_CASE_COMPLEXITY_STEPS,MATCH(TRUE,TEST_CASE_COMPLEXITY_STEPS&gt;B332,0)),0,1),"")</f>
        <v/>
      </c>
      <c r="D332" s="206"/>
      <c r="E332" s="206"/>
    </row>
    <row r="333" spans="1:5" x14ac:dyDescent="0.25">
      <c r="A333" s="206"/>
      <c r="B333" s="206"/>
      <c r="C333" s="206" t="str">
        <f t="array" aca="1" ref="C333" ca="1">IF(B333&gt;0,OFFSET(INDEX(TEST_CASE_COMPLEXITY_STEPS,MATCH(TRUE,TEST_CASE_COMPLEXITY_STEPS&gt;B333,0)),0,1),"")</f>
        <v/>
      </c>
      <c r="D333" s="206"/>
      <c r="E333" s="206"/>
    </row>
    <row r="334" spans="1:5" x14ac:dyDescent="0.25">
      <c r="A334" s="206"/>
      <c r="B334" s="206"/>
      <c r="C334" s="206" t="str">
        <f t="array" aca="1" ref="C334" ca="1">IF(B334&gt;0,OFFSET(INDEX(TEST_CASE_COMPLEXITY_STEPS,MATCH(TRUE,TEST_CASE_COMPLEXITY_STEPS&gt;B334,0)),0,1),"")</f>
        <v/>
      </c>
      <c r="D334" s="206"/>
      <c r="E334" s="206"/>
    </row>
    <row r="335" spans="1:5" x14ac:dyDescent="0.25">
      <c r="A335" s="206"/>
      <c r="B335" s="206"/>
      <c r="C335" s="206" t="str">
        <f t="array" aca="1" ref="C335" ca="1">IF(B335&gt;0,OFFSET(INDEX(TEST_CASE_COMPLEXITY_STEPS,MATCH(TRUE,TEST_CASE_COMPLEXITY_STEPS&gt;B335,0)),0,1),"")</f>
        <v/>
      </c>
      <c r="D335" s="206"/>
      <c r="E335" s="206"/>
    </row>
    <row r="336" spans="1:5" x14ac:dyDescent="0.25">
      <c r="A336" s="206"/>
      <c r="B336" s="206"/>
      <c r="C336" s="206" t="str">
        <f t="array" aca="1" ref="C336" ca="1">IF(B336&gt;0,OFFSET(INDEX(TEST_CASE_COMPLEXITY_STEPS,MATCH(TRUE,TEST_CASE_COMPLEXITY_STEPS&gt;B336,0)),0,1),"")</f>
        <v/>
      </c>
      <c r="D336" s="206"/>
      <c r="E336" s="206"/>
    </row>
    <row r="337" spans="1:5" x14ac:dyDescent="0.25">
      <c r="A337" s="206"/>
      <c r="B337" s="206"/>
      <c r="C337" s="206" t="str">
        <f t="array" aca="1" ref="C337" ca="1">IF(B337&gt;0,OFFSET(INDEX(TEST_CASE_COMPLEXITY_STEPS,MATCH(TRUE,TEST_CASE_COMPLEXITY_STEPS&gt;B337,0)),0,1),"")</f>
        <v/>
      </c>
      <c r="D337" s="206"/>
      <c r="E337" s="206"/>
    </row>
    <row r="338" spans="1:5" x14ac:dyDescent="0.25">
      <c r="A338" s="206"/>
      <c r="B338" s="206"/>
      <c r="C338" s="206" t="str">
        <f t="array" aca="1" ref="C338" ca="1">IF(B338&gt;0,OFFSET(INDEX(TEST_CASE_COMPLEXITY_STEPS,MATCH(TRUE,TEST_CASE_COMPLEXITY_STEPS&gt;B338,0)),0,1),"")</f>
        <v/>
      </c>
      <c r="D338" s="206"/>
      <c r="E338" s="206"/>
    </row>
    <row r="339" spans="1:5" x14ac:dyDescent="0.25">
      <c r="A339" s="206"/>
      <c r="B339" s="206"/>
      <c r="C339" s="206" t="str">
        <f t="array" aca="1" ref="C339" ca="1">IF(B339&gt;0,OFFSET(INDEX(TEST_CASE_COMPLEXITY_STEPS,MATCH(TRUE,TEST_CASE_COMPLEXITY_STEPS&gt;B339,0)),0,1),"")</f>
        <v/>
      </c>
      <c r="D339" s="206"/>
      <c r="E339" s="206"/>
    </row>
    <row r="340" spans="1:5" x14ac:dyDescent="0.25">
      <c r="A340" s="206"/>
      <c r="B340" s="206"/>
      <c r="C340" s="206" t="str">
        <f t="array" aca="1" ref="C340" ca="1">IF(B340&gt;0,OFFSET(INDEX(TEST_CASE_COMPLEXITY_STEPS,MATCH(TRUE,TEST_CASE_COMPLEXITY_STEPS&gt;B340,0)),0,1),"")</f>
        <v/>
      </c>
      <c r="D340" s="206"/>
      <c r="E340" s="206"/>
    </row>
    <row r="341" spans="1:5" x14ac:dyDescent="0.25">
      <c r="A341" s="206"/>
      <c r="B341" s="206"/>
      <c r="C341" s="206" t="str">
        <f t="array" aca="1" ref="C341" ca="1">IF(B341&gt;0,OFFSET(INDEX(TEST_CASE_COMPLEXITY_STEPS,MATCH(TRUE,TEST_CASE_COMPLEXITY_STEPS&gt;B341,0)),0,1),"")</f>
        <v/>
      </c>
      <c r="D341" s="206"/>
      <c r="E341" s="206"/>
    </row>
    <row r="342" spans="1:5" x14ac:dyDescent="0.25">
      <c r="A342" s="206"/>
      <c r="B342" s="206"/>
      <c r="C342" s="206" t="str">
        <f t="array" aca="1" ref="C342" ca="1">IF(B342&gt;0,OFFSET(INDEX(TEST_CASE_COMPLEXITY_STEPS,MATCH(TRUE,TEST_CASE_COMPLEXITY_STEPS&gt;B342,0)),0,1),"")</f>
        <v/>
      </c>
      <c r="D342" s="206"/>
      <c r="E342" s="206"/>
    </row>
    <row r="343" spans="1:5" x14ac:dyDescent="0.25">
      <c r="A343" s="206"/>
      <c r="B343" s="206"/>
      <c r="C343" s="206" t="str">
        <f t="array" aca="1" ref="C343" ca="1">IF(B343&gt;0,OFFSET(INDEX(TEST_CASE_COMPLEXITY_STEPS,MATCH(TRUE,TEST_CASE_COMPLEXITY_STEPS&gt;B343,0)),0,1),"")</f>
        <v/>
      </c>
      <c r="D343" s="206"/>
      <c r="E343" s="206"/>
    </row>
    <row r="344" spans="1:5" x14ac:dyDescent="0.25">
      <c r="A344" s="206"/>
      <c r="B344" s="206"/>
      <c r="C344" s="206" t="str">
        <f t="array" aca="1" ref="C344" ca="1">IF(B344&gt;0,OFFSET(INDEX(TEST_CASE_COMPLEXITY_STEPS,MATCH(TRUE,TEST_CASE_COMPLEXITY_STEPS&gt;B344,0)),0,1),"")</f>
        <v/>
      </c>
      <c r="D344" s="206"/>
      <c r="E344" s="206"/>
    </row>
    <row r="345" spans="1:5" x14ac:dyDescent="0.25">
      <c r="A345" s="206"/>
      <c r="B345" s="206"/>
      <c r="C345" s="206" t="str">
        <f t="array" aca="1" ref="C345" ca="1">IF(B345&gt;0,OFFSET(INDEX(TEST_CASE_COMPLEXITY_STEPS,MATCH(TRUE,TEST_CASE_COMPLEXITY_STEPS&gt;B345,0)),0,1),"")</f>
        <v/>
      </c>
      <c r="D345" s="206"/>
      <c r="E345" s="206"/>
    </row>
    <row r="346" spans="1:5" x14ac:dyDescent="0.25">
      <c r="A346" s="206"/>
      <c r="B346" s="206"/>
      <c r="C346" s="206" t="str">
        <f t="array" aca="1" ref="C346" ca="1">IF(B346&gt;0,OFFSET(INDEX(TEST_CASE_COMPLEXITY_STEPS,MATCH(TRUE,TEST_CASE_COMPLEXITY_STEPS&gt;B346,0)),0,1),"")</f>
        <v/>
      </c>
      <c r="D346" s="206"/>
      <c r="E346" s="206"/>
    </row>
    <row r="347" spans="1:5" x14ac:dyDescent="0.25">
      <c r="A347" s="206"/>
      <c r="B347" s="206"/>
      <c r="C347" s="206" t="str">
        <f t="array" aca="1" ref="C347" ca="1">IF(B347&gt;0,OFFSET(INDEX(TEST_CASE_COMPLEXITY_STEPS,MATCH(TRUE,TEST_CASE_COMPLEXITY_STEPS&gt;B347,0)),0,1),"")</f>
        <v/>
      </c>
      <c r="D347" s="206"/>
      <c r="E347" s="206"/>
    </row>
    <row r="348" spans="1:5" x14ac:dyDescent="0.25">
      <c r="A348" s="206"/>
      <c r="B348" s="206"/>
      <c r="C348" s="206" t="str">
        <f t="array" aca="1" ref="C348" ca="1">IF(B348&gt;0,OFFSET(INDEX(TEST_CASE_COMPLEXITY_STEPS,MATCH(TRUE,TEST_CASE_COMPLEXITY_STEPS&gt;B348,0)),0,1),"")</f>
        <v/>
      </c>
      <c r="D348" s="206"/>
      <c r="E348" s="206"/>
    </row>
    <row r="349" spans="1:5" x14ac:dyDescent="0.25">
      <c r="A349" s="206"/>
      <c r="B349" s="206"/>
      <c r="C349" s="206" t="str">
        <f t="array" aca="1" ref="C349" ca="1">IF(B349&gt;0,OFFSET(INDEX(TEST_CASE_COMPLEXITY_STEPS,MATCH(TRUE,TEST_CASE_COMPLEXITY_STEPS&gt;B349,0)),0,1),"")</f>
        <v/>
      </c>
      <c r="D349" s="206"/>
      <c r="E349" s="206"/>
    </row>
    <row r="350" spans="1:5" x14ac:dyDescent="0.25">
      <c r="A350" s="206"/>
      <c r="B350" s="206"/>
      <c r="C350" s="206" t="str">
        <f t="array" aca="1" ref="C350" ca="1">IF(B350&gt;0,OFFSET(INDEX(TEST_CASE_COMPLEXITY_STEPS,MATCH(TRUE,TEST_CASE_COMPLEXITY_STEPS&gt;B350,0)),0,1),"")</f>
        <v/>
      </c>
      <c r="D350" s="206"/>
      <c r="E350" s="206"/>
    </row>
    <row r="351" spans="1:5" x14ac:dyDescent="0.25">
      <c r="A351" s="206"/>
      <c r="B351" s="206"/>
      <c r="C351" s="206" t="str">
        <f t="array" aca="1" ref="C351" ca="1">IF(B351&gt;0,OFFSET(INDEX(TEST_CASE_COMPLEXITY_STEPS,MATCH(TRUE,TEST_CASE_COMPLEXITY_STEPS&gt;B351,0)),0,1),"")</f>
        <v/>
      </c>
      <c r="D351" s="206"/>
      <c r="E351" s="206"/>
    </row>
    <row r="352" spans="1:5" x14ac:dyDescent="0.25">
      <c r="A352" s="206"/>
      <c r="B352" s="206"/>
      <c r="C352" s="206" t="str">
        <f t="array" aca="1" ref="C352" ca="1">IF(B352&gt;0,OFFSET(INDEX(TEST_CASE_COMPLEXITY_STEPS,MATCH(TRUE,TEST_CASE_COMPLEXITY_STEPS&gt;B352,0)),0,1),"")</f>
        <v/>
      </c>
      <c r="D352" s="206"/>
      <c r="E352" s="206"/>
    </row>
    <row r="353" spans="1:5" x14ac:dyDescent="0.25">
      <c r="A353" s="206"/>
      <c r="B353" s="206"/>
      <c r="C353" s="206" t="str">
        <f t="array" aca="1" ref="C353" ca="1">IF(B353&gt;0,OFFSET(INDEX(TEST_CASE_COMPLEXITY_STEPS,MATCH(TRUE,TEST_CASE_COMPLEXITY_STEPS&gt;B353,0)),0,1),"")</f>
        <v/>
      </c>
      <c r="D353" s="206"/>
      <c r="E353" s="206"/>
    </row>
    <row r="354" spans="1:5" x14ac:dyDescent="0.25">
      <c r="A354" s="206"/>
      <c r="B354" s="206"/>
      <c r="C354" s="206" t="str">
        <f t="array" aca="1" ref="C354" ca="1">IF(B354&gt;0,OFFSET(INDEX(TEST_CASE_COMPLEXITY_STEPS,MATCH(TRUE,TEST_CASE_COMPLEXITY_STEPS&gt;B354,0)),0,1),"")</f>
        <v/>
      </c>
      <c r="D354" s="206"/>
      <c r="E354" s="206"/>
    </row>
    <row r="355" spans="1:5" x14ac:dyDescent="0.25">
      <c r="A355" s="206"/>
      <c r="B355" s="206"/>
      <c r="C355" s="206" t="str">
        <f t="array" aca="1" ref="C355" ca="1">IF(B355&gt;0,OFFSET(INDEX(TEST_CASE_COMPLEXITY_STEPS,MATCH(TRUE,TEST_CASE_COMPLEXITY_STEPS&gt;B355,0)),0,1),"")</f>
        <v/>
      </c>
      <c r="D355" s="206"/>
      <c r="E355" s="206"/>
    </row>
    <row r="356" spans="1:5" x14ac:dyDescent="0.25">
      <c r="A356" s="206"/>
      <c r="B356" s="206"/>
      <c r="C356" s="206" t="str">
        <f t="array" aca="1" ref="C356" ca="1">IF(B356&gt;0,OFFSET(INDEX(TEST_CASE_COMPLEXITY_STEPS,MATCH(TRUE,TEST_CASE_COMPLEXITY_STEPS&gt;B356,0)),0,1),"")</f>
        <v/>
      </c>
      <c r="D356" s="206"/>
      <c r="E356" s="206"/>
    </row>
    <row r="357" spans="1:5" x14ac:dyDescent="0.25">
      <c r="A357" s="206"/>
      <c r="B357" s="206"/>
      <c r="C357" s="206" t="str">
        <f t="array" aca="1" ref="C357" ca="1">IF(B357&gt;0,OFFSET(INDEX(TEST_CASE_COMPLEXITY_STEPS,MATCH(TRUE,TEST_CASE_COMPLEXITY_STEPS&gt;B357,0)),0,1),"")</f>
        <v/>
      </c>
      <c r="D357" s="206"/>
      <c r="E357" s="206"/>
    </row>
    <row r="358" spans="1:5" x14ac:dyDescent="0.25">
      <c r="A358" s="206"/>
      <c r="B358" s="206"/>
      <c r="C358" s="206" t="str">
        <f t="array" aca="1" ref="C358" ca="1">IF(B358&gt;0,OFFSET(INDEX(TEST_CASE_COMPLEXITY_STEPS,MATCH(TRUE,TEST_CASE_COMPLEXITY_STEPS&gt;B358,0)),0,1),"")</f>
        <v/>
      </c>
      <c r="D358" s="206"/>
      <c r="E358" s="206"/>
    </row>
    <row r="359" spans="1:5" x14ac:dyDescent="0.25">
      <c r="A359" s="206"/>
      <c r="B359" s="206"/>
      <c r="C359" s="206" t="str">
        <f t="array" aca="1" ref="C359" ca="1">IF(B359&gt;0,OFFSET(INDEX(TEST_CASE_COMPLEXITY_STEPS,MATCH(TRUE,TEST_CASE_COMPLEXITY_STEPS&gt;B359,0)),0,1),"")</f>
        <v/>
      </c>
      <c r="D359" s="206"/>
      <c r="E359" s="206"/>
    </row>
    <row r="360" spans="1:5" x14ac:dyDescent="0.25">
      <c r="A360" s="206"/>
      <c r="B360" s="206"/>
      <c r="C360" s="206" t="str">
        <f t="array" aca="1" ref="C360" ca="1">IF(B360&gt;0,OFFSET(INDEX(TEST_CASE_COMPLEXITY_STEPS,MATCH(TRUE,TEST_CASE_COMPLEXITY_STEPS&gt;B360,0)),0,1),"")</f>
        <v/>
      </c>
      <c r="D360" s="206"/>
      <c r="E360" s="206"/>
    </row>
    <row r="361" spans="1:5" x14ac:dyDescent="0.25">
      <c r="A361" s="206"/>
      <c r="B361" s="206"/>
      <c r="C361" s="206" t="str">
        <f t="array" aca="1" ref="C361" ca="1">IF(B361&gt;0,OFFSET(INDEX(TEST_CASE_COMPLEXITY_STEPS,MATCH(TRUE,TEST_CASE_COMPLEXITY_STEPS&gt;B361,0)),0,1),"")</f>
        <v/>
      </c>
      <c r="D361" s="206"/>
      <c r="E361" s="206"/>
    </row>
    <row r="362" spans="1:5" x14ac:dyDescent="0.25">
      <c r="A362" s="206"/>
      <c r="B362" s="206"/>
      <c r="C362" s="206" t="str">
        <f t="array" aca="1" ref="C362" ca="1">IF(B362&gt;0,OFFSET(INDEX(TEST_CASE_COMPLEXITY_STEPS,MATCH(TRUE,TEST_CASE_COMPLEXITY_STEPS&gt;B362,0)),0,1),"")</f>
        <v/>
      </c>
      <c r="D362" s="206"/>
      <c r="E362" s="206"/>
    </row>
    <row r="363" spans="1:5" x14ac:dyDescent="0.25">
      <c r="A363" s="206"/>
      <c r="B363" s="206"/>
      <c r="C363" s="206" t="str">
        <f t="array" aca="1" ref="C363" ca="1">IF(B363&gt;0,OFFSET(INDEX(TEST_CASE_COMPLEXITY_STEPS,MATCH(TRUE,TEST_CASE_COMPLEXITY_STEPS&gt;B363,0)),0,1),"")</f>
        <v/>
      </c>
      <c r="D363" s="206"/>
      <c r="E363" s="206"/>
    </row>
    <row r="364" spans="1:5" x14ac:dyDescent="0.25">
      <c r="A364" s="206"/>
      <c r="B364" s="206"/>
      <c r="C364" s="206" t="str">
        <f t="array" aca="1" ref="C364" ca="1">IF(B364&gt;0,OFFSET(INDEX(TEST_CASE_COMPLEXITY_STEPS,MATCH(TRUE,TEST_CASE_COMPLEXITY_STEPS&gt;B364,0)),0,1),"")</f>
        <v/>
      </c>
      <c r="D364" s="206"/>
      <c r="E364" s="206"/>
    </row>
    <row r="365" spans="1:5" x14ac:dyDescent="0.25">
      <c r="A365" s="206"/>
      <c r="B365" s="206"/>
      <c r="C365" s="206" t="str">
        <f t="array" aca="1" ref="C365" ca="1">IF(B365&gt;0,OFFSET(INDEX(TEST_CASE_COMPLEXITY_STEPS,MATCH(TRUE,TEST_CASE_COMPLEXITY_STEPS&gt;B365,0)),0,1),"")</f>
        <v/>
      </c>
      <c r="D365" s="206"/>
      <c r="E365" s="206"/>
    </row>
    <row r="366" spans="1:5" x14ac:dyDescent="0.25">
      <c r="A366" s="206"/>
      <c r="B366" s="206"/>
      <c r="C366" s="206" t="str">
        <f t="array" aca="1" ref="C366" ca="1">IF(B366&gt;0,OFFSET(INDEX(TEST_CASE_COMPLEXITY_STEPS,MATCH(TRUE,TEST_CASE_COMPLEXITY_STEPS&gt;B366,0)),0,1),"")</f>
        <v/>
      </c>
      <c r="D366" s="206"/>
      <c r="E366" s="206"/>
    </row>
    <row r="367" spans="1:5" x14ac:dyDescent="0.25">
      <c r="A367" s="206"/>
      <c r="B367" s="206"/>
      <c r="C367" s="206" t="str">
        <f t="array" aca="1" ref="C367" ca="1">IF(B367&gt;0,OFFSET(INDEX(TEST_CASE_COMPLEXITY_STEPS,MATCH(TRUE,TEST_CASE_COMPLEXITY_STEPS&gt;B367,0)),0,1),"")</f>
        <v/>
      </c>
      <c r="D367" s="206"/>
      <c r="E367" s="206"/>
    </row>
    <row r="368" spans="1:5" x14ac:dyDescent="0.25">
      <c r="A368" s="206"/>
      <c r="B368" s="206"/>
      <c r="C368" s="206" t="str">
        <f t="array" aca="1" ref="C368" ca="1">IF(B368&gt;0,OFFSET(INDEX(TEST_CASE_COMPLEXITY_STEPS,MATCH(TRUE,TEST_CASE_COMPLEXITY_STEPS&gt;B368,0)),0,1),"")</f>
        <v/>
      </c>
      <c r="D368" s="206"/>
      <c r="E368" s="206"/>
    </row>
    <row r="369" spans="1:5" x14ac:dyDescent="0.25">
      <c r="A369" s="206"/>
      <c r="B369" s="206"/>
      <c r="C369" s="206" t="str">
        <f t="array" aca="1" ref="C369" ca="1">IF(B369&gt;0,OFFSET(INDEX(TEST_CASE_COMPLEXITY_STEPS,MATCH(TRUE,TEST_CASE_COMPLEXITY_STEPS&gt;B369,0)),0,1),"")</f>
        <v/>
      </c>
      <c r="D369" s="206"/>
      <c r="E369" s="206"/>
    </row>
    <row r="370" spans="1:5" x14ac:dyDescent="0.25">
      <c r="A370" s="206"/>
      <c r="B370" s="206"/>
      <c r="C370" s="206" t="str">
        <f t="array" aca="1" ref="C370" ca="1">IF(B370&gt;0,OFFSET(INDEX(TEST_CASE_COMPLEXITY_STEPS,MATCH(TRUE,TEST_CASE_COMPLEXITY_STEPS&gt;B370,0)),0,1),"")</f>
        <v/>
      </c>
      <c r="D370" s="206"/>
      <c r="E370" s="206"/>
    </row>
    <row r="371" spans="1:5" x14ac:dyDescent="0.25">
      <c r="A371" s="206"/>
      <c r="B371" s="206"/>
      <c r="C371" s="206" t="str">
        <f t="array" aca="1" ref="C371" ca="1">IF(B371&gt;0,OFFSET(INDEX(TEST_CASE_COMPLEXITY_STEPS,MATCH(TRUE,TEST_CASE_COMPLEXITY_STEPS&gt;B371,0)),0,1),"")</f>
        <v/>
      </c>
      <c r="D371" s="206"/>
      <c r="E371" s="206"/>
    </row>
    <row r="372" spans="1:5" x14ac:dyDescent="0.25">
      <c r="A372" s="206"/>
      <c r="B372" s="206"/>
      <c r="C372" s="206" t="str">
        <f t="array" aca="1" ref="C372" ca="1">IF(B372&gt;0,OFFSET(INDEX(TEST_CASE_COMPLEXITY_STEPS,MATCH(TRUE,TEST_CASE_COMPLEXITY_STEPS&gt;B372,0)),0,1),"")</f>
        <v/>
      </c>
      <c r="D372" s="206"/>
      <c r="E372" s="206"/>
    </row>
    <row r="373" spans="1:5" x14ac:dyDescent="0.25">
      <c r="A373" s="206"/>
      <c r="B373" s="206"/>
      <c r="C373" s="206" t="str">
        <f t="array" aca="1" ref="C373" ca="1">IF(B373&gt;0,OFFSET(INDEX(TEST_CASE_COMPLEXITY_STEPS,MATCH(TRUE,TEST_CASE_COMPLEXITY_STEPS&gt;B373,0)),0,1),"")</f>
        <v/>
      </c>
      <c r="D373" s="206"/>
      <c r="E373" s="206"/>
    </row>
    <row r="374" spans="1:5" x14ac:dyDescent="0.25">
      <c r="A374" s="206"/>
      <c r="B374" s="206"/>
      <c r="C374" s="206" t="str">
        <f t="array" aca="1" ref="C374" ca="1">IF(B374&gt;0,OFFSET(INDEX(TEST_CASE_COMPLEXITY_STEPS,MATCH(TRUE,TEST_CASE_COMPLEXITY_STEPS&gt;B374,0)),0,1),"")</f>
        <v/>
      </c>
      <c r="D374" s="206"/>
      <c r="E374" s="206"/>
    </row>
    <row r="375" spans="1:5" x14ac:dyDescent="0.25">
      <c r="A375" s="206"/>
      <c r="B375" s="206"/>
      <c r="C375" s="206" t="str">
        <f t="array" aca="1" ref="C375" ca="1">IF(B375&gt;0,OFFSET(INDEX(TEST_CASE_COMPLEXITY_STEPS,MATCH(TRUE,TEST_CASE_COMPLEXITY_STEPS&gt;B375,0)),0,1),"")</f>
        <v/>
      </c>
      <c r="D375" s="206"/>
      <c r="E375" s="206"/>
    </row>
    <row r="376" spans="1:5" x14ac:dyDescent="0.25">
      <c r="A376" s="206"/>
      <c r="B376" s="206"/>
      <c r="C376" s="206" t="str">
        <f t="array" aca="1" ref="C376" ca="1">IF(B376&gt;0,OFFSET(INDEX(TEST_CASE_COMPLEXITY_STEPS,MATCH(TRUE,TEST_CASE_COMPLEXITY_STEPS&gt;B376,0)),0,1),"")</f>
        <v/>
      </c>
      <c r="D376" s="206"/>
      <c r="E376" s="206"/>
    </row>
    <row r="377" spans="1:5" x14ac:dyDescent="0.25">
      <c r="A377" s="206"/>
      <c r="B377" s="206"/>
      <c r="C377" s="206" t="str">
        <f t="array" aca="1" ref="C377" ca="1">IF(B377&gt;0,OFFSET(INDEX(TEST_CASE_COMPLEXITY_STEPS,MATCH(TRUE,TEST_CASE_COMPLEXITY_STEPS&gt;B377,0)),0,1),"")</f>
        <v/>
      </c>
      <c r="D377" s="206"/>
      <c r="E377" s="206"/>
    </row>
    <row r="378" spans="1:5" x14ac:dyDescent="0.25">
      <c r="A378" s="206"/>
      <c r="B378" s="206"/>
      <c r="C378" s="206" t="str">
        <f t="array" aca="1" ref="C378" ca="1">IF(B378&gt;0,OFFSET(INDEX(TEST_CASE_COMPLEXITY_STEPS,MATCH(TRUE,TEST_CASE_COMPLEXITY_STEPS&gt;B378,0)),0,1),"")</f>
        <v/>
      </c>
      <c r="D378" s="206"/>
      <c r="E378" s="206"/>
    </row>
    <row r="379" spans="1:5" x14ac:dyDescent="0.25">
      <c r="A379" s="206"/>
      <c r="B379" s="206"/>
      <c r="C379" s="206" t="str">
        <f t="array" aca="1" ref="C379" ca="1">IF(B379&gt;0,OFFSET(INDEX(TEST_CASE_COMPLEXITY_STEPS,MATCH(TRUE,TEST_CASE_COMPLEXITY_STEPS&gt;B379,0)),0,1),"")</f>
        <v/>
      </c>
      <c r="D379" s="206"/>
      <c r="E379" s="206"/>
    </row>
    <row r="380" spans="1:5" x14ac:dyDescent="0.25">
      <c r="A380" s="206"/>
      <c r="B380" s="206"/>
      <c r="C380" s="206" t="str">
        <f t="array" aca="1" ref="C380" ca="1">IF(B380&gt;0,OFFSET(INDEX(TEST_CASE_COMPLEXITY_STEPS,MATCH(TRUE,TEST_CASE_COMPLEXITY_STEPS&gt;B380,0)),0,1),"")</f>
        <v/>
      </c>
      <c r="D380" s="206"/>
      <c r="E380" s="206"/>
    </row>
    <row r="381" spans="1:5" x14ac:dyDescent="0.25">
      <c r="A381" s="206"/>
      <c r="B381" s="206"/>
      <c r="C381" s="206" t="str">
        <f t="array" aca="1" ref="C381" ca="1">IF(B381&gt;0,OFFSET(INDEX(TEST_CASE_COMPLEXITY_STEPS,MATCH(TRUE,TEST_CASE_COMPLEXITY_STEPS&gt;B381,0)),0,1),"")</f>
        <v/>
      </c>
      <c r="D381" s="206"/>
      <c r="E381" s="206"/>
    </row>
    <row r="382" spans="1:5" x14ac:dyDescent="0.25">
      <c r="A382" s="206"/>
      <c r="B382" s="206"/>
      <c r="C382" s="206" t="str">
        <f t="array" aca="1" ref="C382" ca="1">IF(B382&gt;0,OFFSET(INDEX(TEST_CASE_COMPLEXITY_STEPS,MATCH(TRUE,TEST_CASE_COMPLEXITY_STEPS&gt;B382,0)),0,1),"")</f>
        <v/>
      </c>
      <c r="D382" s="206"/>
      <c r="E382" s="206"/>
    </row>
    <row r="383" spans="1:5" x14ac:dyDescent="0.25">
      <c r="A383" s="206"/>
      <c r="B383" s="206"/>
      <c r="C383" s="206" t="str">
        <f t="array" aca="1" ref="C383" ca="1">IF(B383&gt;0,OFFSET(INDEX(TEST_CASE_COMPLEXITY_STEPS,MATCH(TRUE,TEST_CASE_COMPLEXITY_STEPS&gt;B383,0)),0,1),"")</f>
        <v/>
      </c>
      <c r="D383" s="206"/>
      <c r="E383" s="206"/>
    </row>
    <row r="384" spans="1:5" x14ac:dyDescent="0.25">
      <c r="A384" s="206"/>
      <c r="B384" s="206"/>
      <c r="C384" s="206" t="str">
        <f t="array" aca="1" ref="C384" ca="1">IF(B384&gt;0,OFFSET(INDEX(TEST_CASE_COMPLEXITY_STEPS,MATCH(TRUE,TEST_CASE_COMPLEXITY_STEPS&gt;B384,0)),0,1),"")</f>
        <v/>
      </c>
      <c r="D384" s="206"/>
      <c r="E384" s="206"/>
    </row>
    <row r="385" spans="1:5" x14ac:dyDescent="0.25">
      <c r="A385" s="206"/>
      <c r="B385" s="206"/>
      <c r="C385" s="206" t="str">
        <f t="array" aca="1" ref="C385" ca="1">IF(B385&gt;0,OFFSET(INDEX(TEST_CASE_COMPLEXITY_STEPS,MATCH(TRUE,TEST_CASE_COMPLEXITY_STEPS&gt;B385,0)),0,1),"")</f>
        <v/>
      </c>
      <c r="D385" s="206"/>
      <c r="E385" s="206"/>
    </row>
    <row r="386" spans="1:5" x14ac:dyDescent="0.25">
      <c r="A386" s="206"/>
      <c r="B386" s="206"/>
      <c r="C386" s="206" t="str">
        <f t="array" aca="1" ref="C386" ca="1">IF(B386&gt;0,OFFSET(INDEX(TEST_CASE_COMPLEXITY_STEPS,MATCH(TRUE,TEST_CASE_COMPLEXITY_STEPS&gt;B386,0)),0,1),"")</f>
        <v/>
      </c>
      <c r="D386" s="206"/>
      <c r="E386" s="206"/>
    </row>
    <row r="387" spans="1:5" x14ac:dyDescent="0.25">
      <c r="A387" s="206"/>
      <c r="B387" s="206"/>
      <c r="C387" s="206" t="str">
        <f t="array" aca="1" ref="C387" ca="1">IF(B387&gt;0,OFFSET(INDEX(TEST_CASE_COMPLEXITY_STEPS,MATCH(TRUE,TEST_CASE_COMPLEXITY_STEPS&gt;B387,0)),0,1),"")</f>
        <v/>
      </c>
      <c r="D387" s="206"/>
      <c r="E387" s="206"/>
    </row>
    <row r="388" spans="1:5" x14ac:dyDescent="0.25">
      <c r="A388" s="206"/>
      <c r="B388" s="206"/>
      <c r="C388" s="206" t="str">
        <f t="array" aca="1" ref="C388" ca="1">IF(B388&gt;0,OFFSET(INDEX(TEST_CASE_COMPLEXITY_STEPS,MATCH(TRUE,TEST_CASE_COMPLEXITY_STEPS&gt;B388,0)),0,1),"")</f>
        <v/>
      </c>
      <c r="D388" s="206"/>
      <c r="E388" s="206"/>
    </row>
    <row r="389" spans="1:5" x14ac:dyDescent="0.25">
      <c r="A389" s="206"/>
      <c r="B389" s="206"/>
      <c r="C389" s="206" t="str">
        <f t="array" aca="1" ref="C389" ca="1">IF(B389&gt;0,OFFSET(INDEX(TEST_CASE_COMPLEXITY_STEPS,MATCH(TRUE,TEST_CASE_COMPLEXITY_STEPS&gt;B389,0)),0,1),"")</f>
        <v/>
      </c>
      <c r="D389" s="206"/>
      <c r="E389" s="206"/>
    </row>
    <row r="390" spans="1:5" x14ac:dyDescent="0.25">
      <c r="A390" s="206"/>
      <c r="B390" s="206"/>
      <c r="C390" s="206" t="str">
        <f t="array" aca="1" ref="C390" ca="1">IF(B390&gt;0,OFFSET(INDEX(TEST_CASE_COMPLEXITY_STEPS,MATCH(TRUE,TEST_CASE_COMPLEXITY_STEPS&gt;B390,0)),0,1),"")</f>
        <v/>
      </c>
      <c r="D390" s="206"/>
      <c r="E390" s="206"/>
    </row>
    <row r="391" spans="1:5" x14ac:dyDescent="0.25">
      <c r="A391" s="206"/>
      <c r="B391" s="206"/>
      <c r="C391" s="206" t="str">
        <f t="array" aca="1" ref="C391" ca="1">IF(B391&gt;0,OFFSET(INDEX(TEST_CASE_COMPLEXITY_STEPS,MATCH(TRUE,TEST_CASE_COMPLEXITY_STEPS&gt;B391,0)),0,1),"")</f>
        <v/>
      </c>
      <c r="D391" s="206"/>
      <c r="E391" s="206"/>
    </row>
    <row r="392" spans="1:5" x14ac:dyDescent="0.25">
      <c r="A392" s="206"/>
      <c r="B392" s="206"/>
      <c r="C392" s="206" t="str">
        <f t="array" aca="1" ref="C392" ca="1">IF(B392&gt;0,OFFSET(INDEX(TEST_CASE_COMPLEXITY_STEPS,MATCH(TRUE,TEST_CASE_COMPLEXITY_STEPS&gt;B392,0)),0,1),"")</f>
        <v/>
      </c>
      <c r="D392" s="206"/>
      <c r="E392" s="206"/>
    </row>
    <row r="393" spans="1:5" x14ac:dyDescent="0.25">
      <c r="A393" s="206"/>
      <c r="B393" s="206"/>
      <c r="C393" s="206" t="str">
        <f t="array" aca="1" ref="C393" ca="1">IF(B393&gt;0,OFFSET(INDEX(TEST_CASE_COMPLEXITY_STEPS,MATCH(TRUE,TEST_CASE_COMPLEXITY_STEPS&gt;B393,0)),0,1),"")</f>
        <v/>
      </c>
      <c r="D393" s="206"/>
      <c r="E393" s="206"/>
    </row>
    <row r="394" spans="1:5" x14ac:dyDescent="0.25">
      <c r="A394" s="206"/>
      <c r="B394" s="206"/>
      <c r="C394" s="206" t="str">
        <f t="array" aca="1" ref="C394" ca="1">IF(B394&gt;0,OFFSET(INDEX(TEST_CASE_COMPLEXITY_STEPS,MATCH(TRUE,TEST_CASE_COMPLEXITY_STEPS&gt;B394,0)),0,1),"")</f>
        <v/>
      </c>
      <c r="D394" s="206"/>
      <c r="E394" s="206"/>
    </row>
    <row r="395" spans="1:5" x14ac:dyDescent="0.25">
      <c r="A395" s="206"/>
      <c r="B395" s="206"/>
      <c r="C395" s="206" t="str">
        <f t="array" aca="1" ref="C395" ca="1">IF(B395&gt;0,OFFSET(INDEX(TEST_CASE_COMPLEXITY_STEPS,MATCH(TRUE,TEST_CASE_COMPLEXITY_STEPS&gt;B395,0)),0,1),"")</f>
        <v/>
      </c>
      <c r="D395" s="206"/>
      <c r="E395" s="206"/>
    </row>
    <row r="396" spans="1:5" x14ac:dyDescent="0.25">
      <c r="A396" s="206"/>
      <c r="B396" s="206"/>
      <c r="C396" s="206" t="str">
        <f t="array" aca="1" ref="C396" ca="1">IF(B396&gt;0,OFFSET(INDEX(TEST_CASE_COMPLEXITY_STEPS,MATCH(TRUE,TEST_CASE_COMPLEXITY_STEPS&gt;B396,0)),0,1),"")</f>
        <v/>
      </c>
      <c r="D396" s="206"/>
      <c r="E396" s="206"/>
    </row>
    <row r="397" spans="1:5" x14ac:dyDescent="0.25">
      <c r="A397" s="206"/>
      <c r="B397" s="206"/>
      <c r="C397" s="206" t="str">
        <f t="array" aca="1" ref="C397" ca="1">IF(B397&gt;0,OFFSET(INDEX(TEST_CASE_COMPLEXITY_STEPS,MATCH(TRUE,TEST_CASE_COMPLEXITY_STEPS&gt;B397,0)),0,1),"")</f>
        <v/>
      </c>
      <c r="D397" s="206"/>
      <c r="E397" s="206"/>
    </row>
    <row r="398" spans="1:5" x14ac:dyDescent="0.25">
      <c r="A398" s="206"/>
      <c r="B398" s="206"/>
      <c r="C398" s="206" t="str">
        <f t="array" aca="1" ref="C398" ca="1">IF(B398&gt;0,OFFSET(INDEX(TEST_CASE_COMPLEXITY_STEPS,MATCH(TRUE,TEST_CASE_COMPLEXITY_STEPS&gt;B398,0)),0,1),"")</f>
        <v/>
      </c>
      <c r="D398" s="206"/>
      <c r="E398" s="206"/>
    </row>
    <row r="399" spans="1:5" x14ac:dyDescent="0.25">
      <c r="A399" s="206"/>
      <c r="B399" s="206"/>
      <c r="C399" s="206" t="str">
        <f t="array" aca="1" ref="C399" ca="1">IF(B399&gt;0,OFFSET(INDEX(TEST_CASE_COMPLEXITY_STEPS,MATCH(TRUE,TEST_CASE_COMPLEXITY_STEPS&gt;B399,0)),0,1),"")</f>
        <v/>
      </c>
      <c r="D399" s="206"/>
      <c r="E399" s="206"/>
    </row>
    <row r="400" spans="1:5" x14ac:dyDescent="0.25">
      <c r="A400" s="206"/>
      <c r="B400" s="206"/>
      <c r="C400" s="206" t="str">
        <f t="array" aca="1" ref="C400" ca="1">IF(B400&gt;0,OFFSET(INDEX(TEST_CASE_COMPLEXITY_STEPS,MATCH(TRUE,TEST_CASE_COMPLEXITY_STEPS&gt;B400,0)),0,1),"")</f>
        <v/>
      </c>
      <c r="D400" s="206"/>
      <c r="E400" s="206"/>
    </row>
    <row r="401" spans="1:5" x14ac:dyDescent="0.25">
      <c r="A401" s="206"/>
      <c r="B401" s="206"/>
      <c r="C401" s="206" t="str">
        <f t="array" aca="1" ref="C401" ca="1">IF(B401&gt;0,OFFSET(INDEX(TEST_CASE_COMPLEXITY_STEPS,MATCH(TRUE,TEST_CASE_COMPLEXITY_STEPS&gt;B401,0)),0,1),"")</f>
        <v/>
      </c>
      <c r="D401" s="206"/>
      <c r="E401" s="206"/>
    </row>
    <row r="402" spans="1:5" x14ac:dyDescent="0.25">
      <c r="A402" s="206"/>
      <c r="B402" s="206"/>
      <c r="C402" s="206" t="str">
        <f t="array" aca="1" ref="C402" ca="1">IF(B402&gt;0,OFFSET(INDEX(TEST_CASE_COMPLEXITY_STEPS,MATCH(TRUE,TEST_CASE_COMPLEXITY_STEPS&gt;B402,0)),0,1),"")</f>
        <v/>
      </c>
      <c r="D402" s="206"/>
      <c r="E402" s="206"/>
    </row>
    <row r="403" spans="1:5" x14ac:dyDescent="0.25">
      <c r="A403" s="206"/>
      <c r="B403" s="206"/>
      <c r="C403" s="206" t="str">
        <f t="array" aca="1" ref="C403" ca="1">IF(B403&gt;0,OFFSET(INDEX(TEST_CASE_COMPLEXITY_STEPS,MATCH(TRUE,TEST_CASE_COMPLEXITY_STEPS&gt;B403,0)),0,1),"")</f>
        <v/>
      </c>
      <c r="D403" s="206"/>
      <c r="E403" s="206"/>
    </row>
    <row r="404" spans="1:5" x14ac:dyDescent="0.25">
      <c r="A404" s="206"/>
      <c r="B404" s="206"/>
      <c r="C404" s="206" t="str">
        <f t="array" aca="1" ref="C404" ca="1">IF(B404&gt;0,OFFSET(INDEX(TEST_CASE_COMPLEXITY_STEPS,MATCH(TRUE,TEST_CASE_COMPLEXITY_STEPS&gt;B404,0)),0,1),"")</f>
        <v/>
      </c>
      <c r="D404" s="206"/>
      <c r="E404" s="206"/>
    </row>
    <row r="405" spans="1:5" x14ac:dyDescent="0.25">
      <c r="A405" s="206"/>
      <c r="B405" s="206"/>
      <c r="C405" s="206" t="str">
        <f t="array" aca="1" ref="C405" ca="1">IF(B405&gt;0,OFFSET(INDEX(TEST_CASE_COMPLEXITY_STEPS,MATCH(TRUE,TEST_CASE_COMPLEXITY_STEPS&gt;B405,0)),0,1),"")</f>
        <v/>
      </c>
      <c r="D405" s="206"/>
      <c r="E405" s="206"/>
    </row>
    <row r="406" spans="1:5" x14ac:dyDescent="0.25">
      <c r="A406" s="206"/>
      <c r="B406" s="206"/>
      <c r="C406" s="206" t="str">
        <f t="array" aca="1" ref="C406" ca="1">IF(B406&gt;0,OFFSET(INDEX(TEST_CASE_COMPLEXITY_STEPS,MATCH(TRUE,TEST_CASE_COMPLEXITY_STEPS&gt;B406,0)),0,1),"")</f>
        <v/>
      </c>
      <c r="D406" s="206"/>
      <c r="E406" s="206"/>
    </row>
    <row r="407" spans="1:5" x14ac:dyDescent="0.25">
      <c r="A407" s="206"/>
      <c r="B407" s="206"/>
      <c r="C407" s="206" t="str">
        <f t="array" aca="1" ref="C407" ca="1">IF(B407&gt;0,OFFSET(INDEX(TEST_CASE_COMPLEXITY_STEPS,MATCH(TRUE,TEST_CASE_COMPLEXITY_STEPS&gt;B407,0)),0,1),"")</f>
        <v/>
      </c>
      <c r="D407" s="206"/>
      <c r="E407" s="206"/>
    </row>
    <row r="408" spans="1:5" x14ac:dyDescent="0.25">
      <c r="A408" s="206"/>
      <c r="B408" s="206"/>
      <c r="C408" s="206" t="str">
        <f t="array" aca="1" ref="C408" ca="1">IF(B408&gt;0,OFFSET(INDEX(TEST_CASE_COMPLEXITY_STEPS,MATCH(TRUE,TEST_CASE_COMPLEXITY_STEPS&gt;B408,0)),0,1),"")</f>
        <v/>
      </c>
      <c r="D408" s="206"/>
      <c r="E408" s="206"/>
    </row>
    <row r="409" spans="1:5" x14ac:dyDescent="0.25">
      <c r="A409" s="206"/>
      <c r="B409" s="206"/>
      <c r="C409" s="206" t="str">
        <f t="array" aca="1" ref="C409" ca="1">IF(B409&gt;0,OFFSET(INDEX(TEST_CASE_COMPLEXITY_STEPS,MATCH(TRUE,TEST_CASE_COMPLEXITY_STEPS&gt;B409,0)),0,1),"")</f>
        <v/>
      </c>
      <c r="D409" s="206"/>
      <c r="E409" s="206"/>
    </row>
    <row r="410" spans="1:5" x14ac:dyDescent="0.25">
      <c r="A410" s="206"/>
      <c r="B410" s="206"/>
      <c r="C410" s="206" t="str">
        <f t="array" aca="1" ref="C410" ca="1">IF(B410&gt;0,OFFSET(INDEX(TEST_CASE_COMPLEXITY_STEPS,MATCH(TRUE,TEST_CASE_COMPLEXITY_STEPS&gt;B410,0)),0,1),"")</f>
        <v/>
      </c>
      <c r="D410" s="206"/>
      <c r="E410" s="206"/>
    </row>
    <row r="411" spans="1:5" x14ac:dyDescent="0.25">
      <c r="A411" s="206"/>
      <c r="B411" s="206"/>
      <c r="C411" s="206" t="str">
        <f t="array" aca="1" ref="C411" ca="1">IF(B411&gt;0,OFFSET(INDEX(TEST_CASE_COMPLEXITY_STEPS,MATCH(TRUE,TEST_CASE_COMPLEXITY_STEPS&gt;B411,0)),0,1),"")</f>
        <v/>
      </c>
      <c r="D411" s="206"/>
      <c r="E411" s="206"/>
    </row>
    <row r="412" spans="1:5" x14ac:dyDescent="0.25">
      <c r="A412" s="206"/>
      <c r="B412" s="206"/>
      <c r="C412" s="206" t="str">
        <f t="array" aca="1" ref="C412" ca="1">IF(B412&gt;0,OFFSET(INDEX(TEST_CASE_COMPLEXITY_STEPS,MATCH(TRUE,TEST_CASE_COMPLEXITY_STEPS&gt;B412,0)),0,1),"")</f>
        <v/>
      </c>
      <c r="D412" s="206"/>
      <c r="E412" s="206"/>
    </row>
    <row r="413" spans="1:5" x14ac:dyDescent="0.25">
      <c r="A413" s="206"/>
      <c r="B413" s="206"/>
      <c r="C413" s="206" t="str">
        <f t="array" aca="1" ref="C413" ca="1">IF(B413&gt;0,OFFSET(INDEX(TEST_CASE_COMPLEXITY_STEPS,MATCH(TRUE,TEST_CASE_COMPLEXITY_STEPS&gt;B413,0)),0,1),"")</f>
        <v/>
      </c>
      <c r="D413" s="206"/>
      <c r="E413" s="206"/>
    </row>
    <row r="414" spans="1:5" x14ac:dyDescent="0.25">
      <c r="A414" s="206"/>
      <c r="B414" s="206"/>
      <c r="C414" s="206" t="str">
        <f t="array" aca="1" ref="C414" ca="1">IF(B414&gt;0,OFFSET(INDEX(TEST_CASE_COMPLEXITY_STEPS,MATCH(TRUE,TEST_CASE_COMPLEXITY_STEPS&gt;B414,0)),0,1),"")</f>
        <v/>
      </c>
      <c r="D414" s="206"/>
      <c r="E414" s="206"/>
    </row>
    <row r="415" spans="1:5" x14ac:dyDescent="0.25">
      <c r="A415" s="206"/>
      <c r="B415" s="206"/>
      <c r="C415" s="206" t="str">
        <f t="array" aca="1" ref="C415" ca="1">IF(B415&gt;0,OFFSET(INDEX(TEST_CASE_COMPLEXITY_STEPS,MATCH(TRUE,TEST_CASE_COMPLEXITY_STEPS&gt;B415,0)),0,1),"")</f>
        <v/>
      </c>
      <c r="D415" s="206"/>
      <c r="E415" s="206"/>
    </row>
    <row r="416" spans="1:5" x14ac:dyDescent="0.25">
      <c r="A416" s="206"/>
      <c r="B416" s="206"/>
      <c r="C416" s="206" t="str">
        <f t="array" aca="1" ref="C416" ca="1">IF(B416&gt;0,OFFSET(INDEX(TEST_CASE_COMPLEXITY_STEPS,MATCH(TRUE,TEST_CASE_COMPLEXITY_STEPS&gt;B416,0)),0,1),"")</f>
        <v/>
      </c>
      <c r="D416" s="206"/>
      <c r="E416" s="206"/>
    </row>
    <row r="417" spans="1:5" x14ac:dyDescent="0.25">
      <c r="A417" s="206"/>
      <c r="B417" s="206"/>
      <c r="C417" s="206" t="str">
        <f t="array" aca="1" ref="C417" ca="1">IF(B417&gt;0,OFFSET(INDEX(TEST_CASE_COMPLEXITY_STEPS,MATCH(TRUE,TEST_CASE_COMPLEXITY_STEPS&gt;B417,0)),0,1),"")</f>
        <v/>
      </c>
      <c r="D417" s="206"/>
      <c r="E417" s="206"/>
    </row>
    <row r="418" spans="1:5" x14ac:dyDescent="0.25">
      <c r="A418" s="206"/>
      <c r="B418" s="206"/>
      <c r="C418" s="206" t="str">
        <f t="array" aca="1" ref="C418" ca="1">IF(B418&gt;0,OFFSET(INDEX(TEST_CASE_COMPLEXITY_STEPS,MATCH(TRUE,TEST_CASE_COMPLEXITY_STEPS&gt;B418,0)),0,1),"")</f>
        <v/>
      </c>
      <c r="D418" s="206"/>
      <c r="E418" s="206"/>
    </row>
    <row r="419" spans="1:5" x14ac:dyDescent="0.25">
      <c r="A419" s="206"/>
      <c r="B419" s="206"/>
      <c r="C419" s="206" t="str">
        <f t="array" aca="1" ref="C419" ca="1">IF(B419&gt;0,OFFSET(INDEX(TEST_CASE_COMPLEXITY_STEPS,MATCH(TRUE,TEST_CASE_COMPLEXITY_STEPS&gt;B419,0)),0,1),"")</f>
        <v/>
      </c>
      <c r="D419" s="206"/>
      <c r="E419" s="206"/>
    </row>
    <row r="420" spans="1:5" x14ac:dyDescent="0.25">
      <c r="A420" s="206"/>
      <c r="B420" s="206"/>
      <c r="C420" s="206" t="str">
        <f t="array" aca="1" ref="C420" ca="1">IF(B420&gt;0,OFFSET(INDEX(TEST_CASE_COMPLEXITY_STEPS,MATCH(TRUE,TEST_CASE_COMPLEXITY_STEPS&gt;B420,0)),0,1),"")</f>
        <v/>
      </c>
      <c r="D420" s="206"/>
      <c r="E420" s="206"/>
    </row>
    <row r="421" spans="1:5" x14ac:dyDescent="0.25">
      <c r="A421" s="206"/>
      <c r="B421" s="206"/>
      <c r="C421" s="206" t="str">
        <f t="array" aca="1" ref="C421" ca="1">IF(B421&gt;0,OFFSET(INDEX(TEST_CASE_COMPLEXITY_STEPS,MATCH(TRUE,TEST_CASE_COMPLEXITY_STEPS&gt;B421,0)),0,1),"")</f>
        <v/>
      </c>
      <c r="D421" s="206"/>
      <c r="E421" s="206"/>
    </row>
    <row r="422" spans="1:5" x14ac:dyDescent="0.25">
      <c r="A422" s="206"/>
      <c r="B422" s="206"/>
      <c r="C422" s="206" t="str">
        <f t="array" aca="1" ref="C422" ca="1">IF(B422&gt;0,OFFSET(INDEX(TEST_CASE_COMPLEXITY_STEPS,MATCH(TRUE,TEST_CASE_COMPLEXITY_STEPS&gt;B422,0)),0,1),"")</f>
        <v/>
      </c>
      <c r="D422" s="206"/>
      <c r="E422" s="206"/>
    </row>
    <row r="423" spans="1:5" x14ac:dyDescent="0.25">
      <c r="A423" s="206"/>
      <c r="B423" s="206"/>
      <c r="C423" s="206" t="str">
        <f t="array" aca="1" ref="C423" ca="1">IF(B423&gt;0,OFFSET(INDEX(TEST_CASE_COMPLEXITY_STEPS,MATCH(TRUE,TEST_CASE_COMPLEXITY_STEPS&gt;B423,0)),0,1),"")</f>
        <v/>
      </c>
      <c r="D423" s="206"/>
      <c r="E423" s="206"/>
    </row>
    <row r="424" spans="1:5" x14ac:dyDescent="0.25">
      <c r="A424" s="206"/>
      <c r="B424" s="206"/>
      <c r="C424" s="206" t="str">
        <f t="array" aca="1" ref="C424" ca="1">IF(B424&gt;0,OFFSET(INDEX(TEST_CASE_COMPLEXITY_STEPS,MATCH(TRUE,TEST_CASE_COMPLEXITY_STEPS&gt;B424,0)),0,1),"")</f>
        <v/>
      </c>
      <c r="D424" s="206"/>
      <c r="E424" s="206"/>
    </row>
    <row r="425" spans="1:5" x14ac:dyDescent="0.25">
      <c r="A425" s="206"/>
      <c r="B425" s="206"/>
      <c r="C425" s="206" t="str">
        <f t="array" aca="1" ref="C425" ca="1">IF(B425&gt;0,OFFSET(INDEX(TEST_CASE_COMPLEXITY_STEPS,MATCH(TRUE,TEST_CASE_COMPLEXITY_STEPS&gt;B425,0)),0,1),"")</f>
        <v/>
      </c>
      <c r="D425" s="206"/>
      <c r="E425" s="206"/>
    </row>
    <row r="426" spans="1:5" x14ac:dyDescent="0.25">
      <c r="A426" s="206"/>
      <c r="B426" s="206"/>
      <c r="C426" s="206" t="str">
        <f t="array" aca="1" ref="C426" ca="1">IF(B426&gt;0,OFFSET(INDEX(TEST_CASE_COMPLEXITY_STEPS,MATCH(TRUE,TEST_CASE_COMPLEXITY_STEPS&gt;B426,0)),0,1),"")</f>
        <v/>
      </c>
      <c r="D426" s="206"/>
      <c r="E426" s="206"/>
    </row>
    <row r="427" spans="1:5" x14ac:dyDescent="0.25">
      <c r="A427" s="206"/>
      <c r="B427" s="206"/>
      <c r="C427" s="206" t="str">
        <f t="array" aca="1" ref="C427" ca="1">IF(B427&gt;0,OFFSET(INDEX(TEST_CASE_COMPLEXITY_STEPS,MATCH(TRUE,TEST_CASE_COMPLEXITY_STEPS&gt;B427,0)),0,1),"")</f>
        <v/>
      </c>
      <c r="D427" s="206"/>
      <c r="E427" s="206"/>
    </row>
    <row r="428" spans="1:5" x14ac:dyDescent="0.25">
      <c r="A428" s="206"/>
      <c r="B428" s="206"/>
      <c r="C428" s="206" t="str">
        <f t="array" aca="1" ref="C428" ca="1">IF(B428&gt;0,OFFSET(INDEX(TEST_CASE_COMPLEXITY_STEPS,MATCH(TRUE,TEST_CASE_COMPLEXITY_STEPS&gt;B428,0)),0,1),"")</f>
        <v/>
      </c>
      <c r="D428" s="206"/>
      <c r="E428" s="206"/>
    </row>
    <row r="429" spans="1:5" x14ac:dyDescent="0.25">
      <c r="A429" s="206"/>
      <c r="B429" s="206"/>
      <c r="C429" s="206" t="str">
        <f t="array" aca="1" ref="C429" ca="1">IF(B429&gt;0,OFFSET(INDEX(TEST_CASE_COMPLEXITY_STEPS,MATCH(TRUE,TEST_CASE_COMPLEXITY_STEPS&gt;B429,0)),0,1),"")</f>
        <v/>
      </c>
      <c r="D429" s="206"/>
      <c r="E429" s="206"/>
    </row>
    <row r="430" spans="1:5" x14ac:dyDescent="0.25">
      <c r="A430" s="206"/>
      <c r="B430" s="206"/>
      <c r="C430" s="206" t="str">
        <f t="array" aca="1" ref="C430" ca="1">IF(B430&gt;0,OFFSET(INDEX(TEST_CASE_COMPLEXITY_STEPS,MATCH(TRUE,TEST_CASE_COMPLEXITY_STEPS&gt;B430,0)),0,1),"")</f>
        <v/>
      </c>
      <c r="D430" s="206"/>
      <c r="E430" s="206"/>
    </row>
    <row r="431" spans="1:5" x14ac:dyDescent="0.25">
      <c r="A431" s="206"/>
      <c r="B431" s="206"/>
      <c r="C431" s="206" t="str">
        <f t="array" aca="1" ref="C431" ca="1">IF(B431&gt;0,OFFSET(INDEX(TEST_CASE_COMPLEXITY_STEPS,MATCH(TRUE,TEST_CASE_COMPLEXITY_STEPS&gt;B431,0)),0,1),"")</f>
        <v/>
      </c>
      <c r="D431" s="206"/>
      <c r="E431" s="206"/>
    </row>
    <row r="432" spans="1:5" x14ac:dyDescent="0.25">
      <c r="A432" s="206"/>
      <c r="B432" s="206"/>
      <c r="C432" s="206" t="str">
        <f t="array" aca="1" ref="C432" ca="1">IF(B432&gt;0,OFFSET(INDEX(TEST_CASE_COMPLEXITY_STEPS,MATCH(TRUE,TEST_CASE_COMPLEXITY_STEPS&gt;B432,0)),0,1),"")</f>
        <v/>
      </c>
      <c r="D432" s="206"/>
      <c r="E432" s="206"/>
    </row>
    <row r="433" spans="1:5" x14ac:dyDescent="0.25">
      <c r="A433" s="206"/>
      <c r="B433" s="206"/>
      <c r="C433" s="206" t="str">
        <f t="array" aca="1" ref="C433" ca="1">IF(B433&gt;0,OFFSET(INDEX(TEST_CASE_COMPLEXITY_STEPS,MATCH(TRUE,TEST_CASE_COMPLEXITY_STEPS&gt;B433,0)),0,1),"")</f>
        <v/>
      </c>
      <c r="D433" s="206"/>
      <c r="E433" s="206"/>
    </row>
    <row r="434" spans="1:5" x14ac:dyDescent="0.25">
      <c r="A434" s="206"/>
      <c r="B434" s="206"/>
      <c r="C434" s="206" t="str">
        <f t="array" aca="1" ref="C434" ca="1">IF(B434&gt;0,OFFSET(INDEX(TEST_CASE_COMPLEXITY_STEPS,MATCH(TRUE,TEST_CASE_COMPLEXITY_STEPS&gt;B434,0)),0,1),"")</f>
        <v/>
      </c>
      <c r="D434" s="206"/>
      <c r="E434" s="206"/>
    </row>
    <row r="435" spans="1:5" x14ac:dyDescent="0.25">
      <c r="A435" s="206"/>
      <c r="B435" s="206"/>
      <c r="C435" s="206" t="str">
        <f t="array" aca="1" ref="C435" ca="1">IF(B435&gt;0,OFFSET(INDEX(TEST_CASE_COMPLEXITY_STEPS,MATCH(TRUE,TEST_CASE_COMPLEXITY_STEPS&gt;B435,0)),0,1),"")</f>
        <v/>
      </c>
      <c r="D435" s="206"/>
      <c r="E435" s="206"/>
    </row>
    <row r="436" spans="1:5" x14ac:dyDescent="0.25">
      <c r="A436" s="206"/>
      <c r="B436" s="206"/>
      <c r="C436" s="206" t="str">
        <f t="array" aca="1" ref="C436" ca="1">IF(B436&gt;0,OFFSET(INDEX(TEST_CASE_COMPLEXITY_STEPS,MATCH(TRUE,TEST_CASE_COMPLEXITY_STEPS&gt;B436,0)),0,1),"")</f>
        <v/>
      </c>
      <c r="D436" s="206"/>
      <c r="E436" s="206"/>
    </row>
    <row r="437" spans="1:5" x14ac:dyDescent="0.25">
      <c r="A437" s="206"/>
      <c r="B437" s="206"/>
      <c r="C437" s="206" t="str">
        <f t="array" aca="1" ref="C437" ca="1">IF(B437&gt;0,OFFSET(INDEX(TEST_CASE_COMPLEXITY_STEPS,MATCH(TRUE,TEST_CASE_COMPLEXITY_STEPS&gt;B437,0)),0,1),"")</f>
        <v/>
      </c>
      <c r="D437" s="206"/>
      <c r="E437" s="206"/>
    </row>
    <row r="438" spans="1:5" x14ac:dyDescent="0.25">
      <c r="A438" s="206"/>
      <c r="B438" s="206"/>
      <c r="C438" s="206" t="str">
        <f t="array" aca="1" ref="C438" ca="1">IF(B438&gt;0,OFFSET(INDEX(TEST_CASE_COMPLEXITY_STEPS,MATCH(TRUE,TEST_CASE_COMPLEXITY_STEPS&gt;B438,0)),0,1),"")</f>
        <v/>
      </c>
      <c r="D438" s="206"/>
      <c r="E438" s="206"/>
    </row>
    <row r="439" spans="1:5" x14ac:dyDescent="0.25">
      <c r="A439" s="206"/>
      <c r="B439" s="206"/>
      <c r="C439" s="206" t="str">
        <f t="array" aca="1" ref="C439" ca="1">IF(B439&gt;0,OFFSET(INDEX(TEST_CASE_COMPLEXITY_STEPS,MATCH(TRUE,TEST_CASE_COMPLEXITY_STEPS&gt;B439,0)),0,1),"")</f>
        <v/>
      </c>
      <c r="D439" s="206"/>
      <c r="E439" s="206"/>
    </row>
    <row r="440" spans="1:5" x14ac:dyDescent="0.25">
      <c r="A440" s="206"/>
      <c r="B440" s="206"/>
      <c r="C440" s="206" t="str">
        <f t="array" aca="1" ref="C440" ca="1">IF(B440&gt;0,OFFSET(INDEX(TEST_CASE_COMPLEXITY_STEPS,MATCH(TRUE,TEST_CASE_COMPLEXITY_STEPS&gt;B440,0)),0,1),"")</f>
        <v/>
      </c>
      <c r="D440" s="206"/>
      <c r="E440" s="206"/>
    </row>
    <row r="441" spans="1:5" x14ac:dyDescent="0.25">
      <c r="A441" s="206"/>
      <c r="B441" s="206"/>
      <c r="C441" s="206" t="str">
        <f t="array" aca="1" ref="C441" ca="1">IF(B441&gt;0,OFFSET(INDEX(TEST_CASE_COMPLEXITY_STEPS,MATCH(TRUE,TEST_CASE_COMPLEXITY_STEPS&gt;B441,0)),0,1),"")</f>
        <v/>
      </c>
      <c r="D441" s="206"/>
      <c r="E441" s="206"/>
    </row>
    <row r="442" spans="1:5" x14ac:dyDescent="0.25">
      <c r="A442" s="206"/>
      <c r="B442" s="206"/>
      <c r="C442" s="206" t="str">
        <f t="array" aca="1" ref="C442" ca="1">IF(B442&gt;0,OFFSET(INDEX(TEST_CASE_COMPLEXITY_STEPS,MATCH(TRUE,TEST_CASE_COMPLEXITY_STEPS&gt;B442,0)),0,1),"")</f>
        <v/>
      </c>
      <c r="D442" s="206"/>
      <c r="E442" s="206"/>
    </row>
    <row r="443" spans="1:5" x14ac:dyDescent="0.25">
      <c r="A443" s="206"/>
      <c r="B443" s="206"/>
      <c r="C443" s="206" t="str">
        <f t="array" aca="1" ref="C443" ca="1">IF(B443&gt;0,OFFSET(INDEX(TEST_CASE_COMPLEXITY_STEPS,MATCH(TRUE,TEST_CASE_COMPLEXITY_STEPS&gt;B443,0)),0,1),"")</f>
        <v/>
      </c>
      <c r="D443" s="206"/>
      <c r="E443" s="206"/>
    </row>
    <row r="444" spans="1:5" x14ac:dyDescent="0.25">
      <c r="A444" s="206"/>
      <c r="B444" s="206"/>
      <c r="C444" s="206" t="str">
        <f t="array" aca="1" ref="C444" ca="1">IF(B444&gt;0,OFFSET(INDEX(TEST_CASE_COMPLEXITY_STEPS,MATCH(TRUE,TEST_CASE_COMPLEXITY_STEPS&gt;B444,0)),0,1),"")</f>
        <v/>
      </c>
      <c r="D444" s="206"/>
      <c r="E444" s="206"/>
    </row>
    <row r="445" spans="1:5" x14ac:dyDescent="0.25">
      <c r="A445" s="206"/>
      <c r="B445" s="206"/>
      <c r="C445" s="206" t="str">
        <f t="array" aca="1" ref="C445" ca="1">IF(B445&gt;0,OFFSET(INDEX(TEST_CASE_COMPLEXITY_STEPS,MATCH(TRUE,TEST_CASE_COMPLEXITY_STEPS&gt;B445,0)),0,1),"")</f>
        <v/>
      </c>
      <c r="D445" s="206"/>
      <c r="E445" s="206"/>
    </row>
    <row r="446" spans="1:5" x14ac:dyDescent="0.25">
      <c r="A446" s="206"/>
      <c r="B446" s="206"/>
      <c r="C446" s="206" t="str">
        <f t="array" aca="1" ref="C446" ca="1">IF(B446&gt;0,OFFSET(INDEX(TEST_CASE_COMPLEXITY_STEPS,MATCH(TRUE,TEST_CASE_COMPLEXITY_STEPS&gt;B446,0)),0,1),"")</f>
        <v/>
      </c>
      <c r="D446" s="206"/>
      <c r="E446" s="206"/>
    </row>
    <row r="447" spans="1:5" x14ac:dyDescent="0.25">
      <c r="A447" s="206"/>
      <c r="B447" s="206"/>
      <c r="C447" s="206" t="str">
        <f t="array" aca="1" ref="C447" ca="1">IF(B447&gt;0,OFFSET(INDEX(TEST_CASE_COMPLEXITY_STEPS,MATCH(TRUE,TEST_CASE_COMPLEXITY_STEPS&gt;B447,0)),0,1),"")</f>
        <v/>
      </c>
      <c r="D447" s="206"/>
      <c r="E447" s="206"/>
    </row>
    <row r="448" spans="1:5" x14ac:dyDescent="0.25">
      <c r="A448" s="206"/>
      <c r="B448" s="206"/>
      <c r="C448" s="206" t="str">
        <f t="array" aca="1" ref="C448" ca="1">IF(B448&gt;0,OFFSET(INDEX(TEST_CASE_COMPLEXITY_STEPS,MATCH(TRUE,TEST_CASE_COMPLEXITY_STEPS&gt;B448,0)),0,1),"")</f>
        <v/>
      </c>
      <c r="D448" s="206"/>
      <c r="E448" s="206"/>
    </row>
    <row r="449" spans="1:5" x14ac:dyDescent="0.25">
      <c r="A449" s="206"/>
      <c r="B449" s="206"/>
      <c r="C449" s="206" t="str">
        <f t="array" aca="1" ref="C449" ca="1">IF(B449&gt;0,OFFSET(INDEX(TEST_CASE_COMPLEXITY_STEPS,MATCH(TRUE,TEST_CASE_COMPLEXITY_STEPS&gt;B449,0)),0,1),"")</f>
        <v/>
      </c>
      <c r="D449" s="206"/>
      <c r="E449" s="206"/>
    </row>
    <row r="450" spans="1:5" x14ac:dyDescent="0.25">
      <c r="A450" s="206"/>
      <c r="B450" s="206"/>
      <c r="C450" s="206" t="str">
        <f t="array" aca="1" ref="C450" ca="1">IF(B450&gt;0,OFFSET(INDEX(TEST_CASE_COMPLEXITY_STEPS,MATCH(TRUE,TEST_CASE_COMPLEXITY_STEPS&gt;B450,0)),0,1),"")</f>
        <v/>
      </c>
      <c r="D450" s="206"/>
      <c r="E450" s="206"/>
    </row>
    <row r="451" spans="1:5" x14ac:dyDescent="0.25">
      <c r="A451" s="206"/>
      <c r="B451" s="206"/>
      <c r="C451" s="206" t="str">
        <f t="array" aca="1" ref="C451" ca="1">IF(B451&gt;0,OFFSET(INDEX(TEST_CASE_COMPLEXITY_STEPS,MATCH(TRUE,TEST_CASE_COMPLEXITY_STEPS&gt;B451,0)),0,1),"")</f>
        <v/>
      </c>
      <c r="D451" s="206"/>
      <c r="E451" s="206"/>
    </row>
    <row r="452" spans="1:5" x14ac:dyDescent="0.25">
      <c r="A452" s="206"/>
      <c r="B452" s="206"/>
      <c r="C452" s="206" t="str">
        <f t="array" aca="1" ref="C452" ca="1">IF(B452&gt;0,OFFSET(INDEX(TEST_CASE_COMPLEXITY_STEPS,MATCH(TRUE,TEST_CASE_COMPLEXITY_STEPS&gt;B452,0)),0,1),"")</f>
        <v/>
      </c>
      <c r="D452" s="206"/>
      <c r="E452" s="206"/>
    </row>
    <row r="453" spans="1:5" x14ac:dyDescent="0.25">
      <c r="A453" s="206"/>
      <c r="B453" s="206"/>
      <c r="C453" s="206" t="str">
        <f t="array" aca="1" ref="C453" ca="1">IF(B453&gt;0,OFFSET(INDEX(TEST_CASE_COMPLEXITY_STEPS,MATCH(TRUE,TEST_CASE_COMPLEXITY_STEPS&gt;B453,0)),0,1),"")</f>
        <v/>
      </c>
      <c r="D453" s="206"/>
      <c r="E453" s="206"/>
    </row>
    <row r="454" spans="1:5" x14ac:dyDescent="0.25">
      <c r="A454" s="206"/>
      <c r="B454" s="206"/>
      <c r="C454" s="206" t="str">
        <f t="array" aca="1" ref="C454" ca="1">IF(B454&gt;0,OFFSET(INDEX(TEST_CASE_COMPLEXITY_STEPS,MATCH(TRUE,TEST_CASE_COMPLEXITY_STEPS&gt;B454,0)),0,1),"")</f>
        <v/>
      </c>
      <c r="D454" s="206"/>
      <c r="E454" s="206"/>
    </row>
    <row r="455" spans="1:5" x14ac:dyDescent="0.25">
      <c r="A455" s="206"/>
      <c r="B455" s="206"/>
      <c r="C455" s="206" t="str">
        <f t="array" aca="1" ref="C455" ca="1">IF(B455&gt;0,OFFSET(INDEX(TEST_CASE_COMPLEXITY_STEPS,MATCH(TRUE,TEST_CASE_COMPLEXITY_STEPS&gt;B455,0)),0,1),"")</f>
        <v/>
      </c>
      <c r="D455" s="206"/>
      <c r="E455" s="206"/>
    </row>
    <row r="456" spans="1:5" x14ac:dyDescent="0.25">
      <c r="A456" s="206"/>
      <c r="B456" s="206"/>
      <c r="C456" s="206" t="str">
        <f t="array" aca="1" ref="C456" ca="1">IF(B456&gt;0,OFFSET(INDEX(TEST_CASE_COMPLEXITY_STEPS,MATCH(TRUE,TEST_CASE_COMPLEXITY_STEPS&gt;B456,0)),0,1),"")</f>
        <v/>
      </c>
      <c r="D456" s="206"/>
      <c r="E456" s="206"/>
    </row>
    <row r="457" spans="1:5" x14ac:dyDescent="0.25">
      <c r="A457" s="206"/>
      <c r="B457" s="206"/>
      <c r="C457" s="206" t="str">
        <f t="array" aca="1" ref="C457" ca="1">IF(B457&gt;0,OFFSET(INDEX(TEST_CASE_COMPLEXITY_STEPS,MATCH(TRUE,TEST_CASE_COMPLEXITY_STEPS&gt;B457,0)),0,1),"")</f>
        <v/>
      </c>
      <c r="D457" s="206"/>
      <c r="E457" s="206"/>
    </row>
    <row r="458" spans="1:5" x14ac:dyDescent="0.25">
      <c r="A458" s="206"/>
      <c r="B458" s="206"/>
      <c r="C458" s="206" t="str">
        <f t="array" aca="1" ref="C458" ca="1">IF(B458&gt;0,OFFSET(INDEX(TEST_CASE_COMPLEXITY_STEPS,MATCH(TRUE,TEST_CASE_COMPLEXITY_STEPS&gt;B458,0)),0,1),"")</f>
        <v/>
      </c>
      <c r="D458" s="206"/>
      <c r="E458" s="206"/>
    </row>
    <row r="459" spans="1:5" x14ac:dyDescent="0.25">
      <c r="A459" s="206"/>
      <c r="B459" s="206"/>
      <c r="C459" s="206" t="str">
        <f t="array" aca="1" ref="C459" ca="1">IF(B459&gt;0,OFFSET(INDEX(TEST_CASE_COMPLEXITY_STEPS,MATCH(TRUE,TEST_CASE_COMPLEXITY_STEPS&gt;B459,0)),0,1),"")</f>
        <v/>
      </c>
      <c r="D459" s="206"/>
      <c r="E459" s="206"/>
    </row>
    <row r="460" spans="1:5" x14ac:dyDescent="0.25">
      <c r="A460" s="206"/>
      <c r="B460" s="206"/>
      <c r="C460" s="206" t="str">
        <f t="array" aca="1" ref="C460" ca="1">IF(B460&gt;0,OFFSET(INDEX(TEST_CASE_COMPLEXITY_STEPS,MATCH(TRUE,TEST_CASE_COMPLEXITY_STEPS&gt;B460,0)),0,1),"")</f>
        <v/>
      </c>
      <c r="D460" s="206"/>
      <c r="E460" s="206"/>
    </row>
    <row r="461" spans="1:5" x14ac:dyDescent="0.25">
      <c r="A461" s="206"/>
      <c r="B461" s="206"/>
      <c r="C461" s="206" t="str">
        <f t="array" aca="1" ref="C461" ca="1">IF(B461&gt;0,OFFSET(INDEX(TEST_CASE_COMPLEXITY_STEPS,MATCH(TRUE,TEST_CASE_COMPLEXITY_STEPS&gt;B461,0)),0,1),"")</f>
        <v/>
      </c>
      <c r="D461" s="206"/>
      <c r="E461" s="206"/>
    </row>
    <row r="462" spans="1:5" x14ac:dyDescent="0.25">
      <c r="A462" s="206"/>
      <c r="B462" s="206"/>
      <c r="C462" s="206" t="str">
        <f t="array" aca="1" ref="C462" ca="1">IF(B462&gt;0,OFFSET(INDEX(TEST_CASE_COMPLEXITY_STEPS,MATCH(TRUE,TEST_CASE_COMPLEXITY_STEPS&gt;B462,0)),0,1),"")</f>
        <v/>
      </c>
      <c r="D462" s="206"/>
      <c r="E462" s="206"/>
    </row>
    <row r="463" spans="1:5" x14ac:dyDescent="0.25">
      <c r="A463" s="206"/>
      <c r="B463" s="206"/>
      <c r="C463" s="206" t="str">
        <f t="array" aca="1" ref="C463" ca="1">IF(B463&gt;0,OFFSET(INDEX(TEST_CASE_COMPLEXITY_STEPS,MATCH(TRUE,TEST_CASE_COMPLEXITY_STEPS&gt;B463,0)),0,1),"")</f>
        <v/>
      </c>
      <c r="D463" s="206"/>
      <c r="E463" s="206"/>
    </row>
    <row r="464" spans="1:5" x14ac:dyDescent="0.25">
      <c r="A464" s="206"/>
      <c r="B464" s="206"/>
      <c r="C464" s="206" t="str">
        <f t="array" aca="1" ref="C464" ca="1">IF(B464&gt;0,OFFSET(INDEX(TEST_CASE_COMPLEXITY_STEPS,MATCH(TRUE,TEST_CASE_COMPLEXITY_STEPS&gt;B464,0)),0,1),"")</f>
        <v/>
      </c>
      <c r="D464" s="206"/>
      <c r="E464" s="206"/>
    </row>
    <row r="465" spans="1:5" x14ac:dyDescent="0.25">
      <c r="A465" s="206"/>
      <c r="B465" s="206"/>
      <c r="C465" s="206" t="str">
        <f t="array" aca="1" ref="C465" ca="1">IF(B465&gt;0,OFFSET(INDEX(TEST_CASE_COMPLEXITY_STEPS,MATCH(TRUE,TEST_CASE_COMPLEXITY_STEPS&gt;B465,0)),0,1),"")</f>
        <v/>
      </c>
      <c r="D465" s="206"/>
      <c r="E465" s="206"/>
    </row>
    <row r="466" spans="1:5" x14ac:dyDescent="0.25">
      <c r="A466" s="206"/>
      <c r="B466" s="206"/>
      <c r="C466" s="206" t="str">
        <f t="array" aca="1" ref="C466" ca="1">IF(B466&gt;0,OFFSET(INDEX(TEST_CASE_COMPLEXITY_STEPS,MATCH(TRUE,TEST_CASE_COMPLEXITY_STEPS&gt;B466,0)),0,1),"")</f>
        <v/>
      </c>
      <c r="D466" s="206"/>
      <c r="E466" s="206"/>
    </row>
    <row r="467" spans="1:5" x14ac:dyDescent="0.25">
      <c r="A467" s="206"/>
      <c r="B467" s="206"/>
      <c r="C467" s="206" t="str">
        <f t="array" aca="1" ref="C467" ca="1">IF(B467&gt;0,OFFSET(INDEX(TEST_CASE_COMPLEXITY_STEPS,MATCH(TRUE,TEST_CASE_COMPLEXITY_STEPS&gt;B467,0)),0,1),"")</f>
        <v/>
      </c>
      <c r="D467" s="206"/>
      <c r="E467" s="206"/>
    </row>
    <row r="468" spans="1:5" x14ac:dyDescent="0.25">
      <c r="A468" s="206"/>
      <c r="B468" s="206"/>
      <c r="C468" s="206" t="str">
        <f t="array" aca="1" ref="C468" ca="1">IF(B468&gt;0,OFFSET(INDEX(TEST_CASE_COMPLEXITY_STEPS,MATCH(TRUE,TEST_CASE_COMPLEXITY_STEPS&gt;B468,0)),0,1),"")</f>
        <v/>
      </c>
      <c r="D468" s="206"/>
      <c r="E468" s="206"/>
    </row>
    <row r="469" spans="1:5" x14ac:dyDescent="0.25">
      <c r="A469" s="206"/>
      <c r="B469" s="206"/>
      <c r="C469" s="206" t="str">
        <f t="array" aca="1" ref="C469" ca="1">IF(B469&gt;0,OFFSET(INDEX(TEST_CASE_COMPLEXITY_STEPS,MATCH(TRUE,TEST_CASE_COMPLEXITY_STEPS&gt;B469,0)),0,1),"")</f>
        <v/>
      </c>
      <c r="D469" s="206"/>
      <c r="E469" s="206"/>
    </row>
    <row r="470" spans="1:5" x14ac:dyDescent="0.25">
      <c r="A470" s="206"/>
      <c r="B470" s="206"/>
      <c r="C470" s="206" t="str">
        <f t="array" aca="1" ref="C470" ca="1">IF(B470&gt;0,OFFSET(INDEX(TEST_CASE_COMPLEXITY_STEPS,MATCH(TRUE,TEST_CASE_COMPLEXITY_STEPS&gt;B470,0)),0,1),"")</f>
        <v/>
      </c>
      <c r="D470" s="206"/>
      <c r="E470" s="206"/>
    </row>
    <row r="471" spans="1:5" x14ac:dyDescent="0.25">
      <c r="A471" s="206"/>
      <c r="B471" s="206"/>
      <c r="C471" s="206" t="str">
        <f t="array" aca="1" ref="C471" ca="1">IF(B471&gt;0,OFFSET(INDEX(TEST_CASE_COMPLEXITY_STEPS,MATCH(TRUE,TEST_CASE_COMPLEXITY_STEPS&gt;B471,0)),0,1),"")</f>
        <v/>
      </c>
      <c r="D471" s="206"/>
      <c r="E471" s="206"/>
    </row>
    <row r="472" spans="1:5" x14ac:dyDescent="0.25">
      <c r="A472" s="206"/>
      <c r="B472" s="206"/>
      <c r="C472" s="206" t="str">
        <f t="array" aca="1" ref="C472" ca="1">IF(B472&gt;0,OFFSET(INDEX(TEST_CASE_COMPLEXITY_STEPS,MATCH(TRUE,TEST_CASE_COMPLEXITY_STEPS&gt;B472,0)),0,1),"")</f>
        <v/>
      </c>
      <c r="D472" s="206"/>
      <c r="E472" s="206"/>
    </row>
    <row r="473" spans="1:5" x14ac:dyDescent="0.25">
      <c r="A473" s="206"/>
      <c r="B473" s="206"/>
      <c r="C473" s="206" t="str">
        <f t="array" aca="1" ref="C473" ca="1">IF(B473&gt;0,OFFSET(INDEX(TEST_CASE_COMPLEXITY_STEPS,MATCH(TRUE,TEST_CASE_COMPLEXITY_STEPS&gt;B473,0)),0,1),"")</f>
        <v/>
      </c>
      <c r="D473" s="206"/>
      <c r="E473" s="206"/>
    </row>
    <row r="474" spans="1:5" x14ac:dyDescent="0.25">
      <c r="A474" s="206"/>
      <c r="B474" s="206"/>
      <c r="C474" s="206" t="str">
        <f t="array" aca="1" ref="C474" ca="1">IF(B474&gt;0,OFFSET(INDEX(TEST_CASE_COMPLEXITY_STEPS,MATCH(TRUE,TEST_CASE_COMPLEXITY_STEPS&gt;B474,0)),0,1),"")</f>
        <v/>
      </c>
      <c r="D474" s="206"/>
      <c r="E474" s="206"/>
    </row>
    <row r="475" spans="1:5" x14ac:dyDescent="0.25">
      <c r="A475" s="206"/>
      <c r="B475" s="206"/>
      <c r="C475" s="206" t="str">
        <f t="array" aca="1" ref="C475" ca="1">IF(B475&gt;0,OFFSET(INDEX(TEST_CASE_COMPLEXITY_STEPS,MATCH(TRUE,TEST_CASE_COMPLEXITY_STEPS&gt;B475,0)),0,1),"")</f>
        <v/>
      </c>
      <c r="D475" s="206"/>
      <c r="E475" s="206"/>
    </row>
    <row r="476" spans="1:5" x14ac:dyDescent="0.25">
      <c r="A476" s="206"/>
      <c r="B476" s="206"/>
      <c r="C476" s="206" t="str">
        <f t="array" aca="1" ref="C476" ca="1">IF(B476&gt;0,OFFSET(INDEX(TEST_CASE_COMPLEXITY_STEPS,MATCH(TRUE,TEST_CASE_COMPLEXITY_STEPS&gt;B476,0)),0,1),"")</f>
        <v/>
      </c>
      <c r="D476" s="206"/>
      <c r="E476" s="206"/>
    </row>
    <row r="477" spans="1:5" x14ac:dyDescent="0.25">
      <c r="A477" s="206"/>
      <c r="B477" s="206"/>
      <c r="C477" s="206" t="str">
        <f t="array" aca="1" ref="C477" ca="1">IF(B477&gt;0,OFFSET(INDEX(TEST_CASE_COMPLEXITY_STEPS,MATCH(TRUE,TEST_CASE_COMPLEXITY_STEPS&gt;B477,0)),0,1),"")</f>
        <v/>
      </c>
      <c r="D477" s="206"/>
      <c r="E477" s="206"/>
    </row>
    <row r="478" spans="1:5" x14ac:dyDescent="0.25">
      <c r="A478" s="206"/>
      <c r="B478" s="206"/>
      <c r="C478" s="206" t="str">
        <f t="array" aca="1" ref="C478" ca="1">IF(B478&gt;0,OFFSET(INDEX(TEST_CASE_COMPLEXITY_STEPS,MATCH(TRUE,TEST_CASE_COMPLEXITY_STEPS&gt;B478,0)),0,1),"")</f>
        <v/>
      </c>
      <c r="D478" s="206"/>
      <c r="E478" s="206"/>
    </row>
    <row r="479" spans="1:5" x14ac:dyDescent="0.25">
      <c r="A479" s="206"/>
      <c r="B479" s="206"/>
      <c r="C479" s="206" t="str">
        <f t="array" aca="1" ref="C479" ca="1">IF(B479&gt;0,OFFSET(INDEX(TEST_CASE_COMPLEXITY_STEPS,MATCH(TRUE,TEST_CASE_COMPLEXITY_STEPS&gt;B479,0)),0,1),"")</f>
        <v/>
      </c>
      <c r="D479" s="206"/>
      <c r="E479" s="206"/>
    </row>
    <row r="480" spans="1:5" x14ac:dyDescent="0.25">
      <c r="A480" s="206"/>
      <c r="B480" s="206"/>
      <c r="C480" s="206" t="str">
        <f t="array" aca="1" ref="C480" ca="1">IF(B480&gt;0,OFFSET(INDEX(TEST_CASE_COMPLEXITY_STEPS,MATCH(TRUE,TEST_CASE_COMPLEXITY_STEPS&gt;B480,0)),0,1),"")</f>
        <v/>
      </c>
      <c r="D480" s="206"/>
      <c r="E480" s="206"/>
    </row>
    <row r="481" spans="1:5" x14ac:dyDescent="0.25">
      <c r="A481" s="206"/>
      <c r="B481" s="206"/>
      <c r="C481" s="206" t="str">
        <f t="array" aca="1" ref="C481" ca="1">IF(B481&gt;0,OFFSET(INDEX(TEST_CASE_COMPLEXITY_STEPS,MATCH(TRUE,TEST_CASE_COMPLEXITY_STEPS&gt;B481,0)),0,1),"")</f>
        <v/>
      </c>
      <c r="D481" s="206"/>
      <c r="E481" s="206"/>
    </row>
    <row r="482" spans="1:5" x14ac:dyDescent="0.25">
      <c r="A482" s="206"/>
      <c r="B482" s="206"/>
      <c r="C482" s="206" t="str">
        <f t="array" aca="1" ref="C482" ca="1">IF(B482&gt;0,OFFSET(INDEX(TEST_CASE_COMPLEXITY_STEPS,MATCH(TRUE,TEST_CASE_COMPLEXITY_STEPS&gt;B482,0)),0,1),"")</f>
        <v/>
      </c>
      <c r="D482" s="206"/>
      <c r="E482" s="206"/>
    </row>
    <row r="483" spans="1:5" x14ac:dyDescent="0.25">
      <c r="A483" s="206"/>
      <c r="B483" s="206"/>
      <c r="C483" s="206" t="str">
        <f t="array" aca="1" ref="C483" ca="1">IF(B483&gt;0,OFFSET(INDEX(TEST_CASE_COMPLEXITY_STEPS,MATCH(TRUE,TEST_CASE_COMPLEXITY_STEPS&gt;B483,0)),0,1),"")</f>
        <v/>
      </c>
      <c r="D483" s="206"/>
      <c r="E483" s="206"/>
    </row>
    <row r="484" spans="1:5" x14ac:dyDescent="0.25">
      <c r="A484" s="206"/>
      <c r="B484" s="206"/>
      <c r="C484" s="206" t="str">
        <f t="array" aca="1" ref="C484" ca="1">IF(B484&gt;0,OFFSET(INDEX(TEST_CASE_COMPLEXITY_STEPS,MATCH(TRUE,TEST_CASE_COMPLEXITY_STEPS&gt;B484,0)),0,1),"")</f>
        <v/>
      </c>
      <c r="D484" s="206"/>
      <c r="E484" s="206"/>
    </row>
    <row r="485" spans="1:5" x14ac:dyDescent="0.25">
      <c r="A485" s="206"/>
      <c r="B485" s="206"/>
      <c r="C485" s="206" t="str">
        <f t="array" aca="1" ref="C485" ca="1">IF(B485&gt;0,OFFSET(INDEX(TEST_CASE_COMPLEXITY_STEPS,MATCH(TRUE,TEST_CASE_COMPLEXITY_STEPS&gt;B485,0)),0,1),"")</f>
        <v/>
      </c>
      <c r="D485" s="206"/>
      <c r="E485" s="206"/>
    </row>
    <row r="486" spans="1:5" x14ac:dyDescent="0.25">
      <c r="A486" s="206"/>
      <c r="B486" s="206"/>
      <c r="C486" s="206" t="str">
        <f t="array" aca="1" ref="C486" ca="1">IF(B486&gt;0,OFFSET(INDEX(TEST_CASE_COMPLEXITY_STEPS,MATCH(TRUE,TEST_CASE_COMPLEXITY_STEPS&gt;B486,0)),0,1),"")</f>
        <v/>
      </c>
      <c r="D486" s="206"/>
      <c r="E486" s="206"/>
    </row>
    <row r="487" spans="1:5" x14ac:dyDescent="0.25">
      <c r="A487" s="206"/>
      <c r="B487" s="206"/>
      <c r="C487" s="206" t="str">
        <f t="array" aca="1" ref="C487" ca="1">IF(B487&gt;0,OFFSET(INDEX(TEST_CASE_COMPLEXITY_STEPS,MATCH(TRUE,TEST_CASE_COMPLEXITY_STEPS&gt;B487,0)),0,1),"")</f>
        <v/>
      </c>
      <c r="D487" s="206"/>
      <c r="E487" s="206"/>
    </row>
    <row r="488" spans="1:5" x14ac:dyDescent="0.25">
      <c r="A488" s="206"/>
      <c r="B488" s="206"/>
      <c r="C488" s="206" t="str">
        <f t="array" aca="1" ref="C488" ca="1">IF(B488&gt;0,OFFSET(INDEX(TEST_CASE_COMPLEXITY_STEPS,MATCH(TRUE,TEST_CASE_COMPLEXITY_STEPS&gt;B488,0)),0,1),"")</f>
        <v/>
      </c>
      <c r="D488" s="206"/>
      <c r="E488" s="206"/>
    </row>
    <row r="489" spans="1:5" x14ac:dyDescent="0.25">
      <c r="A489" s="206"/>
      <c r="B489" s="206"/>
      <c r="C489" s="206" t="str">
        <f t="array" aca="1" ref="C489" ca="1">IF(B489&gt;0,OFFSET(INDEX(TEST_CASE_COMPLEXITY_STEPS,MATCH(TRUE,TEST_CASE_COMPLEXITY_STEPS&gt;B489,0)),0,1),"")</f>
        <v/>
      </c>
      <c r="D489" s="206"/>
      <c r="E489" s="206"/>
    </row>
    <row r="490" spans="1:5" x14ac:dyDescent="0.25">
      <c r="A490" s="206"/>
      <c r="B490" s="206"/>
      <c r="C490" s="206" t="str">
        <f t="array" aca="1" ref="C490" ca="1">IF(B490&gt;0,OFFSET(INDEX(TEST_CASE_COMPLEXITY_STEPS,MATCH(TRUE,TEST_CASE_COMPLEXITY_STEPS&gt;B490,0)),0,1),"")</f>
        <v/>
      </c>
      <c r="D490" s="206"/>
      <c r="E490" s="206"/>
    </row>
    <row r="491" spans="1:5" x14ac:dyDescent="0.25">
      <c r="A491" s="206"/>
      <c r="B491" s="206"/>
      <c r="C491" s="206" t="str">
        <f t="array" aca="1" ref="C491" ca="1">IF(B491&gt;0,OFFSET(INDEX(TEST_CASE_COMPLEXITY_STEPS,MATCH(TRUE,TEST_CASE_COMPLEXITY_STEPS&gt;B491,0)),0,1),"")</f>
        <v/>
      </c>
      <c r="D491" s="206"/>
      <c r="E491" s="206"/>
    </row>
    <row r="492" spans="1:5" x14ac:dyDescent="0.25">
      <c r="A492" s="206"/>
      <c r="B492" s="206"/>
      <c r="C492" s="206" t="str">
        <f t="array" aca="1" ref="C492" ca="1">IF(B492&gt;0,OFFSET(INDEX(TEST_CASE_COMPLEXITY_STEPS,MATCH(TRUE,TEST_CASE_COMPLEXITY_STEPS&gt;B492,0)),0,1),"")</f>
        <v/>
      </c>
      <c r="D492" s="206"/>
      <c r="E492" s="206"/>
    </row>
    <row r="493" spans="1:5" x14ac:dyDescent="0.25">
      <c r="A493" s="206"/>
      <c r="B493" s="206"/>
      <c r="C493" s="206" t="str">
        <f t="array" aca="1" ref="C493" ca="1">IF(B493&gt;0,OFFSET(INDEX(TEST_CASE_COMPLEXITY_STEPS,MATCH(TRUE,TEST_CASE_COMPLEXITY_STEPS&gt;B493,0)),0,1),"")</f>
        <v/>
      </c>
      <c r="D493" s="206"/>
      <c r="E493" s="206"/>
    </row>
    <row r="494" spans="1:5" x14ac:dyDescent="0.25">
      <c r="A494" s="206"/>
      <c r="B494" s="206"/>
      <c r="C494" s="206" t="str">
        <f t="array" aca="1" ref="C494" ca="1">IF(B494&gt;0,OFFSET(INDEX(TEST_CASE_COMPLEXITY_STEPS,MATCH(TRUE,TEST_CASE_COMPLEXITY_STEPS&gt;B494,0)),0,1),"")</f>
        <v/>
      </c>
      <c r="D494" s="206"/>
      <c r="E494" s="206"/>
    </row>
    <row r="495" spans="1:5" x14ac:dyDescent="0.25">
      <c r="A495" s="206"/>
      <c r="B495" s="206"/>
      <c r="C495" s="206" t="str">
        <f t="array" aca="1" ref="C495" ca="1">IF(B495&gt;0,OFFSET(INDEX(TEST_CASE_COMPLEXITY_STEPS,MATCH(TRUE,TEST_CASE_COMPLEXITY_STEPS&gt;B495,0)),0,1),"")</f>
        <v/>
      </c>
      <c r="D495" s="206"/>
      <c r="E495" s="206"/>
    </row>
    <row r="496" spans="1:5" x14ac:dyDescent="0.25">
      <c r="A496" s="206"/>
      <c r="B496" s="206"/>
      <c r="C496" s="206" t="str">
        <f t="array" aca="1" ref="C496" ca="1">IF(B496&gt;0,OFFSET(INDEX(TEST_CASE_COMPLEXITY_STEPS,MATCH(TRUE,TEST_CASE_COMPLEXITY_STEPS&gt;B496,0)),0,1),"")</f>
        <v/>
      </c>
      <c r="D496" s="206"/>
      <c r="E496" s="206"/>
    </row>
    <row r="497" spans="1:5" x14ac:dyDescent="0.25">
      <c r="A497" s="206"/>
      <c r="B497" s="206"/>
      <c r="C497" s="206" t="str">
        <f t="array" aca="1" ref="C497" ca="1">IF(B497&gt;0,OFFSET(INDEX(TEST_CASE_COMPLEXITY_STEPS,MATCH(TRUE,TEST_CASE_COMPLEXITY_STEPS&gt;B497,0)),0,1),"")</f>
        <v/>
      </c>
      <c r="D497" s="206"/>
      <c r="E497" s="206"/>
    </row>
    <row r="498" spans="1:5" x14ac:dyDescent="0.25">
      <c r="A498" s="206"/>
      <c r="B498" s="206"/>
      <c r="C498" s="206" t="str">
        <f t="array" aca="1" ref="C498" ca="1">IF(B498&gt;0,OFFSET(INDEX(TEST_CASE_COMPLEXITY_STEPS,MATCH(TRUE,TEST_CASE_COMPLEXITY_STEPS&gt;B498,0)),0,1),"")</f>
        <v/>
      </c>
      <c r="D498" s="206"/>
      <c r="E498" s="206"/>
    </row>
    <row r="499" spans="1:5" x14ac:dyDescent="0.25">
      <c r="A499" s="206"/>
      <c r="B499" s="206"/>
      <c r="C499" s="206" t="str">
        <f t="array" aca="1" ref="C499" ca="1">IF(B499&gt;0,OFFSET(INDEX(TEST_CASE_COMPLEXITY_STEPS,MATCH(TRUE,TEST_CASE_COMPLEXITY_STEPS&gt;B499,0)),0,1),"")</f>
        <v/>
      </c>
      <c r="D499" s="206"/>
      <c r="E499" s="206"/>
    </row>
    <row r="500" spans="1:5" x14ac:dyDescent="0.25">
      <c r="A500" s="206"/>
      <c r="B500" s="206"/>
      <c r="C500" s="206" t="str">
        <f t="array" aca="1" ref="C500" ca="1">IF(B500&gt;0,OFFSET(INDEX(TEST_CASE_COMPLEXITY_STEPS,MATCH(TRUE,TEST_CASE_COMPLEXITY_STEPS&gt;B500,0)),0,1),"")</f>
        <v/>
      </c>
      <c r="D500" s="206"/>
      <c r="E500" s="206"/>
    </row>
    <row r="501" spans="1:5" x14ac:dyDescent="0.25">
      <c r="A501" s="206"/>
      <c r="B501" s="206"/>
      <c r="C501" s="206" t="str">
        <f t="array" aca="1" ref="C501" ca="1">IF(B501&gt;0,OFFSET(INDEX(TEST_CASE_COMPLEXITY_STEPS,MATCH(TRUE,TEST_CASE_COMPLEXITY_STEPS&gt;B501,0)),0,1),"")</f>
        <v/>
      </c>
      <c r="D501" s="206"/>
      <c r="E501" s="206"/>
    </row>
    <row r="502" spans="1:5" x14ac:dyDescent="0.25">
      <c r="A502" s="206"/>
      <c r="B502" s="206"/>
      <c r="C502" s="206" t="str">
        <f t="array" aca="1" ref="C502" ca="1">IF(B502&gt;0,OFFSET(INDEX(TEST_CASE_COMPLEXITY_STEPS,MATCH(TRUE,TEST_CASE_COMPLEXITY_STEPS&gt;B502,0)),0,1),"")</f>
        <v/>
      </c>
      <c r="D502" s="206"/>
      <c r="E502" s="206"/>
    </row>
    <row r="503" spans="1:5" x14ac:dyDescent="0.25">
      <c r="A503" s="206"/>
      <c r="B503" s="206"/>
      <c r="C503" s="206" t="str">
        <f t="array" aca="1" ref="C503" ca="1">IF(B503&gt;0,OFFSET(INDEX(TEST_CASE_COMPLEXITY_STEPS,MATCH(TRUE,TEST_CASE_COMPLEXITY_STEPS&gt;B503,0)),0,1),"")</f>
        <v/>
      </c>
      <c r="D503" s="206"/>
      <c r="E503" s="206"/>
    </row>
    <row r="504" spans="1:5" x14ac:dyDescent="0.25">
      <c r="A504" s="206"/>
      <c r="B504" s="206"/>
      <c r="C504" s="206" t="str">
        <f t="array" aca="1" ref="C504" ca="1">IF(B504&gt;0,OFFSET(INDEX(TEST_CASE_COMPLEXITY_STEPS,MATCH(TRUE,TEST_CASE_COMPLEXITY_STEPS&gt;B504,0)),0,1),"")</f>
        <v/>
      </c>
      <c r="D504" s="206"/>
      <c r="E504" s="206"/>
    </row>
    <row r="505" spans="1:5" x14ac:dyDescent="0.25">
      <c r="A505" s="206"/>
      <c r="B505" s="206"/>
      <c r="C505" s="206" t="str">
        <f t="array" aca="1" ref="C505" ca="1">IF(B505&gt;0,OFFSET(INDEX(TEST_CASE_COMPLEXITY_STEPS,MATCH(TRUE,TEST_CASE_COMPLEXITY_STEPS&gt;B505,0)),0,1),"")</f>
        <v/>
      </c>
      <c r="D505" s="206"/>
      <c r="E505" s="206"/>
    </row>
    <row r="506" spans="1:5" x14ac:dyDescent="0.25">
      <c r="A506" s="206"/>
      <c r="B506" s="206"/>
      <c r="C506" s="206" t="str">
        <f t="array" aca="1" ref="C506" ca="1">IF(B506&gt;0,OFFSET(INDEX(TEST_CASE_COMPLEXITY_STEPS,MATCH(TRUE,TEST_CASE_COMPLEXITY_STEPS&gt;B506,0)),0,1),"")</f>
        <v/>
      </c>
      <c r="D506" s="206"/>
      <c r="E506" s="206"/>
    </row>
    <row r="507" spans="1:5" x14ac:dyDescent="0.25">
      <c r="A507" s="206"/>
      <c r="B507" s="206"/>
      <c r="C507" s="206" t="str">
        <f t="array" aca="1" ref="C507" ca="1">IF(B507&gt;0,OFFSET(INDEX(TEST_CASE_COMPLEXITY_STEPS,MATCH(TRUE,TEST_CASE_COMPLEXITY_STEPS&gt;B507,0)),0,1),"")</f>
        <v/>
      </c>
      <c r="D507" s="206"/>
      <c r="E507" s="206"/>
    </row>
    <row r="508" spans="1:5" x14ac:dyDescent="0.25">
      <c r="A508" s="206"/>
      <c r="B508" s="206"/>
      <c r="C508" s="206" t="str">
        <f t="array" aca="1" ref="C508" ca="1">IF(B508&gt;0,OFFSET(INDEX(TEST_CASE_COMPLEXITY_STEPS,MATCH(TRUE,TEST_CASE_COMPLEXITY_STEPS&gt;B508,0)),0,1),"")</f>
        <v/>
      </c>
      <c r="D508" s="206"/>
      <c r="E508" s="206"/>
    </row>
    <row r="509" spans="1:5" x14ac:dyDescent="0.25">
      <c r="A509" s="206"/>
      <c r="B509" s="206"/>
      <c r="C509" s="206" t="str">
        <f t="array" aca="1" ref="C509" ca="1">IF(B509&gt;0,OFFSET(INDEX(TEST_CASE_COMPLEXITY_STEPS,MATCH(TRUE,TEST_CASE_COMPLEXITY_STEPS&gt;B509,0)),0,1),"")</f>
        <v/>
      </c>
      <c r="D509" s="206"/>
      <c r="E509" s="206"/>
    </row>
    <row r="510" spans="1:5" x14ac:dyDescent="0.25">
      <c r="A510" s="206"/>
      <c r="B510" s="206"/>
      <c r="C510" s="206" t="str">
        <f t="array" aca="1" ref="C510" ca="1">IF(B510&gt;0,OFFSET(INDEX(TEST_CASE_COMPLEXITY_STEPS,MATCH(TRUE,TEST_CASE_COMPLEXITY_STEPS&gt;B510,0)),0,1),"")</f>
        <v/>
      </c>
      <c r="D510" s="206"/>
      <c r="E510" s="206"/>
    </row>
    <row r="511" spans="1:5" x14ac:dyDescent="0.25">
      <c r="A511" s="206"/>
      <c r="B511" s="206"/>
      <c r="C511" s="206" t="str">
        <f t="array" aca="1" ref="C511" ca="1">IF(B511&gt;0,OFFSET(INDEX(TEST_CASE_COMPLEXITY_STEPS,MATCH(TRUE,TEST_CASE_COMPLEXITY_STEPS&gt;B511,0)),0,1),"")</f>
        <v/>
      </c>
      <c r="D511" s="206"/>
      <c r="E511" s="206"/>
    </row>
    <row r="512" spans="1:5" x14ac:dyDescent="0.25">
      <c r="A512" s="206"/>
      <c r="B512" s="206"/>
      <c r="C512" s="206" t="str">
        <f t="array" aca="1" ref="C512" ca="1">IF(B512&gt;0,OFFSET(INDEX(TEST_CASE_COMPLEXITY_STEPS,MATCH(TRUE,TEST_CASE_COMPLEXITY_STEPS&gt;B512,0)),0,1),"")</f>
        <v/>
      </c>
      <c r="D512" s="206"/>
      <c r="E512" s="206"/>
    </row>
    <row r="513" spans="1:5" x14ac:dyDescent="0.25">
      <c r="A513" s="206"/>
      <c r="B513" s="206"/>
      <c r="C513" s="206" t="str">
        <f t="array" aca="1" ref="C513" ca="1">IF(B513&gt;0,OFFSET(INDEX(TEST_CASE_COMPLEXITY_STEPS,MATCH(TRUE,TEST_CASE_COMPLEXITY_STEPS&gt;B513,0)),0,1),"")</f>
        <v/>
      </c>
      <c r="D513" s="206"/>
      <c r="E513" s="206"/>
    </row>
    <row r="514" spans="1:5" x14ac:dyDescent="0.25">
      <c r="A514" s="206"/>
      <c r="B514" s="206"/>
      <c r="C514" s="206" t="str">
        <f t="array" aca="1" ref="C514" ca="1">IF(B514&gt;0,OFFSET(INDEX(TEST_CASE_COMPLEXITY_STEPS,MATCH(TRUE,TEST_CASE_COMPLEXITY_STEPS&gt;B514,0)),0,1),"")</f>
        <v/>
      </c>
      <c r="D514" s="206"/>
      <c r="E514" s="206"/>
    </row>
    <row r="515" spans="1:5" x14ac:dyDescent="0.25">
      <c r="A515" s="206"/>
      <c r="B515" s="206"/>
      <c r="C515" s="206" t="str">
        <f t="array" aca="1" ref="C515" ca="1">IF(B515&gt;0,OFFSET(INDEX(TEST_CASE_COMPLEXITY_STEPS,MATCH(TRUE,TEST_CASE_COMPLEXITY_STEPS&gt;B515,0)),0,1),"")</f>
        <v/>
      </c>
      <c r="D515" s="206"/>
      <c r="E515" s="206"/>
    </row>
    <row r="516" spans="1:5" x14ac:dyDescent="0.25">
      <c r="A516" s="206"/>
      <c r="B516" s="206"/>
      <c r="C516" s="206" t="str">
        <f t="array" aca="1" ref="C516" ca="1">IF(B516&gt;0,OFFSET(INDEX(TEST_CASE_COMPLEXITY_STEPS,MATCH(TRUE,TEST_CASE_COMPLEXITY_STEPS&gt;B516,0)),0,1),"")</f>
        <v/>
      </c>
      <c r="D516" s="206"/>
      <c r="E516" s="206"/>
    </row>
    <row r="517" spans="1:5" x14ac:dyDescent="0.25">
      <c r="A517" s="206"/>
      <c r="B517" s="206"/>
      <c r="C517" s="206" t="str">
        <f t="array" aca="1" ref="C517" ca="1">IF(B517&gt;0,OFFSET(INDEX(TEST_CASE_COMPLEXITY_STEPS,MATCH(TRUE,TEST_CASE_COMPLEXITY_STEPS&gt;B517,0)),0,1),"")</f>
        <v/>
      </c>
      <c r="D517" s="206"/>
      <c r="E517" s="206"/>
    </row>
    <row r="518" spans="1:5" x14ac:dyDescent="0.25">
      <c r="A518" s="206"/>
      <c r="B518" s="206"/>
      <c r="C518" s="206" t="str">
        <f t="array" aca="1" ref="C518" ca="1">IF(B518&gt;0,OFFSET(INDEX(TEST_CASE_COMPLEXITY_STEPS,MATCH(TRUE,TEST_CASE_COMPLEXITY_STEPS&gt;B518,0)),0,1),"")</f>
        <v/>
      </c>
      <c r="D518" s="206"/>
      <c r="E518" s="206"/>
    </row>
    <row r="519" spans="1:5" x14ac:dyDescent="0.25">
      <c r="A519" s="206"/>
      <c r="B519" s="206"/>
      <c r="C519" s="206" t="str">
        <f t="array" aca="1" ref="C519" ca="1">IF(B519&gt;0,OFFSET(INDEX(TEST_CASE_COMPLEXITY_STEPS,MATCH(TRUE,TEST_CASE_COMPLEXITY_STEPS&gt;B519,0)),0,1),"")</f>
        <v/>
      </c>
      <c r="D519" s="206"/>
      <c r="E519" s="206"/>
    </row>
    <row r="520" spans="1:5" x14ac:dyDescent="0.25">
      <c r="A520" s="206"/>
      <c r="B520" s="206"/>
      <c r="C520" s="206" t="str">
        <f t="array" aca="1" ref="C520" ca="1">IF(B520&gt;0,OFFSET(INDEX(TEST_CASE_COMPLEXITY_STEPS,MATCH(TRUE,TEST_CASE_COMPLEXITY_STEPS&gt;B520,0)),0,1),"")</f>
        <v/>
      </c>
      <c r="D520" s="206"/>
      <c r="E520" s="206"/>
    </row>
    <row r="521" spans="1:5" x14ac:dyDescent="0.25">
      <c r="A521" s="206"/>
      <c r="B521" s="206"/>
      <c r="C521" s="206" t="str">
        <f t="array" aca="1" ref="C521" ca="1">IF(B521&gt;0,OFFSET(INDEX(TEST_CASE_COMPLEXITY_STEPS,MATCH(TRUE,TEST_CASE_COMPLEXITY_STEPS&gt;B521,0)),0,1),"")</f>
        <v/>
      </c>
      <c r="D521" s="206"/>
      <c r="E521" s="206"/>
    </row>
    <row r="522" spans="1:5" x14ac:dyDescent="0.25">
      <c r="A522" s="206"/>
      <c r="B522" s="206"/>
      <c r="C522" s="206" t="str">
        <f t="array" aca="1" ref="C522" ca="1">IF(B522&gt;0,OFFSET(INDEX(TEST_CASE_COMPLEXITY_STEPS,MATCH(TRUE,TEST_CASE_COMPLEXITY_STEPS&gt;B522,0)),0,1),"")</f>
        <v/>
      </c>
      <c r="D522" s="206"/>
      <c r="E522" s="206"/>
    </row>
    <row r="523" spans="1:5" x14ac:dyDescent="0.25">
      <c r="A523" s="206"/>
      <c r="B523" s="206"/>
      <c r="C523" s="206" t="str">
        <f t="array" aca="1" ref="C523" ca="1">IF(B523&gt;0,OFFSET(INDEX(TEST_CASE_COMPLEXITY_STEPS,MATCH(TRUE,TEST_CASE_COMPLEXITY_STEPS&gt;B523,0)),0,1),"")</f>
        <v/>
      </c>
      <c r="D523" s="206"/>
      <c r="E523" s="206"/>
    </row>
    <row r="524" spans="1:5" x14ac:dyDescent="0.25">
      <c r="A524" s="206"/>
      <c r="B524" s="206"/>
      <c r="C524" s="206" t="str">
        <f t="array" aca="1" ref="C524" ca="1">IF(B524&gt;0,OFFSET(INDEX(TEST_CASE_COMPLEXITY_STEPS,MATCH(TRUE,TEST_CASE_COMPLEXITY_STEPS&gt;B524,0)),0,1),"")</f>
        <v/>
      </c>
      <c r="D524" s="206"/>
      <c r="E524" s="206"/>
    </row>
    <row r="525" spans="1:5" x14ac:dyDescent="0.25">
      <c r="A525" s="206"/>
      <c r="B525" s="206"/>
      <c r="C525" s="206" t="str">
        <f t="array" aca="1" ref="C525" ca="1">IF(B525&gt;0,OFFSET(INDEX(TEST_CASE_COMPLEXITY_STEPS,MATCH(TRUE,TEST_CASE_COMPLEXITY_STEPS&gt;B525,0)),0,1),"")</f>
        <v/>
      </c>
      <c r="D525" s="206"/>
      <c r="E525" s="206"/>
    </row>
    <row r="526" spans="1:5" x14ac:dyDescent="0.25">
      <c r="A526" s="206"/>
      <c r="B526" s="206"/>
      <c r="C526" s="206" t="str">
        <f t="array" aca="1" ref="C526" ca="1">IF(B526&gt;0,OFFSET(INDEX(TEST_CASE_COMPLEXITY_STEPS,MATCH(TRUE,TEST_CASE_COMPLEXITY_STEPS&gt;B526,0)),0,1),"")</f>
        <v/>
      </c>
      <c r="D526" s="206"/>
      <c r="E526" s="206"/>
    </row>
    <row r="527" spans="1:5" x14ac:dyDescent="0.25">
      <c r="A527" s="206"/>
      <c r="B527" s="206"/>
      <c r="C527" s="206" t="str">
        <f t="array" aca="1" ref="C527" ca="1">IF(B527&gt;0,OFFSET(INDEX(TEST_CASE_COMPLEXITY_STEPS,MATCH(TRUE,TEST_CASE_COMPLEXITY_STEPS&gt;B527,0)),0,1),"")</f>
        <v/>
      </c>
      <c r="D527" s="206"/>
      <c r="E527" s="206"/>
    </row>
    <row r="528" spans="1:5" x14ac:dyDescent="0.25">
      <c r="A528" s="206"/>
      <c r="B528" s="206"/>
      <c r="C528" s="206" t="str">
        <f t="array" aca="1" ref="C528" ca="1">IF(B528&gt;0,OFFSET(INDEX(TEST_CASE_COMPLEXITY_STEPS,MATCH(TRUE,TEST_CASE_COMPLEXITY_STEPS&gt;B528,0)),0,1),"")</f>
        <v/>
      </c>
      <c r="D528" s="206"/>
      <c r="E528" s="206"/>
    </row>
    <row r="529" spans="1:5" x14ac:dyDescent="0.25">
      <c r="A529" s="206"/>
      <c r="B529" s="206"/>
      <c r="C529" s="206" t="str">
        <f t="array" aca="1" ref="C529" ca="1">IF(B529&gt;0,OFFSET(INDEX(TEST_CASE_COMPLEXITY_STEPS,MATCH(TRUE,TEST_CASE_COMPLEXITY_STEPS&gt;B529,0)),0,1),"")</f>
        <v/>
      </c>
      <c r="D529" s="206"/>
      <c r="E529" s="206"/>
    </row>
    <row r="530" spans="1:5" x14ac:dyDescent="0.25">
      <c r="A530" s="206"/>
      <c r="B530" s="206"/>
      <c r="C530" s="206" t="str">
        <f t="array" aca="1" ref="C530" ca="1">IF(B530&gt;0,OFFSET(INDEX(TEST_CASE_COMPLEXITY_STEPS,MATCH(TRUE,TEST_CASE_COMPLEXITY_STEPS&gt;B530,0)),0,1),"")</f>
        <v/>
      </c>
      <c r="D530" s="206"/>
      <c r="E530" s="206"/>
    </row>
    <row r="531" spans="1:5" x14ac:dyDescent="0.25">
      <c r="A531" s="206"/>
      <c r="B531" s="206"/>
      <c r="C531" s="206" t="str">
        <f t="array" aca="1" ref="C531" ca="1">IF(B531&gt;0,OFFSET(INDEX(TEST_CASE_COMPLEXITY_STEPS,MATCH(TRUE,TEST_CASE_COMPLEXITY_STEPS&gt;B531,0)),0,1),"")</f>
        <v/>
      </c>
      <c r="D531" s="206"/>
      <c r="E531" s="206"/>
    </row>
    <row r="532" spans="1:5" x14ac:dyDescent="0.25">
      <c r="A532" s="206"/>
      <c r="B532" s="206"/>
      <c r="C532" s="206" t="str">
        <f t="array" aca="1" ref="C532" ca="1">IF(B532&gt;0,OFFSET(INDEX(TEST_CASE_COMPLEXITY_STEPS,MATCH(TRUE,TEST_CASE_COMPLEXITY_STEPS&gt;B532,0)),0,1),"")</f>
        <v/>
      </c>
      <c r="D532" s="206"/>
      <c r="E532" s="206"/>
    </row>
    <row r="533" spans="1:5" x14ac:dyDescent="0.25">
      <c r="A533" s="206"/>
      <c r="B533" s="206"/>
      <c r="C533" s="206" t="str">
        <f t="array" aca="1" ref="C533" ca="1">IF(B533&gt;0,OFFSET(INDEX(TEST_CASE_COMPLEXITY_STEPS,MATCH(TRUE,TEST_CASE_COMPLEXITY_STEPS&gt;B533,0)),0,1),"")</f>
        <v/>
      </c>
      <c r="D533" s="206"/>
      <c r="E533" s="206"/>
    </row>
    <row r="534" spans="1:5" x14ac:dyDescent="0.25">
      <c r="A534" s="206"/>
      <c r="B534" s="206"/>
      <c r="C534" s="206" t="str">
        <f t="array" aca="1" ref="C534" ca="1">IF(B534&gt;0,OFFSET(INDEX(TEST_CASE_COMPLEXITY_STEPS,MATCH(TRUE,TEST_CASE_COMPLEXITY_STEPS&gt;B534,0)),0,1),"")</f>
        <v/>
      </c>
      <c r="D534" s="206"/>
      <c r="E534" s="206"/>
    </row>
    <row r="535" spans="1:5" x14ac:dyDescent="0.25">
      <c r="A535" s="206"/>
      <c r="B535" s="206"/>
      <c r="C535" s="206" t="str">
        <f t="array" aca="1" ref="C535" ca="1">IF(B535&gt;0,OFFSET(INDEX(TEST_CASE_COMPLEXITY_STEPS,MATCH(TRUE,TEST_CASE_COMPLEXITY_STEPS&gt;B535,0)),0,1),"")</f>
        <v/>
      </c>
      <c r="D535" s="206"/>
      <c r="E535" s="206"/>
    </row>
    <row r="536" spans="1:5" x14ac:dyDescent="0.25">
      <c r="A536" s="206"/>
      <c r="B536" s="206"/>
      <c r="C536" s="206" t="str">
        <f t="array" aca="1" ref="C536" ca="1">IF(B536&gt;0,OFFSET(INDEX(TEST_CASE_COMPLEXITY_STEPS,MATCH(TRUE,TEST_CASE_COMPLEXITY_STEPS&gt;B536,0)),0,1),"")</f>
        <v/>
      </c>
      <c r="D536" s="206"/>
      <c r="E536" s="206"/>
    </row>
    <row r="537" spans="1:5" x14ac:dyDescent="0.25">
      <c r="A537" s="206"/>
      <c r="B537" s="206"/>
      <c r="C537" s="206" t="str">
        <f t="array" aca="1" ref="C537" ca="1">IF(B537&gt;0,OFFSET(INDEX(TEST_CASE_COMPLEXITY_STEPS,MATCH(TRUE,TEST_CASE_COMPLEXITY_STEPS&gt;B537,0)),0,1),"")</f>
        <v/>
      </c>
      <c r="D537" s="206"/>
      <c r="E537" s="206"/>
    </row>
    <row r="538" spans="1:5" x14ac:dyDescent="0.25">
      <c r="A538" s="206"/>
      <c r="B538" s="206"/>
      <c r="C538" s="206" t="str">
        <f t="array" aca="1" ref="C538" ca="1">IF(B538&gt;0,OFFSET(INDEX(TEST_CASE_COMPLEXITY_STEPS,MATCH(TRUE,TEST_CASE_COMPLEXITY_STEPS&gt;B538,0)),0,1),"")</f>
        <v/>
      </c>
      <c r="D538" s="206"/>
      <c r="E538" s="206"/>
    </row>
    <row r="539" spans="1:5" x14ac:dyDescent="0.25">
      <c r="A539" s="206"/>
      <c r="B539" s="206"/>
      <c r="C539" s="206" t="str">
        <f t="array" aca="1" ref="C539" ca="1">IF(B539&gt;0,OFFSET(INDEX(TEST_CASE_COMPLEXITY_STEPS,MATCH(TRUE,TEST_CASE_COMPLEXITY_STEPS&gt;B539,0)),0,1),"")</f>
        <v/>
      </c>
      <c r="D539" s="206"/>
      <c r="E539" s="206"/>
    </row>
    <row r="540" spans="1:5" x14ac:dyDescent="0.25">
      <c r="A540" s="206"/>
      <c r="B540" s="206"/>
      <c r="C540" s="206" t="str">
        <f t="array" aca="1" ref="C540" ca="1">IF(B540&gt;0,OFFSET(INDEX(TEST_CASE_COMPLEXITY_STEPS,MATCH(TRUE,TEST_CASE_COMPLEXITY_STEPS&gt;B540,0)),0,1),"")</f>
        <v/>
      </c>
      <c r="D540" s="206"/>
      <c r="E540" s="206"/>
    </row>
    <row r="541" spans="1:5" x14ac:dyDescent="0.25">
      <c r="A541" s="206"/>
      <c r="B541" s="206"/>
      <c r="C541" s="206" t="str">
        <f t="array" aca="1" ref="C541" ca="1">IF(B541&gt;0,OFFSET(INDEX(TEST_CASE_COMPLEXITY_STEPS,MATCH(TRUE,TEST_CASE_COMPLEXITY_STEPS&gt;B541,0)),0,1),"")</f>
        <v/>
      </c>
      <c r="D541" s="206"/>
      <c r="E541" s="206"/>
    </row>
    <row r="542" spans="1:5" x14ac:dyDescent="0.25">
      <c r="A542" s="206"/>
      <c r="B542" s="206"/>
      <c r="C542" s="206" t="str">
        <f t="array" aca="1" ref="C542" ca="1">IF(B542&gt;0,OFFSET(INDEX(TEST_CASE_COMPLEXITY_STEPS,MATCH(TRUE,TEST_CASE_COMPLEXITY_STEPS&gt;B542,0)),0,1),"")</f>
        <v/>
      </c>
      <c r="D542" s="206"/>
      <c r="E542" s="206"/>
    </row>
    <row r="543" spans="1:5" x14ac:dyDescent="0.25">
      <c r="A543" s="206"/>
      <c r="B543" s="206"/>
      <c r="C543" s="206" t="str">
        <f t="array" aca="1" ref="C543" ca="1">IF(B543&gt;0,OFFSET(INDEX(TEST_CASE_COMPLEXITY_STEPS,MATCH(TRUE,TEST_CASE_COMPLEXITY_STEPS&gt;B543,0)),0,1),"")</f>
        <v/>
      </c>
      <c r="D543" s="206"/>
      <c r="E543" s="206"/>
    </row>
    <row r="544" spans="1:5" x14ac:dyDescent="0.25">
      <c r="A544" s="206"/>
      <c r="B544" s="206"/>
      <c r="C544" s="206" t="str">
        <f t="array" aca="1" ref="C544" ca="1">IF(B544&gt;0,OFFSET(INDEX(TEST_CASE_COMPLEXITY_STEPS,MATCH(TRUE,TEST_CASE_COMPLEXITY_STEPS&gt;B544,0)),0,1),"")</f>
        <v/>
      </c>
      <c r="D544" s="206"/>
      <c r="E544" s="206"/>
    </row>
    <row r="545" spans="1:5" x14ac:dyDescent="0.25">
      <c r="A545" s="206"/>
      <c r="B545" s="206"/>
      <c r="C545" s="206" t="str">
        <f t="array" aca="1" ref="C545" ca="1">IF(B545&gt;0,OFFSET(INDEX(TEST_CASE_COMPLEXITY_STEPS,MATCH(TRUE,TEST_CASE_COMPLEXITY_STEPS&gt;B545,0)),0,1),"")</f>
        <v/>
      </c>
      <c r="D545" s="206"/>
      <c r="E545" s="206"/>
    </row>
    <row r="546" spans="1:5" x14ac:dyDescent="0.25">
      <c r="A546" s="206"/>
      <c r="B546" s="206"/>
      <c r="C546" s="206" t="str">
        <f t="array" aca="1" ref="C546" ca="1">IF(B546&gt;0,OFFSET(INDEX(TEST_CASE_COMPLEXITY_STEPS,MATCH(TRUE,TEST_CASE_COMPLEXITY_STEPS&gt;B546,0)),0,1),"")</f>
        <v/>
      </c>
      <c r="D546" s="206"/>
      <c r="E546" s="206"/>
    </row>
    <row r="547" spans="1:5" x14ac:dyDescent="0.25">
      <c r="A547" s="206"/>
      <c r="B547" s="206"/>
      <c r="C547" s="206" t="str">
        <f t="array" aca="1" ref="C547" ca="1">IF(B547&gt;0,OFFSET(INDEX(TEST_CASE_COMPLEXITY_STEPS,MATCH(TRUE,TEST_CASE_COMPLEXITY_STEPS&gt;B547,0)),0,1),"")</f>
        <v/>
      </c>
      <c r="D547" s="206"/>
      <c r="E547" s="206"/>
    </row>
    <row r="548" spans="1:5" x14ac:dyDescent="0.25">
      <c r="A548" s="206"/>
      <c r="B548" s="206"/>
      <c r="C548" s="206" t="str">
        <f t="array" aca="1" ref="C548" ca="1">IF(B548&gt;0,OFFSET(INDEX(TEST_CASE_COMPLEXITY_STEPS,MATCH(TRUE,TEST_CASE_COMPLEXITY_STEPS&gt;B548,0)),0,1),"")</f>
        <v/>
      </c>
      <c r="D548" s="206"/>
      <c r="E548" s="206"/>
    </row>
    <row r="549" spans="1:5" x14ac:dyDescent="0.25">
      <c r="A549" s="206"/>
      <c r="B549" s="206"/>
      <c r="C549" s="206" t="str">
        <f t="array" aca="1" ref="C549" ca="1">IF(B549&gt;0,OFFSET(INDEX(TEST_CASE_COMPLEXITY_STEPS,MATCH(TRUE,TEST_CASE_COMPLEXITY_STEPS&gt;B549,0)),0,1),"")</f>
        <v/>
      </c>
      <c r="D549" s="206"/>
      <c r="E549" s="206"/>
    </row>
    <row r="550" spans="1:5" x14ac:dyDescent="0.25">
      <c r="A550" s="206"/>
      <c r="B550" s="206"/>
      <c r="C550" s="206" t="str">
        <f t="array" aca="1" ref="C550" ca="1">IF(B550&gt;0,OFFSET(INDEX(TEST_CASE_COMPLEXITY_STEPS,MATCH(TRUE,TEST_CASE_COMPLEXITY_STEPS&gt;B550,0)),0,1),"")</f>
        <v/>
      </c>
      <c r="D550" s="206"/>
      <c r="E550" s="206"/>
    </row>
    <row r="551" spans="1:5" x14ac:dyDescent="0.25">
      <c r="A551" s="206"/>
      <c r="B551" s="206"/>
      <c r="C551" s="206" t="str">
        <f t="array" aca="1" ref="C551" ca="1">IF(B551&gt;0,OFFSET(INDEX(TEST_CASE_COMPLEXITY_STEPS,MATCH(TRUE,TEST_CASE_COMPLEXITY_STEPS&gt;B551,0)),0,1),"")</f>
        <v/>
      </c>
      <c r="D551" s="206"/>
      <c r="E551" s="206"/>
    </row>
    <row r="552" spans="1:5" x14ac:dyDescent="0.25">
      <c r="A552" s="206"/>
      <c r="B552" s="206"/>
      <c r="C552" s="206" t="str">
        <f t="array" aca="1" ref="C552" ca="1">IF(B552&gt;0,OFFSET(INDEX(TEST_CASE_COMPLEXITY_STEPS,MATCH(TRUE,TEST_CASE_COMPLEXITY_STEPS&gt;B552,0)),0,1),"")</f>
        <v/>
      </c>
      <c r="D552" s="206"/>
      <c r="E552" s="206"/>
    </row>
    <row r="553" spans="1:5" x14ac:dyDescent="0.25">
      <c r="A553" s="206"/>
      <c r="B553" s="206"/>
      <c r="C553" s="206" t="str">
        <f t="array" aca="1" ref="C553" ca="1">IF(B553&gt;0,OFFSET(INDEX(TEST_CASE_COMPLEXITY_STEPS,MATCH(TRUE,TEST_CASE_COMPLEXITY_STEPS&gt;B553,0)),0,1),"")</f>
        <v/>
      </c>
      <c r="D553" s="206"/>
      <c r="E553" s="206"/>
    </row>
    <row r="554" spans="1:5" x14ac:dyDescent="0.25">
      <c r="A554" s="206"/>
      <c r="B554" s="206"/>
      <c r="C554" s="206" t="str">
        <f t="array" aca="1" ref="C554" ca="1">IF(B554&gt;0,OFFSET(INDEX(TEST_CASE_COMPLEXITY_STEPS,MATCH(TRUE,TEST_CASE_COMPLEXITY_STEPS&gt;B554,0)),0,1),"")</f>
        <v/>
      </c>
      <c r="D554" s="206"/>
      <c r="E554" s="206"/>
    </row>
    <row r="555" spans="1:5" x14ac:dyDescent="0.25">
      <c r="A555" s="206"/>
      <c r="B555" s="206"/>
      <c r="C555" s="206" t="str">
        <f t="array" aca="1" ref="C555" ca="1">IF(B555&gt;0,OFFSET(INDEX(TEST_CASE_COMPLEXITY_STEPS,MATCH(TRUE,TEST_CASE_COMPLEXITY_STEPS&gt;B555,0)),0,1),"")</f>
        <v/>
      </c>
      <c r="D555" s="206"/>
      <c r="E555" s="206"/>
    </row>
    <row r="556" spans="1:5" x14ac:dyDescent="0.25">
      <c r="A556" s="206"/>
      <c r="B556" s="206"/>
      <c r="C556" s="206" t="str">
        <f t="array" aca="1" ref="C556" ca="1">IF(B556&gt;0,OFFSET(INDEX(TEST_CASE_COMPLEXITY_STEPS,MATCH(TRUE,TEST_CASE_COMPLEXITY_STEPS&gt;B556,0)),0,1),"")</f>
        <v/>
      </c>
      <c r="D556" s="206"/>
      <c r="E556" s="206"/>
    </row>
    <row r="557" spans="1:5" x14ac:dyDescent="0.25">
      <c r="A557" s="206"/>
      <c r="B557" s="206"/>
      <c r="C557" s="206" t="str">
        <f t="array" aca="1" ref="C557" ca="1">IF(B557&gt;0,OFFSET(INDEX(TEST_CASE_COMPLEXITY_STEPS,MATCH(TRUE,TEST_CASE_COMPLEXITY_STEPS&gt;B557,0)),0,1),"")</f>
        <v/>
      </c>
      <c r="D557" s="206"/>
      <c r="E557" s="206"/>
    </row>
    <row r="558" spans="1:5" x14ac:dyDescent="0.25">
      <c r="A558" s="206"/>
      <c r="B558" s="206"/>
      <c r="C558" s="206" t="str">
        <f t="array" aca="1" ref="C558" ca="1">IF(B558&gt;0,OFFSET(INDEX(TEST_CASE_COMPLEXITY_STEPS,MATCH(TRUE,TEST_CASE_COMPLEXITY_STEPS&gt;B558,0)),0,1),"")</f>
        <v/>
      </c>
      <c r="D558" s="206"/>
      <c r="E558" s="206"/>
    </row>
    <row r="559" spans="1:5" x14ac:dyDescent="0.25">
      <c r="A559" s="206"/>
      <c r="B559" s="206"/>
      <c r="C559" s="206" t="str">
        <f t="array" aca="1" ref="C559" ca="1">IF(B559&gt;0,OFFSET(INDEX(TEST_CASE_COMPLEXITY_STEPS,MATCH(TRUE,TEST_CASE_COMPLEXITY_STEPS&gt;B559,0)),0,1),"")</f>
        <v/>
      </c>
      <c r="D559" s="206"/>
      <c r="E559" s="206"/>
    </row>
    <row r="560" spans="1:5" x14ac:dyDescent="0.25">
      <c r="A560" s="206"/>
      <c r="B560" s="206"/>
      <c r="C560" s="206" t="str">
        <f t="array" aca="1" ref="C560" ca="1">IF(B560&gt;0,OFFSET(INDEX(TEST_CASE_COMPLEXITY_STEPS,MATCH(TRUE,TEST_CASE_COMPLEXITY_STEPS&gt;B560,0)),0,1),"")</f>
        <v/>
      </c>
      <c r="D560" s="206"/>
      <c r="E560" s="206"/>
    </row>
    <row r="561" spans="1:5" x14ac:dyDescent="0.25">
      <c r="A561" s="206"/>
      <c r="B561" s="206"/>
      <c r="C561" s="206" t="str">
        <f t="array" aca="1" ref="C561" ca="1">IF(B561&gt;0,OFFSET(INDEX(TEST_CASE_COMPLEXITY_STEPS,MATCH(TRUE,TEST_CASE_COMPLEXITY_STEPS&gt;B561,0)),0,1),"")</f>
        <v/>
      </c>
      <c r="D561" s="206"/>
      <c r="E561" s="206"/>
    </row>
    <row r="562" spans="1:5" x14ac:dyDescent="0.25">
      <c r="A562" s="206"/>
      <c r="B562" s="206"/>
      <c r="C562" s="206" t="str">
        <f t="array" aca="1" ref="C562" ca="1">IF(B562&gt;0,OFFSET(INDEX(TEST_CASE_COMPLEXITY_STEPS,MATCH(TRUE,TEST_CASE_COMPLEXITY_STEPS&gt;B562,0)),0,1),"")</f>
        <v/>
      </c>
      <c r="D562" s="206"/>
      <c r="E562" s="206"/>
    </row>
    <row r="563" spans="1:5" x14ac:dyDescent="0.25">
      <c r="A563" s="206"/>
      <c r="B563" s="206"/>
      <c r="C563" s="206" t="str">
        <f t="array" aca="1" ref="C563" ca="1">IF(B563&gt;0,OFFSET(INDEX(TEST_CASE_COMPLEXITY_STEPS,MATCH(TRUE,TEST_CASE_COMPLEXITY_STEPS&gt;B563,0)),0,1),"")</f>
        <v/>
      </c>
      <c r="D563" s="206"/>
      <c r="E563" s="206"/>
    </row>
    <row r="564" spans="1:5" x14ac:dyDescent="0.25">
      <c r="A564" s="206"/>
      <c r="B564" s="206"/>
      <c r="C564" s="206" t="str">
        <f t="array" aca="1" ref="C564" ca="1">IF(B564&gt;0,OFFSET(INDEX(TEST_CASE_COMPLEXITY_STEPS,MATCH(TRUE,TEST_CASE_COMPLEXITY_STEPS&gt;B564,0)),0,1),"")</f>
        <v/>
      </c>
      <c r="D564" s="206"/>
      <c r="E564" s="206"/>
    </row>
    <row r="565" spans="1:5" x14ac:dyDescent="0.25">
      <c r="A565" s="206"/>
      <c r="B565" s="206"/>
      <c r="C565" s="206" t="str">
        <f t="array" aca="1" ref="C565" ca="1">IF(B565&gt;0,OFFSET(INDEX(TEST_CASE_COMPLEXITY_STEPS,MATCH(TRUE,TEST_CASE_COMPLEXITY_STEPS&gt;B565,0)),0,1),"")</f>
        <v/>
      </c>
      <c r="D565" s="206"/>
      <c r="E565" s="206"/>
    </row>
    <row r="566" spans="1:5" x14ac:dyDescent="0.25">
      <c r="A566" s="206"/>
      <c r="B566" s="206"/>
      <c r="C566" s="206" t="str">
        <f t="array" aca="1" ref="C566" ca="1">IF(B566&gt;0,OFFSET(INDEX(TEST_CASE_COMPLEXITY_STEPS,MATCH(TRUE,TEST_CASE_COMPLEXITY_STEPS&gt;B566,0)),0,1),"")</f>
        <v/>
      </c>
      <c r="D566" s="206"/>
      <c r="E566" s="206"/>
    </row>
    <row r="567" spans="1:5" x14ac:dyDescent="0.25">
      <c r="A567" s="206"/>
      <c r="B567" s="206"/>
      <c r="C567" s="206" t="str">
        <f t="array" aca="1" ref="C567" ca="1">IF(B567&gt;0,OFFSET(INDEX(TEST_CASE_COMPLEXITY_STEPS,MATCH(TRUE,TEST_CASE_COMPLEXITY_STEPS&gt;B567,0)),0,1),"")</f>
        <v/>
      </c>
      <c r="D567" s="206"/>
      <c r="E567" s="206"/>
    </row>
    <row r="568" spans="1:5" x14ac:dyDescent="0.25">
      <c r="A568" s="206"/>
      <c r="B568" s="206"/>
      <c r="C568" s="206" t="str">
        <f t="array" aca="1" ref="C568" ca="1">IF(B568&gt;0,OFFSET(INDEX(TEST_CASE_COMPLEXITY_STEPS,MATCH(TRUE,TEST_CASE_COMPLEXITY_STEPS&gt;B568,0)),0,1),"")</f>
        <v/>
      </c>
      <c r="D568" s="206"/>
      <c r="E568" s="206"/>
    </row>
    <row r="569" spans="1:5" x14ac:dyDescent="0.25">
      <c r="A569" s="206"/>
      <c r="B569" s="206"/>
      <c r="C569" s="206" t="str">
        <f t="array" aca="1" ref="C569" ca="1">IF(B569&gt;0,OFFSET(INDEX(TEST_CASE_COMPLEXITY_STEPS,MATCH(TRUE,TEST_CASE_COMPLEXITY_STEPS&gt;B569,0)),0,1),"")</f>
        <v/>
      </c>
      <c r="D569" s="206"/>
      <c r="E569" s="206"/>
    </row>
    <row r="570" spans="1:5" x14ac:dyDescent="0.25">
      <c r="A570" s="206"/>
      <c r="B570" s="206"/>
      <c r="C570" s="206" t="str">
        <f t="array" aca="1" ref="C570" ca="1">IF(B570&gt;0,OFFSET(INDEX(TEST_CASE_COMPLEXITY_STEPS,MATCH(TRUE,TEST_CASE_COMPLEXITY_STEPS&gt;B570,0)),0,1),"")</f>
        <v/>
      </c>
      <c r="D570" s="206"/>
      <c r="E570" s="206"/>
    </row>
    <row r="571" spans="1:5" x14ac:dyDescent="0.25">
      <c r="A571" s="206"/>
      <c r="B571" s="206"/>
      <c r="C571" s="206" t="str">
        <f t="array" aca="1" ref="C571" ca="1">IF(B571&gt;0,OFFSET(INDEX(TEST_CASE_COMPLEXITY_STEPS,MATCH(TRUE,TEST_CASE_COMPLEXITY_STEPS&gt;B571,0)),0,1),"")</f>
        <v/>
      </c>
      <c r="D571" s="206"/>
      <c r="E571" s="206"/>
    </row>
    <row r="572" spans="1:5" x14ac:dyDescent="0.25">
      <c r="A572" s="206"/>
      <c r="B572" s="206"/>
      <c r="C572" s="206" t="str">
        <f t="array" aca="1" ref="C572" ca="1">IF(B572&gt;0,OFFSET(INDEX(TEST_CASE_COMPLEXITY_STEPS,MATCH(TRUE,TEST_CASE_COMPLEXITY_STEPS&gt;B572,0)),0,1),"")</f>
        <v/>
      </c>
      <c r="D572" s="206"/>
      <c r="E572" s="206"/>
    </row>
    <row r="573" spans="1:5" x14ac:dyDescent="0.25">
      <c r="A573" s="206"/>
      <c r="B573" s="206"/>
      <c r="C573" s="206" t="str">
        <f t="array" aca="1" ref="C573" ca="1">IF(B573&gt;0,OFFSET(INDEX(TEST_CASE_COMPLEXITY_STEPS,MATCH(TRUE,TEST_CASE_COMPLEXITY_STEPS&gt;B573,0)),0,1),"")</f>
        <v/>
      </c>
      <c r="D573" s="206"/>
      <c r="E573" s="206"/>
    </row>
    <row r="574" spans="1:5" x14ac:dyDescent="0.25">
      <c r="A574" s="206"/>
      <c r="B574" s="206"/>
      <c r="C574" s="206" t="str">
        <f t="array" aca="1" ref="C574" ca="1">IF(B574&gt;0,OFFSET(INDEX(TEST_CASE_COMPLEXITY_STEPS,MATCH(TRUE,TEST_CASE_COMPLEXITY_STEPS&gt;B574,0)),0,1),"")</f>
        <v/>
      </c>
      <c r="D574" s="206"/>
      <c r="E574" s="206"/>
    </row>
    <row r="575" spans="1:5" x14ac:dyDescent="0.25">
      <c r="A575" s="206"/>
      <c r="B575" s="206"/>
      <c r="C575" s="206" t="str">
        <f t="array" aca="1" ref="C575" ca="1">IF(B575&gt;0,OFFSET(INDEX(TEST_CASE_COMPLEXITY_STEPS,MATCH(TRUE,TEST_CASE_COMPLEXITY_STEPS&gt;B575,0)),0,1),"")</f>
        <v/>
      </c>
      <c r="D575" s="206"/>
      <c r="E575" s="206"/>
    </row>
    <row r="576" spans="1:5" x14ac:dyDescent="0.25">
      <c r="A576" s="206"/>
      <c r="B576" s="206"/>
      <c r="C576" s="206" t="str">
        <f t="array" aca="1" ref="C576" ca="1">IF(B576&gt;0,OFFSET(INDEX(TEST_CASE_COMPLEXITY_STEPS,MATCH(TRUE,TEST_CASE_COMPLEXITY_STEPS&gt;B576,0)),0,1),"")</f>
        <v/>
      </c>
      <c r="D576" s="206"/>
      <c r="E576" s="206"/>
    </row>
    <row r="577" spans="1:5" x14ac:dyDescent="0.25">
      <c r="A577" s="206"/>
      <c r="B577" s="206"/>
      <c r="C577" s="206" t="str">
        <f t="array" aca="1" ref="C577" ca="1">IF(B577&gt;0,OFFSET(INDEX(TEST_CASE_COMPLEXITY_STEPS,MATCH(TRUE,TEST_CASE_COMPLEXITY_STEPS&gt;B577,0)),0,1),"")</f>
        <v/>
      </c>
      <c r="D577" s="206"/>
      <c r="E577" s="206"/>
    </row>
    <row r="578" spans="1:5" x14ac:dyDescent="0.25">
      <c r="A578" s="206"/>
      <c r="B578" s="206"/>
      <c r="C578" s="206" t="str">
        <f t="array" aca="1" ref="C578" ca="1">IF(B578&gt;0,OFFSET(INDEX(TEST_CASE_COMPLEXITY_STEPS,MATCH(TRUE,TEST_CASE_COMPLEXITY_STEPS&gt;B578,0)),0,1),"")</f>
        <v/>
      </c>
      <c r="D578" s="206"/>
      <c r="E578" s="206"/>
    </row>
    <row r="579" spans="1:5" x14ac:dyDescent="0.25">
      <c r="A579" s="206"/>
      <c r="B579" s="206"/>
      <c r="C579" s="206" t="str">
        <f t="array" aca="1" ref="C579" ca="1">IF(B579&gt;0,OFFSET(INDEX(TEST_CASE_COMPLEXITY_STEPS,MATCH(TRUE,TEST_CASE_COMPLEXITY_STEPS&gt;B579,0)),0,1),"")</f>
        <v/>
      </c>
      <c r="D579" s="206"/>
      <c r="E579" s="206"/>
    </row>
    <row r="580" spans="1:5" x14ac:dyDescent="0.25">
      <c r="A580" s="206"/>
      <c r="B580" s="206"/>
      <c r="C580" s="206" t="str">
        <f t="array" aca="1" ref="C580" ca="1">IF(B580&gt;0,OFFSET(INDEX(TEST_CASE_COMPLEXITY_STEPS,MATCH(TRUE,TEST_CASE_COMPLEXITY_STEPS&gt;B580,0)),0,1),"")</f>
        <v/>
      </c>
      <c r="D580" s="206"/>
      <c r="E580" s="206"/>
    </row>
    <row r="581" spans="1:5" x14ac:dyDescent="0.25">
      <c r="A581" s="206"/>
      <c r="B581" s="206"/>
      <c r="C581" s="206" t="str">
        <f t="array" aca="1" ref="C581" ca="1">IF(B581&gt;0,OFFSET(INDEX(TEST_CASE_COMPLEXITY_STEPS,MATCH(TRUE,TEST_CASE_COMPLEXITY_STEPS&gt;B581,0)),0,1),"")</f>
        <v/>
      </c>
      <c r="D581" s="206"/>
      <c r="E581" s="206"/>
    </row>
    <row r="582" spans="1:5" x14ac:dyDescent="0.25">
      <c r="A582" s="206"/>
      <c r="B582" s="206"/>
      <c r="C582" s="206" t="str">
        <f t="array" aca="1" ref="C582" ca="1">IF(B582&gt;0,OFFSET(INDEX(TEST_CASE_COMPLEXITY_STEPS,MATCH(TRUE,TEST_CASE_COMPLEXITY_STEPS&gt;B582,0)),0,1),"")</f>
        <v/>
      </c>
      <c r="D582" s="206"/>
      <c r="E582" s="206"/>
    </row>
    <row r="583" spans="1:5" x14ac:dyDescent="0.25">
      <c r="A583" s="206"/>
      <c r="B583" s="206"/>
      <c r="C583" s="206" t="str">
        <f t="array" aca="1" ref="C583" ca="1">IF(B583&gt;0,OFFSET(INDEX(TEST_CASE_COMPLEXITY_STEPS,MATCH(TRUE,TEST_CASE_COMPLEXITY_STEPS&gt;B583,0)),0,1),"")</f>
        <v/>
      </c>
      <c r="D583" s="206"/>
      <c r="E583" s="206"/>
    </row>
    <row r="584" spans="1:5" x14ac:dyDescent="0.25">
      <c r="A584" s="206"/>
      <c r="B584" s="206"/>
      <c r="C584" s="206" t="str">
        <f t="array" aca="1" ref="C584" ca="1">IF(B584&gt;0,OFFSET(INDEX(TEST_CASE_COMPLEXITY_STEPS,MATCH(TRUE,TEST_CASE_COMPLEXITY_STEPS&gt;B584,0)),0,1),"")</f>
        <v/>
      </c>
      <c r="D584" s="206"/>
      <c r="E584" s="206"/>
    </row>
    <row r="585" spans="1:5" x14ac:dyDescent="0.25">
      <c r="A585" s="206"/>
      <c r="B585" s="206"/>
      <c r="C585" s="206" t="str">
        <f t="array" aca="1" ref="C585" ca="1">IF(B585&gt;0,OFFSET(INDEX(TEST_CASE_COMPLEXITY_STEPS,MATCH(TRUE,TEST_CASE_COMPLEXITY_STEPS&gt;B585,0)),0,1),"")</f>
        <v/>
      </c>
      <c r="D585" s="206"/>
      <c r="E585" s="206"/>
    </row>
    <row r="586" spans="1:5" x14ac:dyDescent="0.25">
      <c r="A586" s="206"/>
      <c r="B586" s="206"/>
      <c r="C586" s="206" t="str">
        <f t="array" aca="1" ref="C586" ca="1">IF(B586&gt;0,OFFSET(INDEX(TEST_CASE_COMPLEXITY_STEPS,MATCH(TRUE,TEST_CASE_COMPLEXITY_STEPS&gt;B586,0)),0,1),"")</f>
        <v/>
      </c>
      <c r="D586" s="206"/>
      <c r="E586" s="206"/>
    </row>
    <row r="587" spans="1:5" x14ac:dyDescent="0.25">
      <c r="A587" s="206"/>
      <c r="B587" s="206"/>
      <c r="C587" s="206" t="str">
        <f t="array" aca="1" ref="C587" ca="1">IF(B587&gt;0,OFFSET(INDEX(TEST_CASE_COMPLEXITY_STEPS,MATCH(TRUE,TEST_CASE_COMPLEXITY_STEPS&gt;B587,0)),0,1),"")</f>
        <v/>
      </c>
      <c r="D587" s="206"/>
      <c r="E587" s="206"/>
    </row>
    <row r="588" spans="1:5" x14ac:dyDescent="0.25">
      <c r="A588" s="206"/>
      <c r="B588" s="206"/>
      <c r="C588" s="206" t="str">
        <f t="array" aca="1" ref="C588" ca="1">IF(B588&gt;0,OFFSET(INDEX(TEST_CASE_COMPLEXITY_STEPS,MATCH(TRUE,TEST_CASE_COMPLEXITY_STEPS&gt;B588,0)),0,1),"")</f>
        <v/>
      </c>
      <c r="D588" s="206"/>
      <c r="E588" s="206"/>
    </row>
    <row r="589" spans="1:5" x14ac:dyDescent="0.25">
      <c r="A589" s="206"/>
      <c r="B589" s="206"/>
      <c r="C589" s="206" t="str">
        <f t="array" aca="1" ref="C589" ca="1">IF(B589&gt;0,OFFSET(INDEX(TEST_CASE_COMPLEXITY_STEPS,MATCH(TRUE,TEST_CASE_COMPLEXITY_STEPS&gt;B589,0)),0,1),"")</f>
        <v/>
      </c>
      <c r="D589" s="206"/>
      <c r="E589" s="206"/>
    </row>
    <row r="590" spans="1:5" x14ac:dyDescent="0.25">
      <c r="A590" s="206"/>
      <c r="B590" s="206"/>
      <c r="C590" s="206" t="str">
        <f t="array" aca="1" ref="C590" ca="1">IF(B590&gt;0,OFFSET(INDEX(TEST_CASE_COMPLEXITY_STEPS,MATCH(TRUE,TEST_CASE_COMPLEXITY_STEPS&gt;B590,0)),0,1),"")</f>
        <v/>
      </c>
      <c r="D590" s="206"/>
      <c r="E590" s="206"/>
    </row>
    <row r="591" spans="1:5" x14ac:dyDescent="0.25">
      <c r="A591" s="206"/>
      <c r="B591" s="206"/>
      <c r="C591" s="206" t="str">
        <f t="array" aca="1" ref="C591" ca="1">IF(B591&gt;0,OFFSET(INDEX(TEST_CASE_COMPLEXITY_STEPS,MATCH(TRUE,TEST_CASE_COMPLEXITY_STEPS&gt;B591,0)),0,1),"")</f>
        <v/>
      </c>
      <c r="D591" s="206"/>
      <c r="E591" s="206"/>
    </row>
    <row r="592" spans="1:5" x14ac:dyDescent="0.25">
      <c r="A592" s="206"/>
      <c r="B592" s="206"/>
      <c r="C592" s="206" t="str">
        <f t="array" aca="1" ref="C592" ca="1">IF(B592&gt;0,OFFSET(INDEX(TEST_CASE_COMPLEXITY_STEPS,MATCH(TRUE,TEST_CASE_COMPLEXITY_STEPS&gt;B592,0)),0,1),"")</f>
        <v/>
      </c>
      <c r="D592" s="206"/>
      <c r="E592" s="206"/>
    </row>
    <row r="593" spans="1:5" x14ac:dyDescent="0.25">
      <c r="A593" s="206"/>
      <c r="B593" s="206"/>
      <c r="C593" s="206" t="str">
        <f t="array" aca="1" ref="C593" ca="1">IF(B593&gt;0,OFFSET(INDEX(TEST_CASE_COMPLEXITY_STEPS,MATCH(TRUE,TEST_CASE_COMPLEXITY_STEPS&gt;B593,0)),0,1),"")</f>
        <v/>
      </c>
      <c r="D593" s="206"/>
      <c r="E593" s="206"/>
    </row>
    <row r="594" spans="1:5" x14ac:dyDescent="0.25">
      <c r="A594" s="206"/>
      <c r="B594" s="206"/>
      <c r="C594" s="206" t="str">
        <f t="array" aca="1" ref="C594" ca="1">IF(B594&gt;0,OFFSET(INDEX(TEST_CASE_COMPLEXITY_STEPS,MATCH(TRUE,TEST_CASE_COMPLEXITY_STEPS&gt;B594,0)),0,1),"")</f>
        <v/>
      </c>
      <c r="D594" s="206"/>
      <c r="E594" s="206"/>
    </row>
    <row r="595" spans="1:5" x14ac:dyDescent="0.25">
      <c r="A595" s="206"/>
      <c r="B595" s="206"/>
      <c r="C595" s="206" t="str">
        <f t="array" aca="1" ref="C595" ca="1">IF(B595&gt;0,OFFSET(INDEX(TEST_CASE_COMPLEXITY_STEPS,MATCH(TRUE,TEST_CASE_COMPLEXITY_STEPS&gt;B595,0)),0,1),"")</f>
        <v/>
      </c>
      <c r="D595" s="206"/>
      <c r="E595" s="206"/>
    </row>
    <row r="596" spans="1:5" x14ac:dyDescent="0.25">
      <c r="A596" s="206"/>
      <c r="B596" s="206"/>
      <c r="C596" s="206" t="str">
        <f t="array" aca="1" ref="C596" ca="1">IF(B596&gt;0,OFFSET(INDEX(TEST_CASE_COMPLEXITY_STEPS,MATCH(TRUE,TEST_CASE_COMPLEXITY_STEPS&gt;B596,0)),0,1),"")</f>
        <v/>
      </c>
      <c r="D596" s="206"/>
      <c r="E596" s="206"/>
    </row>
    <row r="597" spans="1:5" x14ac:dyDescent="0.25">
      <c r="A597" s="206"/>
      <c r="B597" s="206"/>
      <c r="C597" s="206" t="str">
        <f t="array" aca="1" ref="C597" ca="1">IF(B597&gt;0,OFFSET(INDEX(TEST_CASE_COMPLEXITY_STEPS,MATCH(TRUE,TEST_CASE_COMPLEXITY_STEPS&gt;B597,0)),0,1),"")</f>
        <v/>
      </c>
      <c r="D597" s="206"/>
      <c r="E597" s="206"/>
    </row>
    <row r="598" spans="1:5" x14ac:dyDescent="0.25">
      <c r="A598" s="206"/>
      <c r="B598" s="206"/>
      <c r="C598" s="206" t="str">
        <f t="array" aca="1" ref="C598" ca="1">IF(B598&gt;0,OFFSET(INDEX(TEST_CASE_COMPLEXITY_STEPS,MATCH(TRUE,TEST_CASE_COMPLEXITY_STEPS&gt;B598,0)),0,1),"")</f>
        <v/>
      </c>
      <c r="D598" s="206"/>
      <c r="E598" s="206"/>
    </row>
    <row r="599" spans="1:5" x14ac:dyDescent="0.25">
      <c r="A599" s="206"/>
      <c r="B599" s="206"/>
      <c r="C599" s="206" t="str">
        <f t="array" aca="1" ref="C599" ca="1">IF(B599&gt;0,OFFSET(INDEX(TEST_CASE_COMPLEXITY_STEPS,MATCH(TRUE,TEST_CASE_COMPLEXITY_STEPS&gt;B599,0)),0,1),"")</f>
        <v/>
      </c>
      <c r="D599" s="206"/>
      <c r="E599" s="206"/>
    </row>
    <row r="600" spans="1:5" x14ac:dyDescent="0.25">
      <c r="A600" s="206"/>
      <c r="B600" s="206"/>
      <c r="C600" s="206" t="str">
        <f t="array" aca="1" ref="C600" ca="1">IF(B600&gt;0,OFFSET(INDEX(TEST_CASE_COMPLEXITY_STEPS,MATCH(TRUE,TEST_CASE_COMPLEXITY_STEPS&gt;B600,0)),0,1),"")</f>
        <v/>
      </c>
      <c r="D600" s="206"/>
      <c r="E600" s="206"/>
    </row>
    <row r="601" spans="1:5" x14ac:dyDescent="0.25">
      <c r="A601" s="206"/>
      <c r="B601" s="206"/>
      <c r="C601" s="206" t="str">
        <f t="array" aca="1" ref="C601" ca="1">IF(B601&gt;0,OFFSET(INDEX(TEST_CASE_COMPLEXITY_STEPS,MATCH(TRUE,TEST_CASE_COMPLEXITY_STEPS&gt;B601,0)),0,1),"")</f>
        <v/>
      </c>
      <c r="D601" s="206"/>
      <c r="E601" s="206"/>
    </row>
    <row r="602" spans="1:5" x14ac:dyDescent="0.25">
      <c r="A602" s="206"/>
      <c r="B602" s="206"/>
      <c r="C602" s="206" t="str">
        <f t="array" aca="1" ref="C602" ca="1">IF(B602&gt;0,OFFSET(INDEX(TEST_CASE_COMPLEXITY_STEPS,MATCH(TRUE,TEST_CASE_COMPLEXITY_STEPS&gt;B602,0)),0,1),"")</f>
        <v/>
      </c>
      <c r="D602" s="206"/>
      <c r="E602" s="206"/>
    </row>
    <row r="603" spans="1:5" x14ac:dyDescent="0.25">
      <c r="A603" s="206"/>
      <c r="B603" s="206"/>
      <c r="C603" s="206" t="str">
        <f t="array" aca="1" ref="C603" ca="1">IF(B603&gt;0,OFFSET(INDEX(TEST_CASE_COMPLEXITY_STEPS,MATCH(TRUE,TEST_CASE_COMPLEXITY_STEPS&gt;B603,0)),0,1),"")</f>
        <v/>
      </c>
      <c r="D603" s="206"/>
      <c r="E603" s="206"/>
    </row>
    <row r="604" spans="1:5" x14ac:dyDescent="0.25">
      <c r="A604" s="206"/>
      <c r="B604" s="206"/>
      <c r="C604" s="206" t="str">
        <f t="array" aca="1" ref="C604" ca="1">IF(B604&gt;0,OFFSET(INDEX(TEST_CASE_COMPLEXITY_STEPS,MATCH(TRUE,TEST_CASE_COMPLEXITY_STEPS&gt;B604,0)),0,1),"")</f>
        <v/>
      </c>
      <c r="D604" s="206"/>
      <c r="E604" s="206"/>
    </row>
    <row r="605" spans="1:5" x14ac:dyDescent="0.25">
      <c r="A605" s="206"/>
      <c r="B605" s="206"/>
      <c r="C605" s="206" t="str">
        <f t="array" aca="1" ref="C605" ca="1">IF(B605&gt;0,OFFSET(INDEX(TEST_CASE_COMPLEXITY_STEPS,MATCH(TRUE,TEST_CASE_COMPLEXITY_STEPS&gt;B605,0)),0,1),"")</f>
        <v/>
      </c>
      <c r="D605" s="206"/>
      <c r="E605" s="206"/>
    </row>
    <row r="606" spans="1:5" x14ac:dyDescent="0.25">
      <c r="A606" s="206"/>
      <c r="B606" s="206"/>
      <c r="C606" s="206" t="str">
        <f t="array" aca="1" ref="C606" ca="1">IF(B606&gt;0,OFFSET(INDEX(TEST_CASE_COMPLEXITY_STEPS,MATCH(TRUE,TEST_CASE_COMPLEXITY_STEPS&gt;B606,0)),0,1),"")</f>
        <v/>
      </c>
      <c r="D606" s="206"/>
      <c r="E606" s="206"/>
    </row>
    <row r="607" spans="1:5" x14ac:dyDescent="0.25">
      <c r="A607" s="206"/>
      <c r="B607" s="206"/>
      <c r="C607" s="206" t="str">
        <f t="array" aca="1" ref="C607" ca="1">IF(B607&gt;0,OFFSET(INDEX(TEST_CASE_COMPLEXITY_STEPS,MATCH(TRUE,TEST_CASE_COMPLEXITY_STEPS&gt;B607,0)),0,1),"")</f>
        <v/>
      </c>
      <c r="D607" s="206"/>
      <c r="E607" s="206"/>
    </row>
    <row r="608" spans="1:5" x14ac:dyDescent="0.25">
      <c r="A608" s="206"/>
      <c r="B608" s="206"/>
      <c r="C608" s="206" t="str">
        <f t="array" aca="1" ref="C608" ca="1">IF(B608&gt;0,OFFSET(INDEX(TEST_CASE_COMPLEXITY_STEPS,MATCH(TRUE,TEST_CASE_COMPLEXITY_STEPS&gt;B608,0)),0,1),"")</f>
        <v/>
      </c>
      <c r="D608" s="206"/>
      <c r="E608" s="206"/>
    </row>
    <row r="609" spans="1:5" x14ac:dyDescent="0.25">
      <c r="A609" s="206"/>
      <c r="B609" s="206"/>
      <c r="C609" s="206" t="str">
        <f t="array" aca="1" ref="C609" ca="1">IF(B609&gt;0,OFFSET(INDEX(TEST_CASE_COMPLEXITY_STEPS,MATCH(TRUE,TEST_CASE_COMPLEXITY_STEPS&gt;B609,0)),0,1),"")</f>
        <v/>
      </c>
      <c r="D609" s="206"/>
      <c r="E609" s="206"/>
    </row>
    <row r="610" spans="1:5" x14ac:dyDescent="0.25">
      <c r="A610" s="206"/>
      <c r="B610" s="206"/>
      <c r="C610" s="206" t="str">
        <f t="array" aca="1" ref="C610" ca="1">IF(B610&gt;0,OFFSET(INDEX(TEST_CASE_COMPLEXITY_STEPS,MATCH(TRUE,TEST_CASE_COMPLEXITY_STEPS&gt;B610,0)),0,1),"")</f>
        <v/>
      </c>
      <c r="D610" s="206"/>
      <c r="E610" s="206"/>
    </row>
    <row r="611" spans="1:5" x14ac:dyDescent="0.25">
      <c r="A611" s="206"/>
      <c r="B611" s="206"/>
      <c r="C611" s="206" t="str">
        <f t="array" aca="1" ref="C611" ca="1">IF(B611&gt;0,OFFSET(INDEX(TEST_CASE_COMPLEXITY_STEPS,MATCH(TRUE,TEST_CASE_COMPLEXITY_STEPS&gt;B611,0)),0,1),"")</f>
        <v/>
      </c>
      <c r="D611" s="206"/>
      <c r="E611" s="206"/>
    </row>
    <row r="612" spans="1:5" x14ac:dyDescent="0.25">
      <c r="A612" s="206"/>
      <c r="B612" s="206"/>
      <c r="C612" s="206" t="str">
        <f t="array" aca="1" ref="C612" ca="1">IF(B612&gt;0,OFFSET(INDEX(TEST_CASE_COMPLEXITY_STEPS,MATCH(TRUE,TEST_CASE_COMPLEXITY_STEPS&gt;B612,0)),0,1),"")</f>
        <v/>
      </c>
      <c r="D612" s="206"/>
      <c r="E612" s="206"/>
    </row>
    <row r="613" spans="1:5" x14ac:dyDescent="0.25">
      <c r="A613" s="206"/>
      <c r="B613" s="206"/>
      <c r="C613" s="206" t="str">
        <f t="array" aca="1" ref="C613" ca="1">IF(B613&gt;0,OFFSET(INDEX(TEST_CASE_COMPLEXITY_STEPS,MATCH(TRUE,TEST_CASE_COMPLEXITY_STEPS&gt;B613,0)),0,1),"")</f>
        <v/>
      </c>
      <c r="D613" s="206"/>
      <c r="E613" s="206"/>
    </row>
    <row r="614" spans="1:5" x14ac:dyDescent="0.25">
      <c r="A614" s="206"/>
      <c r="B614" s="206"/>
      <c r="C614" s="206" t="str">
        <f t="array" aca="1" ref="C614" ca="1">IF(B614&gt;0,OFFSET(INDEX(TEST_CASE_COMPLEXITY_STEPS,MATCH(TRUE,TEST_CASE_COMPLEXITY_STEPS&gt;B614,0)),0,1),"")</f>
        <v/>
      </c>
      <c r="D614" s="206"/>
      <c r="E614" s="206"/>
    </row>
    <row r="615" spans="1:5" x14ac:dyDescent="0.25">
      <c r="A615" s="206"/>
      <c r="B615" s="206"/>
      <c r="C615" s="206" t="str">
        <f t="array" aca="1" ref="C615" ca="1">IF(B615&gt;0,OFFSET(INDEX(TEST_CASE_COMPLEXITY_STEPS,MATCH(TRUE,TEST_CASE_COMPLEXITY_STEPS&gt;B615,0)),0,1),"")</f>
        <v/>
      </c>
      <c r="D615" s="206"/>
      <c r="E615" s="206"/>
    </row>
    <row r="616" spans="1:5" x14ac:dyDescent="0.25">
      <c r="A616" s="206"/>
      <c r="B616" s="206"/>
      <c r="C616" s="206" t="str">
        <f t="array" aca="1" ref="C616" ca="1">IF(B616&gt;0,OFFSET(INDEX(TEST_CASE_COMPLEXITY_STEPS,MATCH(TRUE,TEST_CASE_COMPLEXITY_STEPS&gt;B616,0)),0,1),"")</f>
        <v/>
      </c>
      <c r="D616" s="206"/>
      <c r="E616" s="206"/>
    </row>
    <row r="617" spans="1:5" x14ac:dyDescent="0.25">
      <c r="A617" s="206"/>
      <c r="B617" s="206"/>
      <c r="C617" s="206" t="str">
        <f t="array" aca="1" ref="C617" ca="1">IF(B617&gt;0,OFFSET(INDEX(TEST_CASE_COMPLEXITY_STEPS,MATCH(TRUE,TEST_CASE_COMPLEXITY_STEPS&gt;B617,0)),0,1),"")</f>
        <v/>
      </c>
      <c r="D617" s="206"/>
      <c r="E617" s="206"/>
    </row>
    <row r="618" spans="1:5" x14ac:dyDescent="0.25">
      <c r="A618" s="206"/>
      <c r="B618" s="206"/>
      <c r="C618" s="206" t="str">
        <f t="array" aca="1" ref="C618" ca="1">IF(B618&gt;0,OFFSET(INDEX(TEST_CASE_COMPLEXITY_STEPS,MATCH(TRUE,TEST_CASE_COMPLEXITY_STEPS&gt;B618,0)),0,1),"")</f>
        <v/>
      </c>
      <c r="D618" s="206"/>
      <c r="E618" s="206"/>
    </row>
    <row r="619" spans="1:5" x14ac:dyDescent="0.25">
      <c r="A619" s="206"/>
      <c r="B619" s="206"/>
      <c r="C619" s="206" t="str">
        <f t="array" aca="1" ref="C619" ca="1">IF(B619&gt;0,OFFSET(INDEX(TEST_CASE_COMPLEXITY_STEPS,MATCH(TRUE,TEST_CASE_COMPLEXITY_STEPS&gt;B619,0)),0,1),"")</f>
        <v/>
      </c>
      <c r="D619" s="206"/>
      <c r="E619" s="206"/>
    </row>
    <row r="620" spans="1:5" x14ac:dyDescent="0.25">
      <c r="A620" s="206"/>
      <c r="B620" s="206"/>
      <c r="C620" s="206" t="str">
        <f t="array" aca="1" ref="C620" ca="1">IF(B620&gt;0,OFFSET(INDEX(TEST_CASE_COMPLEXITY_STEPS,MATCH(TRUE,TEST_CASE_COMPLEXITY_STEPS&gt;B620,0)),0,1),"")</f>
        <v/>
      </c>
      <c r="D620" s="206"/>
      <c r="E620" s="206"/>
    </row>
    <row r="621" spans="1:5" x14ac:dyDescent="0.25">
      <c r="A621" s="206"/>
      <c r="B621" s="206"/>
      <c r="C621" s="206" t="str">
        <f t="array" aca="1" ref="C621" ca="1">IF(B621&gt;0,OFFSET(INDEX(TEST_CASE_COMPLEXITY_STEPS,MATCH(TRUE,TEST_CASE_COMPLEXITY_STEPS&gt;B621,0)),0,1),"")</f>
        <v/>
      </c>
      <c r="D621" s="206"/>
      <c r="E621" s="206"/>
    </row>
    <row r="622" spans="1:5" x14ac:dyDescent="0.25">
      <c r="A622" s="206"/>
      <c r="B622" s="206"/>
      <c r="C622" s="206" t="str">
        <f t="array" aca="1" ref="C622" ca="1">IF(B622&gt;0,OFFSET(INDEX(TEST_CASE_COMPLEXITY_STEPS,MATCH(TRUE,TEST_CASE_COMPLEXITY_STEPS&gt;B622,0)),0,1),"")</f>
        <v/>
      </c>
      <c r="D622" s="206"/>
      <c r="E622" s="206"/>
    </row>
    <row r="623" spans="1:5" x14ac:dyDescent="0.25">
      <c r="A623" s="206"/>
      <c r="B623" s="206"/>
      <c r="C623" s="206" t="str">
        <f t="array" aca="1" ref="C623" ca="1">IF(B623&gt;0,OFFSET(INDEX(TEST_CASE_COMPLEXITY_STEPS,MATCH(TRUE,TEST_CASE_COMPLEXITY_STEPS&gt;B623,0)),0,1),"")</f>
        <v/>
      </c>
      <c r="D623" s="206"/>
      <c r="E623" s="206"/>
    </row>
    <row r="624" spans="1:5" x14ac:dyDescent="0.25">
      <c r="A624" s="206"/>
      <c r="B624" s="206"/>
      <c r="C624" s="206" t="str">
        <f t="array" aca="1" ref="C624" ca="1">IF(B624&gt;0,OFFSET(INDEX(TEST_CASE_COMPLEXITY_STEPS,MATCH(TRUE,TEST_CASE_COMPLEXITY_STEPS&gt;B624,0)),0,1),"")</f>
        <v/>
      </c>
      <c r="D624" s="206"/>
      <c r="E624" s="206"/>
    </row>
    <row r="625" spans="1:5" x14ac:dyDescent="0.25">
      <c r="A625" s="206"/>
      <c r="B625" s="206"/>
      <c r="C625" s="206" t="str">
        <f t="array" aca="1" ref="C625" ca="1">IF(B625&gt;0,OFFSET(INDEX(TEST_CASE_COMPLEXITY_STEPS,MATCH(TRUE,TEST_CASE_COMPLEXITY_STEPS&gt;B625,0)),0,1),"")</f>
        <v/>
      </c>
      <c r="D625" s="206"/>
      <c r="E625" s="206"/>
    </row>
    <row r="626" spans="1:5" x14ac:dyDescent="0.25">
      <c r="A626" s="206"/>
      <c r="B626" s="206"/>
      <c r="C626" s="206" t="str">
        <f t="array" aca="1" ref="C626" ca="1">IF(B626&gt;0,OFFSET(INDEX(TEST_CASE_COMPLEXITY_STEPS,MATCH(TRUE,TEST_CASE_COMPLEXITY_STEPS&gt;B626,0)),0,1),"")</f>
        <v/>
      </c>
      <c r="D626" s="206"/>
      <c r="E626" s="206"/>
    </row>
    <row r="627" spans="1:5" x14ac:dyDescent="0.25">
      <c r="A627" s="206"/>
      <c r="B627" s="206"/>
      <c r="C627" s="206" t="str">
        <f t="array" aca="1" ref="C627" ca="1">IF(B627&gt;0,OFFSET(INDEX(TEST_CASE_COMPLEXITY_STEPS,MATCH(TRUE,TEST_CASE_COMPLEXITY_STEPS&gt;B627,0)),0,1),"")</f>
        <v/>
      </c>
      <c r="D627" s="206"/>
      <c r="E627" s="206"/>
    </row>
    <row r="628" spans="1:5" x14ac:dyDescent="0.25">
      <c r="A628" s="206"/>
      <c r="B628" s="206"/>
      <c r="C628" s="206" t="str">
        <f t="array" aca="1" ref="C628" ca="1">IF(B628&gt;0,OFFSET(INDEX(TEST_CASE_COMPLEXITY_STEPS,MATCH(TRUE,TEST_CASE_COMPLEXITY_STEPS&gt;B628,0)),0,1),"")</f>
        <v/>
      </c>
      <c r="D628" s="206"/>
      <c r="E628" s="206"/>
    </row>
    <row r="629" spans="1:5" x14ac:dyDescent="0.25">
      <c r="A629" s="206"/>
      <c r="B629" s="206"/>
      <c r="C629" s="206" t="str">
        <f t="array" aca="1" ref="C629" ca="1">IF(B629&gt;0,OFFSET(INDEX(TEST_CASE_COMPLEXITY_STEPS,MATCH(TRUE,TEST_CASE_COMPLEXITY_STEPS&gt;B629,0)),0,1),"")</f>
        <v/>
      </c>
      <c r="D629" s="206"/>
      <c r="E629" s="206"/>
    </row>
    <row r="630" spans="1:5" x14ac:dyDescent="0.25">
      <c r="A630" s="206"/>
      <c r="B630" s="206"/>
      <c r="C630" s="206" t="str">
        <f t="array" aca="1" ref="C630" ca="1">IF(B630&gt;0,OFFSET(INDEX(TEST_CASE_COMPLEXITY_STEPS,MATCH(TRUE,TEST_CASE_COMPLEXITY_STEPS&gt;B630,0)),0,1),"")</f>
        <v/>
      </c>
      <c r="D630" s="206"/>
      <c r="E630" s="206"/>
    </row>
    <row r="631" spans="1:5" x14ac:dyDescent="0.25">
      <c r="A631" s="206"/>
      <c r="B631" s="206"/>
      <c r="C631" s="206" t="str">
        <f t="array" aca="1" ref="C631" ca="1">IF(B631&gt;0,OFFSET(INDEX(TEST_CASE_COMPLEXITY_STEPS,MATCH(TRUE,TEST_CASE_COMPLEXITY_STEPS&gt;B631,0)),0,1),"")</f>
        <v/>
      </c>
      <c r="D631" s="206"/>
      <c r="E631" s="206"/>
    </row>
    <row r="632" spans="1:5" x14ac:dyDescent="0.25">
      <c r="A632" s="206"/>
      <c r="B632" s="206"/>
      <c r="C632" s="206" t="str">
        <f t="array" aca="1" ref="C632" ca="1">IF(B632&gt;0,OFFSET(INDEX(TEST_CASE_COMPLEXITY_STEPS,MATCH(TRUE,TEST_CASE_COMPLEXITY_STEPS&gt;B632,0)),0,1),"")</f>
        <v/>
      </c>
      <c r="D632" s="206"/>
      <c r="E632" s="206"/>
    </row>
    <row r="633" spans="1:5" x14ac:dyDescent="0.25">
      <c r="A633" s="206"/>
      <c r="B633" s="206"/>
      <c r="C633" s="206" t="str">
        <f t="array" aca="1" ref="C633" ca="1">IF(B633&gt;0,OFFSET(INDEX(TEST_CASE_COMPLEXITY_STEPS,MATCH(TRUE,TEST_CASE_COMPLEXITY_STEPS&gt;B633,0)),0,1),"")</f>
        <v/>
      </c>
      <c r="D633" s="206"/>
      <c r="E633" s="206"/>
    </row>
    <row r="634" spans="1:5" x14ac:dyDescent="0.25">
      <c r="A634" s="206"/>
      <c r="B634" s="206"/>
      <c r="C634" s="206" t="str">
        <f t="array" aca="1" ref="C634" ca="1">IF(B634&gt;0,OFFSET(INDEX(TEST_CASE_COMPLEXITY_STEPS,MATCH(TRUE,TEST_CASE_COMPLEXITY_STEPS&gt;B634,0)),0,1),"")</f>
        <v/>
      </c>
      <c r="D634" s="206"/>
      <c r="E634" s="206"/>
    </row>
    <row r="635" spans="1:5" x14ac:dyDescent="0.25">
      <c r="A635" s="206"/>
      <c r="B635" s="206"/>
      <c r="C635" s="206" t="str">
        <f t="array" aca="1" ref="C635" ca="1">IF(B635&gt;0,OFFSET(INDEX(TEST_CASE_COMPLEXITY_STEPS,MATCH(TRUE,TEST_CASE_COMPLEXITY_STEPS&gt;B635,0)),0,1),"")</f>
        <v/>
      </c>
      <c r="D635" s="206"/>
      <c r="E635" s="206"/>
    </row>
    <row r="636" spans="1:5" x14ac:dyDescent="0.25">
      <c r="A636" s="206"/>
      <c r="B636" s="206"/>
      <c r="C636" s="206" t="str">
        <f t="array" aca="1" ref="C636" ca="1">IF(B636&gt;0,OFFSET(INDEX(TEST_CASE_COMPLEXITY_STEPS,MATCH(TRUE,TEST_CASE_COMPLEXITY_STEPS&gt;B636,0)),0,1),"")</f>
        <v/>
      </c>
      <c r="D636" s="206"/>
      <c r="E636" s="206"/>
    </row>
    <row r="637" spans="1:5" x14ac:dyDescent="0.25">
      <c r="A637" s="206"/>
      <c r="B637" s="206"/>
      <c r="C637" s="206" t="str">
        <f t="array" aca="1" ref="C637" ca="1">IF(B637&gt;0,OFFSET(INDEX(TEST_CASE_COMPLEXITY_STEPS,MATCH(TRUE,TEST_CASE_COMPLEXITY_STEPS&gt;B637,0)),0,1),"")</f>
        <v/>
      </c>
      <c r="D637" s="206"/>
      <c r="E637" s="206"/>
    </row>
    <row r="638" spans="1:5" x14ac:dyDescent="0.25">
      <c r="A638" s="206"/>
      <c r="B638" s="206"/>
      <c r="C638" s="206" t="str">
        <f t="array" aca="1" ref="C638" ca="1">IF(B638&gt;0,OFFSET(INDEX(TEST_CASE_COMPLEXITY_STEPS,MATCH(TRUE,TEST_CASE_COMPLEXITY_STEPS&gt;B638,0)),0,1),"")</f>
        <v/>
      </c>
      <c r="D638" s="206"/>
      <c r="E638" s="206"/>
    </row>
    <row r="639" spans="1:5" x14ac:dyDescent="0.25">
      <c r="A639" s="206"/>
      <c r="B639" s="206"/>
      <c r="C639" s="206" t="str">
        <f t="array" aca="1" ref="C639" ca="1">IF(B639&gt;0,OFFSET(INDEX(TEST_CASE_COMPLEXITY_STEPS,MATCH(TRUE,TEST_CASE_COMPLEXITY_STEPS&gt;B639,0)),0,1),"")</f>
        <v/>
      </c>
      <c r="D639" s="206"/>
      <c r="E639" s="206"/>
    </row>
    <row r="640" spans="1:5" x14ac:dyDescent="0.25">
      <c r="A640" s="206"/>
      <c r="B640" s="206"/>
      <c r="C640" s="206" t="str">
        <f t="array" aca="1" ref="C640" ca="1">IF(B640&gt;0,OFFSET(INDEX(TEST_CASE_COMPLEXITY_STEPS,MATCH(TRUE,TEST_CASE_COMPLEXITY_STEPS&gt;B640,0)),0,1),"")</f>
        <v/>
      </c>
      <c r="D640" s="206"/>
      <c r="E640" s="206"/>
    </row>
    <row r="641" spans="1:5" x14ac:dyDescent="0.25">
      <c r="A641" s="206"/>
      <c r="B641" s="206"/>
      <c r="C641" s="206" t="str">
        <f t="array" aca="1" ref="C641" ca="1">IF(B641&gt;0,OFFSET(INDEX(TEST_CASE_COMPLEXITY_STEPS,MATCH(TRUE,TEST_CASE_COMPLEXITY_STEPS&gt;B641,0)),0,1),"")</f>
        <v/>
      </c>
      <c r="D641" s="206"/>
      <c r="E641" s="206"/>
    </row>
    <row r="642" spans="1:5" x14ac:dyDescent="0.25">
      <c r="A642" s="206"/>
      <c r="B642" s="206"/>
      <c r="C642" s="206" t="str">
        <f t="array" aca="1" ref="C642" ca="1">IF(B642&gt;0,OFFSET(INDEX(TEST_CASE_COMPLEXITY_STEPS,MATCH(TRUE,TEST_CASE_COMPLEXITY_STEPS&gt;B642,0)),0,1),"")</f>
        <v/>
      </c>
      <c r="D642" s="206"/>
      <c r="E642" s="206"/>
    </row>
    <row r="643" spans="1:5" x14ac:dyDescent="0.25">
      <c r="A643" s="206"/>
      <c r="B643" s="206"/>
      <c r="C643" s="206" t="str">
        <f t="array" aca="1" ref="C643" ca="1">IF(B643&gt;0,OFFSET(INDEX(TEST_CASE_COMPLEXITY_STEPS,MATCH(TRUE,TEST_CASE_COMPLEXITY_STEPS&gt;B643,0)),0,1),"")</f>
        <v/>
      </c>
      <c r="D643" s="206"/>
      <c r="E643" s="206"/>
    </row>
    <row r="644" spans="1:5" x14ac:dyDescent="0.25">
      <c r="A644" s="206"/>
      <c r="B644" s="206"/>
      <c r="C644" s="206" t="str">
        <f t="array" aca="1" ref="C644" ca="1">IF(B644&gt;0,OFFSET(INDEX(TEST_CASE_COMPLEXITY_STEPS,MATCH(TRUE,TEST_CASE_COMPLEXITY_STEPS&gt;B644,0)),0,1),"")</f>
        <v/>
      </c>
      <c r="D644" s="206"/>
      <c r="E644" s="206"/>
    </row>
    <row r="645" spans="1:5" x14ac:dyDescent="0.25">
      <c r="A645" s="206"/>
      <c r="B645" s="206"/>
      <c r="C645" s="206" t="str">
        <f t="array" aca="1" ref="C645" ca="1">IF(B645&gt;0,OFFSET(INDEX(TEST_CASE_COMPLEXITY_STEPS,MATCH(TRUE,TEST_CASE_COMPLEXITY_STEPS&gt;B645,0)),0,1),"")</f>
        <v/>
      </c>
      <c r="D645" s="206"/>
      <c r="E645" s="206"/>
    </row>
    <row r="646" spans="1:5" x14ac:dyDescent="0.25">
      <c r="A646" s="206"/>
      <c r="B646" s="206"/>
      <c r="C646" s="206" t="str">
        <f t="array" aca="1" ref="C646" ca="1">IF(B646&gt;0,OFFSET(INDEX(TEST_CASE_COMPLEXITY_STEPS,MATCH(TRUE,TEST_CASE_COMPLEXITY_STEPS&gt;B646,0)),0,1),"")</f>
        <v/>
      </c>
      <c r="D646" s="206"/>
      <c r="E646" s="206"/>
    </row>
    <row r="647" spans="1:5" x14ac:dyDescent="0.25">
      <c r="A647" s="206"/>
      <c r="B647" s="206"/>
      <c r="C647" s="206" t="str">
        <f t="array" aca="1" ref="C647" ca="1">IF(B647&gt;0,OFFSET(INDEX(TEST_CASE_COMPLEXITY_STEPS,MATCH(TRUE,TEST_CASE_COMPLEXITY_STEPS&gt;B647,0)),0,1),"")</f>
        <v/>
      </c>
      <c r="D647" s="206"/>
      <c r="E647" s="206"/>
    </row>
    <row r="648" spans="1:5" x14ac:dyDescent="0.25">
      <c r="A648" s="206"/>
      <c r="B648" s="206"/>
      <c r="C648" s="206" t="str">
        <f t="array" aca="1" ref="C648" ca="1">IF(B648&gt;0,OFFSET(INDEX(TEST_CASE_COMPLEXITY_STEPS,MATCH(TRUE,TEST_CASE_COMPLEXITY_STEPS&gt;B648,0)),0,1),"")</f>
        <v/>
      </c>
      <c r="D648" s="206"/>
      <c r="E648" s="206"/>
    </row>
    <row r="649" spans="1:5" x14ac:dyDescent="0.25">
      <c r="A649" s="206"/>
      <c r="B649" s="206"/>
      <c r="C649" s="206" t="str">
        <f t="array" aca="1" ref="C649" ca="1">IF(B649&gt;0,OFFSET(INDEX(TEST_CASE_COMPLEXITY_STEPS,MATCH(TRUE,TEST_CASE_COMPLEXITY_STEPS&gt;B649,0)),0,1),"")</f>
        <v/>
      </c>
      <c r="D649" s="206"/>
      <c r="E649" s="206"/>
    </row>
    <row r="650" spans="1:5" x14ac:dyDescent="0.25">
      <c r="A650" s="206"/>
      <c r="B650" s="206"/>
      <c r="C650" s="206" t="str">
        <f t="array" aca="1" ref="C650" ca="1">IF(B650&gt;0,OFFSET(INDEX(TEST_CASE_COMPLEXITY_STEPS,MATCH(TRUE,TEST_CASE_COMPLEXITY_STEPS&gt;B650,0)),0,1),"")</f>
        <v/>
      </c>
      <c r="D650" s="206"/>
      <c r="E650" s="206"/>
    </row>
    <row r="651" spans="1:5" x14ac:dyDescent="0.25">
      <c r="A651" s="206"/>
      <c r="B651" s="206"/>
      <c r="C651" s="206" t="str">
        <f t="array" aca="1" ref="C651" ca="1">IF(B651&gt;0,OFFSET(INDEX(TEST_CASE_COMPLEXITY_STEPS,MATCH(TRUE,TEST_CASE_COMPLEXITY_STEPS&gt;B651,0)),0,1),"")</f>
        <v/>
      </c>
      <c r="D651" s="206"/>
      <c r="E651" s="206"/>
    </row>
    <row r="652" spans="1:5" x14ac:dyDescent="0.25">
      <c r="A652" s="206"/>
      <c r="B652" s="206"/>
      <c r="C652" s="206" t="str">
        <f t="array" aca="1" ref="C652" ca="1">IF(B652&gt;0,OFFSET(INDEX(TEST_CASE_COMPLEXITY_STEPS,MATCH(TRUE,TEST_CASE_COMPLEXITY_STEPS&gt;B652,0)),0,1),"")</f>
        <v/>
      </c>
      <c r="D652" s="206"/>
      <c r="E652" s="206"/>
    </row>
    <row r="653" spans="1:5" x14ac:dyDescent="0.25">
      <c r="A653" s="206"/>
      <c r="B653" s="206"/>
      <c r="C653" s="206" t="str">
        <f t="array" aca="1" ref="C653" ca="1">IF(B653&gt;0,OFFSET(INDEX(TEST_CASE_COMPLEXITY_STEPS,MATCH(TRUE,TEST_CASE_COMPLEXITY_STEPS&gt;B653,0)),0,1),"")</f>
        <v/>
      </c>
      <c r="D653" s="206"/>
      <c r="E653" s="206"/>
    </row>
    <row r="654" spans="1:5" x14ac:dyDescent="0.25">
      <c r="A654" s="206"/>
      <c r="B654" s="206"/>
      <c r="C654" s="206" t="str">
        <f t="array" aca="1" ref="C654" ca="1">IF(B654&gt;0,OFFSET(INDEX(TEST_CASE_COMPLEXITY_STEPS,MATCH(TRUE,TEST_CASE_COMPLEXITY_STEPS&gt;B654,0)),0,1),"")</f>
        <v/>
      </c>
      <c r="D654" s="206"/>
      <c r="E654" s="206"/>
    </row>
    <row r="655" spans="1:5" x14ac:dyDescent="0.25">
      <c r="A655" s="206"/>
      <c r="B655" s="206"/>
      <c r="C655" s="206" t="str">
        <f t="array" aca="1" ref="C655" ca="1">IF(B655&gt;0,OFFSET(INDEX(TEST_CASE_COMPLEXITY_STEPS,MATCH(TRUE,TEST_CASE_COMPLEXITY_STEPS&gt;B655,0)),0,1),"")</f>
        <v/>
      </c>
      <c r="D655" s="206"/>
      <c r="E655" s="206"/>
    </row>
    <row r="656" spans="1:5" x14ac:dyDescent="0.25">
      <c r="A656" s="206"/>
      <c r="B656" s="206"/>
      <c r="C656" s="206" t="str">
        <f t="array" aca="1" ref="C656" ca="1">IF(B656&gt;0,OFFSET(INDEX(TEST_CASE_COMPLEXITY_STEPS,MATCH(TRUE,TEST_CASE_COMPLEXITY_STEPS&gt;B656,0)),0,1),"")</f>
        <v/>
      </c>
      <c r="D656" s="206"/>
      <c r="E656" s="206"/>
    </row>
    <row r="657" spans="1:5" x14ac:dyDescent="0.25">
      <c r="A657" s="206"/>
      <c r="B657" s="206"/>
      <c r="C657" s="206" t="str">
        <f t="array" aca="1" ref="C657" ca="1">IF(B657&gt;0,OFFSET(INDEX(TEST_CASE_COMPLEXITY_STEPS,MATCH(TRUE,TEST_CASE_COMPLEXITY_STEPS&gt;B657,0)),0,1),"")</f>
        <v/>
      </c>
      <c r="D657" s="206"/>
      <c r="E657" s="206"/>
    </row>
    <row r="658" spans="1:5" x14ac:dyDescent="0.25">
      <c r="A658" s="206"/>
      <c r="B658" s="206"/>
      <c r="C658" s="206" t="str">
        <f t="array" aca="1" ref="C658" ca="1">IF(B658&gt;0,OFFSET(INDEX(TEST_CASE_COMPLEXITY_STEPS,MATCH(TRUE,TEST_CASE_COMPLEXITY_STEPS&gt;B658,0)),0,1),"")</f>
        <v/>
      </c>
      <c r="D658" s="206"/>
      <c r="E658" s="206"/>
    </row>
    <row r="659" spans="1:5" x14ac:dyDescent="0.25">
      <c r="A659" s="206"/>
      <c r="B659" s="206"/>
      <c r="C659" s="206" t="str">
        <f t="array" aca="1" ref="C659" ca="1">IF(B659&gt;0,OFFSET(INDEX(TEST_CASE_COMPLEXITY_STEPS,MATCH(TRUE,TEST_CASE_COMPLEXITY_STEPS&gt;B659,0)),0,1),"")</f>
        <v/>
      </c>
      <c r="D659" s="206"/>
      <c r="E659" s="206"/>
    </row>
    <row r="660" spans="1:5" x14ac:dyDescent="0.25">
      <c r="A660" s="206"/>
      <c r="B660" s="206"/>
      <c r="C660" s="206" t="str">
        <f t="array" aca="1" ref="C660" ca="1">IF(B660&gt;0,OFFSET(INDEX(TEST_CASE_COMPLEXITY_STEPS,MATCH(TRUE,TEST_CASE_COMPLEXITY_STEPS&gt;B660,0)),0,1),"")</f>
        <v/>
      </c>
      <c r="D660" s="206"/>
      <c r="E660" s="206"/>
    </row>
    <row r="661" spans="1:5" x14ac:dyDescent="0.25">
      <c r="A661" s="206"/>
      <c r="B661" s="206"/>
      <c r="C661" s="206" t="str">
        <f t="array" aca="1" ref="C661" ca="1">IF(B661&gt;0,OFFSET(INDEX(TEST_CASE_COMPLEXITY_STEPS,MATCH(TRUE,TEST_CASE_COMPLEXITY_STEPS&gt;B661,0)),0,1),"")</f>
        <v/>
      </c>
      <c r="D661" s="206"/>
      <c r="E661" s="206"/>
    </row>
    <row r="662" spans="1:5" x14ac:dyDescent="0.25">
      <c r="A662" s="206"/>
      <c r="B662" s="206"/>
      <c r="C662" s="206" t="str">
        <f t="array" aca="1" ref="C662" ca="1">IF(B662&gt;0,OFFSET(INDEX(TEST_CASE_COMPLEXITY_STEPS,MATCH(TRUE,TEST_CASE_COMPLEXITY_STEPS&gt;B662,0)),0,1),"")</f>
        <v/>
      </c>
      <c r="D662" s="206"/>
      <c r="E662" s="206"/>
    </row>
    <row r="663" spans="1:5" x14ac:dyDescent="0.25">
      <c r="A663" s="206"/>
      <c r="B663" s="206"/>
      <c r="C663" s="206" t="str">
        <f t="array" aca="1" ref="C663" ca="1">IF(B663&gt;0,OFFSET(INDEX(TEST_CASE_COMPLEXITY_STEPS,MATCH(TRUE,TEST_CASE_COMPLEXITY_STEPS&gt;B663,0)),0,1),"")</f>
        <v/>
      </c>
      <c r="D663" s="206"/>
      <c r="E663" s="206"/>
    </row>
    <row r="664" spans="1:5" x14ac:dyDescent="0.25">
      <c r="A664" s="206"/>
      <c r="B664" s="206"/>
      <c r="C664" s="206" t="str">
        <f t="array" aca="1" ref="C664" ca="1">IF(B664&gt;0,OFFSET(INDEX(TEST_CASE_COMPLEXITY_STEPS,MATCH(TRUE,TEST_CASE_COMPLEXITY_STEPS&gt;B664,0)),0,1),"")</f>
        <v/>
      </c>
      <c r="D664" s="206"/>
      <c r="E664" s="206"/>
    </row>
    <row r="665" spans="1:5" x14ac:dyDescent="0.25">
      <c r="A665" s="206"/>
      <c r="B665" s="206"/>
      <c r="C665" s="206" t="str">
        <f t="array" aca="1" ref="C665" ca="1">IF(B665&gt;0,OFFSET(INDEX(TEST_CASE_COMPLEXITY_STEPS,MATCH(TRUE,TEST_CASE_COMPLEXITY_STEPS&gt;B665,0)),0,1),"")</f>
        <v/>
      </c>
      <c r="D665" s="206"/>
      <c r="E665" s="206"/>
    </row>
    <row r="666" spans="1:5" x14ac:dyDescent="0.25">
      <c r="A666" s="206"/>
      <c r="B666" s="206"/>
      <c r="C666" s="206" t="str">
        <f t="array" aca="1" ref="C666" ca="1">IF(B666&gt;0,OFFSET(INDEX(TEST_CASE_COMPLEXITY_STEPS,MATCH(TRUE,TEST_CASE_COMPLEXITY_STEPS&gt;B666,0)),0,1),"")</f>
        <v/>
      </c>
      <c r="D666" s="206"/>
      <c r="E666" s="206"/>
    </row>
    <row r="667" spans="1:5" x14ac:dyDescent="0.25">
      <c r="A667" s="206"/>
      <c r="B667" s="206"/>
      <c r="C667" s="206" t="str">
        <f t="array" aca="1" ref="C667" ca="1">IF(B667&gt;0,OFFSET(INDEX(TEST_CASE_COMPLEXITY_STEPS,MATCH(TRUE,TEST_CASE_COMPLEXITY_STEPS&gt;B667,0)),0,1),"")</f>
        <v/>
      </c>
      <c r="D667" s="206"/>
      <c r="E667" s="206"/>
    </row>
    <row r="668" spans="1:5" x14ac:dyDescent="0.25">
      <c r="A668" s="206"/>
      <c r="B668" s="206"/>
      <c r="C668" s="206" t="str">
        <f t="array" aca="1" ref="C668" ca="1">IF(B668&gt;0,OFFSET(INDEX(TEST_CASE_COMPLEXITY_STEPS,MATCH(TRUE,TEST_CASE_COMPLEXITY_STEPS&gt;B668,0)),0,1),"")</f>
        <v/>
      </c>
      <c r="D668" s="206"/>
      <c r="E668" s="206"/>
    </row>
    <row r="669" spans="1:5" x14ac:dyDescent="0.25">
      <c r="A669" s="206"/>
      <c r="B669" s="206"/>
      <c r="C669" s="206" t="str">
        <f t="array" aca="1" ref="C669" ca="1">IF(B669&gt;0,OFFSET(INDEX(TEST_CASE_COMPLEXITY_STEPS,MATCH(TRUE,TEST_CASE_COMPLEXITY_STEPS&gt;B669,0)),0,1),"")</f>
        <v/>
      </c>
      <c r="D669" s="206"/>
      <c r="E669" s="206"/>
    </row>
    <row r="670" spans="1:5" x14ac:dyDescent="0.25">
      <c r="A670" s="206"/>
      <c r="B670" s="206"/>
      <c r="C670" s="206" t="str">
        <f t="array" aca="1" ref="C670" ca="1">IF(B670&gt;0,OFFSET(INDEX(TEST_CASE_COMPLEXITY_STEPS,MATCH(TRUE,TEST_CASE_COMPLEXITY_STEPS&gt;B670,0)),0,1),"")</f>
        <v/>
      </c>
      <c r="D670" s="206"/>
      <c r="E670" s="206"/>
    </row>
    <row r="671" spans="1:5" x14ac:dyDescent="0.25">
      <c r="A671" s="206"/>
      <c r="B671" s="206"/>
      <c r="C671" s="206" t="str">
        <f t="array" aca="1" ref="C671" ca="1">IF(B671&gt;0,OFFSET(INDEX(TEST_CASE_COMPLEXITY_STEPS,MATCH(TRUE,TEST_CASE_COMPLEXITY_STEPS&gt;B671,0)),0,1),"")</f>
        <v/>
      </c>
      <c r="D671" s="206"/>
      <c r="E671" s="206"/>
    </row>
    <row r="672" spans="1:5" x14ac:dyDescent="0.25">
      <c r="A672" s="206"/>
      <c r="B672" s="206"/>
      <c r="C672" s="206" t="str">
        <f t="array" aca="1" ref="C672" ca="1">IF(B672&gt;0,OFFSET(INDEX(TEST_CASE_COMPLEXITY_STEPS,MATCH(TRUE,TEST_CASE_COMPLEXITY_STEPS&gt;B672,0)),0,1),"")</f>
        <v/>
      </c>
      <c r="D672" s="206"/>
      <c r="E672" s="206"/>
    </row>
    <row r="673" spans="1:5" x14ac:dyDescent="0.25">
      <c r="A673" s="206"/>
      <c r="B673" s="206"/>
      <c r="C673" s="206" t="str">
        <f t="array" aca="1" ref="C673" ca="1">IF(B673&gt;0,OFFSET(INDEX(TEST_CASE_COMPLEXITY_STEPS,MATCH(TRUE,TEST_CASE_COMPLEXITY_STEPS&gt;B673,0)),0,1),"")</f>
        <v/>
      </c>
      <c r="D673" s="206"/>
      <c r="E673" s="206"/>
    </row>
    <row r="674" spans="1:5" x14ac:dyDescent="0.25">
      <c r="A674" s="206"/>
      <c r="B674" s="206"/>
      <c r="C674" s="206" t="str">
        <f t="array" aca="1" ref="C674" ca="1">IF(B674&gt;0,OFFSET(INDEX(TEST_CASE_COMPLEXITY_STEPS,MATCH(TRUE,TEST_CASE_COMPLEXITY_STEPS&gt;B674,0)),0,1),"")</f>
        <v/>
      </c>
      <c r="D674" s="206"/>
      <c r="E674" s="206"/>
    </row>
    <row r="675" spans="1:5" x14ac:dyDescent="0.25">
      <c r="A675" s="206"/>
      <c r="B675" s="206"/>
      <c r="C675" s="206" t="str">
        <f t="array" aca="1" ref="C675" ca="1">IF(B675&gt;0,OFFSET(INDEX(TEST_CASE_COMPLEXITY_STEPS,MATCH(TRUE,TEST_CASE_COMPLEXITY_STEPS&gt;B675,0)),0,1),"")</f>
        <v/>
      </c>
      <c r="D675" s="206"/>
      <c r="E675" s="206"/>
    </row>
    <row r="676" spans="1:5" x14ac:dyDescent="0.25">
      <c r="A676" s="206"/>
      <c r="B676" s="206"/>
      <c r="C676" s="206" t="str">
        <f t="array" aca="1" ref="C676" ca="1">IF(B676&gt;0,OFFSET(INDEX(TEST_CASE_COMPLEXITY_STEPS,MATCH(TRUE,TEST_CASE_COMPLEXITY_STEPS&gt;B676,0)),0,1),"")</f>
        <v/>
      </c>
      <c r="D676" s="206"/>
      <c r="E676" s="206"/>
    </row>
    <row r="677" spans="1:5" x14ac:dyDescent="0.25">
      <c r="A677" s="206"/>
      <c r="B677" s="206"/>
      <c r="C677" s="206" t="str">
        <f t="array" aca="1" ref="C677" ca="1">IF(B677&gt;0,OFFSET(INDEX(TEST_CASE_COMPLEXITY_STEPS,MATCH(TRUE,TEST_CASE_COMPLEXITY_STEPS&gt;B677,0)),0,1),"")</f>
        <v/>
      </c>
      <c r="D677" s="206"/>
      <c r="E677" s="206"/>
    </row>
    <row r="678" spans="1:5" x14ac:dyDescent="0.25">
      <c r="A678" s="206"/>
      <c r="B678" s="206"/>
      <c r="C678" s="206" t="str">
        <f t="array" aca="1" ref="C678" ca="1">IF(B678&gt;0,OFFSET(INDEX(TEST_CASE_COMPLEXITY_STEPS,MATCH(TRUE,TEST_CASE_COMPLEXITY_STEPS&gt;B678,0)),0,1),"")</f>
        <v/>
      </c>
      <c r="D678" s="206"/>
      <c r="E678" s="206"/>
    </row>
    <row r="679" spans="1:5" x14ac:dyDescent="0.25">
      <c r="A679" s="206"/>
      <c r="B679" s="206"/>
      <c r="C679" s="206" t="str">
        <f t="array" aca="1" ref="C679" ca="1">IF(B679&gt;0,OFFSET(INDEX(TEST_CASE_COMPLEXITY_STEPS,MATCH(TRUE,TEST_CASE_COMPLEXITY_STEPS&gt;B679,0)),0,1),"")</f>
        <v/>
      </c>
      <c r="D679" s="206"/>
      <c r="E679" s="206"/>
    </row>
    <row r="680" spans="1:5" x14ac:dyDescent="0.25">
      <c r="A680" s="206"/>
      <c r="B680" s="206"/>
      <c r="C680" s="206" t="str">
        <f t="array" aca="1" ref="C680" ca="1">IF(B680&gt;0,OFFSET(INDEX(TEST_CASE_COMPLEXITY_STEPS,MATCH(TRUE,TEST_CASE_COMPLEXITY_STEPS&gt;B680,0)),0,1),"")</f>
        <v/>
      </c>
      <c r="D680" s="206"/>
      <c r="E680" s="206"/>
    </row>
    <row r="681" spans="1:5" x14ac:dyDescent="0.25">
      <c r="A681" s="206"/>
      <c r="B681" s="206"/>
      <c r="C681" s="206" t="str">
        <f t="array" aca="1" ref="C681" ca="1">IF(B681&gt;0,OFFSET(INDEX(TEST_CASE_COMPLEXITY_STEPS,MATCH(TRUE,TEST_CASE_COMPLEXITY_STEPS&gt;B681,0)),0,1),"")</f>
        <v/>
      </c>
      <c r="D681" s="206"/>
      <c r="E681" s="206"/>
    </row>
    <row r="682" spans="1:5" x14ac:dyDescent="0.25">
      <c r="A682" s="206"/>
      <c r="B682" s="206"/>
      <c r="C682" s="206" t="str">
        <f t="array" aca="1" ref="C682" ca="1">IF(B682&gt;0,OFFSET(INDEX(TEST_CASE_COMPLEXITY_STEPS,MATCH(TRUE,TEST_CASE_COMPLEXITY_STEPS&gt;B682,0)),0,1),"")</f>
        <v/>
      </c>
      <c r="D682" s="206"/>
      <c r="E682" s="206"/>
    </row>
    <row r="683" spans="1:5" x14ac:dyDescent="0.25">
      <c r="A683" s="206"/>
      <c r="B683" s="206"/>
      <c r="C683" s="206" t="str">
        <f t="array" aca="1" ref="C683" ca="1">IF(B683&gt;0,OFFSET(INDEX(TEST_CASE_COMPLEXITY_STEPS,MATCH(TRUE,TEST_CASE_COMPLEXITY_STEPS&gt;B683,0)),0,1),"")</f>
        <v/>
      </c>
      <c r="D683" s="206"/>
      <c r="E683" s="206"/>
    </row>
    <row r="684" spans="1:5" x14ac:dyDescent="0.25">
      <c r="A684" s="206"/>
      <c r="B684" s="206"/>
      <c r="C684" s="206" t="str">
        <f t="array" aca="1" ref="C684" ca="1">IF(B684&gt;0,OFFSET(INDEX(TEST_CASE_COMPLEXITY_STEPS,MATCH(TRUE,TEST_CASE_COMPLEXITY_STEPS&gt;B684,0)),0,1),"")</f>
        <v/>
      </c>
      <c r="D684" s="206"/>
      <c r="E684" s="206"/>
    </row>
    <row r="685" spans="1:5" x14ac:dyDescent="0.25">
      <c r="A685" s="206"/>
      <c r="B685" s="206"/>
      <c r="C685" s="206" t="str">
        <f t="array" aca="1" ref="C685" ca="1">IF(B685&gt;0,OFFSET(INDEX(TEST_CASE_COMPLEXITY_STEPS,MATCH(TRUE,TEST_CASE_COMPLEXITY_STEPS&gt;B685,0)),0,1),"")</f>
        <v/>
      </c>
      <c r="D685" s="206"/>
      <c r="E685" s="206"/>
    </row>
    <row r="686" spans="1:5" x14ac:dyDescent="0.25">
      <c r="A686" s="206"/>
      <c r="B686" s="206"/>
      <c r="C686" s="206" t="str">
        <f t="array" aca="1" ref="C686" ca="1">IF(B686&gt;0,OFFSET(INDEX(TEST_CASE_COMPLEXITY_STEPS,MATCH(TRUE,TEST_CASE_COMPLEXITY_STEPS&gt;B686,0)),0,1),"")</f>
        <v/>
      </c>
      <c r="D686" s="206"/>
      <c r="E686" s="206"/>
    </row>
    <row r="687" spans="1:5" x14ac:dyDescent="0.25">
      <c r="A687" s="206"/>
      <c r="B687" s="206"/>
      <c r="C687" s="206" t="str">
        <f t="array" aca="1" ref="C687" ca="1">IF(B687&gt;0,OFFSET(INDEX(TEST_CASE_COMPLEXITY_STEPS,MATCH(TRUE,TEST_CASE_COMPLEXITY_STEPS&gt;B687,0)),0,1),"")</f>
        <v/>
      </c>
      <c r="D687" s="206"/>
      <c r="E687" s="206"/>
    </row>
    <row r="688" spans="1:5" x14ac:dyDescent="0.25">
      <c r="A688" s="206"/>
      <c r="B688" s="206"/>
      <c r="C688" s="206" t="str">
        <f t="array" aca="1" ref="C688" ca="1">IF(B688&gt;0,OFFSET(INDEX(TEST_CASE_COMPLEXITY_STEPS,MATCH(TRUE,TEST_CASE_COMPLEXITY_STEPS&gt;B688,0)),0,1),"")</f>
        <v/>
      </c>
      <c r="D688" s="206"/>
      <c r="E688" s="206"/>
    </row>
    <row r="689" spans="1:5" x14ac:dyDescent="0.25">
      <c r="A689" s="206"/>
      <c r="B689" s="206"/>
      <c r="C689" s="206" t="str">
        <f t="array" aca="1" ref="C689" ca="1">IF(B689&gt;0,OFFSET(INDEX(TEST_CASE_COMPLEXITY_STEPS,MATCH(TRUE,TEST_CASE_COMPLEXITY_STEPS&gt;B689,0)),0,1),"")</f>
        <v/>
      </c>
      <c r="D689" s="206"/>
      <c r="E689" s="206"/>
    </row>
    <row r="690" spans="1:5" x14ac:dyDescent="0.25">
      <c r="A690" s="206"/>
      <c r="B690" s="206"/>
      <c r="C690" s="206" t="str">
        <f t="array" aca="1" ref="C690" ca="1">IF(B690&gt;0,OFFSET(INDEX(TEST_CASE_COMPLEXITY_STEPS,MATCH(TRUE,TEST_CASE_COMPLEXITY_STEPS&gt;B690,0)),0,1),"")</f>
        <v/>
      </c>
      <c r="D690" s="206"/>
      <c r="E690" s="206"/>
    </row>
    <row r="691" spans="1:5" x14ac:dyDescent="0.25">
      <c r="A691" s="206"/>
      <c r="B691" s="206"/>
      <c r="C691" s="206" t="str">
        <f t="array" aca="1" ref="C691" ca="1">IF(B691&gt;0,OFFSET(INDEX(TEST_CASE_COMPLEXITY_STEPS,MATCH(TRUE,TEST_CASE_COMPLEXITY_STEPS&gt;B691,0)),0,1),"")</f>
        <v/>
      </c>
      <c r="D691" s="206"/>
      <c r="E691" s="206"/>
    </row>
    <row r="692" spans="1:5" x14ac:dyDescent="0.25">
      <c r="A692" s="206"/>
      <c r="B692" s="206"/>
      <c r="C692" s="206" t="str">
        <f t="array" aca="1" ref="C692" ca="1">IF(B692&gt;0,OFFSET(INDEX(TEST_CASE_COMPLEXITY_STEPS,MATCH(TRUE,TEST_CASE_COMPLEXITY_STEPS&gt;B692,0)),0,1),"")</f>
        <v/>
      </c>
      <c r="D692" s="206"/>
      <c r="E692" s="206"/>
    </row>
    <row r="693" spans="1:5" x14ac:dyDescent="0.25">
      <c r="A693" s="206"/>
      <c r="B693" s="206"/>
      <c r="C693" s="206" t="str">
        <f t="array" aca="1" ref="C693" ca="1">IF(B693&gt;0,OFFSET(INDEX(TEST_CASE_COMPLEXITY_STEPS,MATCH(TRUE,TEST_CASE_COMPLEXITY_STEPS&gt;B693,0)),0,1),"")</f>
        <v/>
      </c>
      <c r="D693" s="206"/>
      <c r="E693" s="206"/>
    </row>
    <row r="694" spans="1:5" x14ac:dyDescent="0.25">
      <c r="A694" s="206"/>
      <c r="B694" s="206"/>
      <c r="C694" s="206" t="str">
        <f t="array" aca="1" ref="C694" ca="1">IF(B694&gt;0,OFFSET(INDEX(TEST_CASE_COMPLEXITY_STEPS,MATCH(TRUE,TEST_CASE_COMPLEXITY_STEPS&gt;B694,0)),0,1),"")</f>
        <v/>
      </c>
      <c r="D694" s="206"/>
      <c r="E694" s="206"/>
    </row>
    <row r="695" spans="1:5" x14ac:dyDescent="0.25">
      <c r="A695" s="206"/>
      <c r="B695" s="206"/>
      <c r="C695" s="206" t="str">
        <f t="array" aca="1" ref="C695" ca="1">IF(B695&gt;0,OFFSET(INDEX(TEST_CASE_COMPLEXITY_STEPS,MATCH(TRUE,TEST_CASE_COMPLEXITY_STEPS&gt;B695,0)),0,1),"")</f>
        <v/>
      </c>
      <c r="D695" s="206"/>
      <c r="E695" s="206"/>
    </row>
    <row r="696" spans="1:5" x14ac:dyDescent="0.25">
      <c r="A696" s="206"/>
      <c r="B696" s="206"/>
      <c r="C696" s="206" t="str">
        <f t="array" aca="1" ref="C696" ca="1">IF(B696&gt;0,OFFSET(INDEX(TEST_CASE_COMPLEXITY_STEPS,MATCH(TRUE,TEST_CASE_COMPLEXITY_STEPS&gt;B696,0)),0,1),"")</f>
        <v/>
      </c>
      <c r="D696" s="206"/>
      <c r="E696" s="206"/>
    </row>
    <row r="697" spans="1:5" x14ac:dyDescent="0.25">
      <c r="A697" s="206"/>
      <c r="B697" s="206"/>
      <c r="C697" s="206" t="str">
        <f t="array" aca="1" ref="C697" ca="1">IF(B697&gt;0,OFFSET(INDEX(TEST_CASE_COMPLEXITY_STEPS,MATCH(TRUE,TEST_CASE_COMPLEXITY_STEPS&gt;B697,0)),0,1),"")</f>
        <v/>
      </c>
      <c r="D697" s="206"/>
      <c r="E697" s="206"/>
    </row>
    <row r="698" spans="1:5" x14ac:dyDescent="0.25">
      <c r="A698" s="206"/>
      <c r="B698" s="206"/>
      <c r="C698" s="206" t="str">
        <f t="array" aca="1" ref="C698" ca="1">IF(B698&gt;0,OFFSET(INDEX(TEST_CASE_COMPLEXITY_STEPS,MATCH(TRUE,TEST_CASE_COMPLEXITY_STEPS&gt;B698,0)),0,1),"")</f>
        <v/>
      </c>
      <c r="D698" s="206"/>
      <c r="E698" s="206"/>
    </row>
    <row r="699" spans="1:5" x14ac:dyDescent="0.25">
      <c r="A699" s="206"/>
      <c r="B699" s="206"/>
      <c r="C699" s="206" t="str">
        <f t="array" aca="1" ref="C699" ca="1">IF(B699&gt;0,OFFSET(INDEX(TEST_CASE_COMPLEXITY_STEPS,MATCH(TRUE,TEST_CASE_COMPLEXITY_STEPS&gt;B699,0)),0,1),"")</f>
        <v/>
      </c>
      <c r="D699" s="206"/>
      <c r="E699" s="206"/>
    </row>
    <row r="700" spans="1:5" x14ac:dyDescent="0.25">
      <c r="A700" s="206"/>
      <c r="B700" s="206"/>
      <c r="C700" s="206" t="str">
        <f t="array" aca="1" ref="C700" ca="1">IF(B700&gt;0,OFFSET(INDEX(TEST_CASE_COMPLEXITY_STEPS,MATCH(TRUE,TEST_CASE_COMPLEXITY_STEPS&gt;B700,0)),0,1),"")</f>
        <v/>
      </c>
      <c r="D700" s="206"/>
      <c r="E700" s="206"/>
    </row>
    <row r="701" spans="1:5" x14ac:dyDescent="0.25">
      <c r="A701" s="206"/>
      <c r="B701" s="206"/>
      <c r="C701" s="206" t="str">
        <f t="array" aca="1" ref="C701" ca="1">IF(B701&gt;0,OFFSET(INDEX(TEST_CASE_COMPLEXITY_STEPS,MATCH(TRUE,TEST_CASE_COMPLEXITY_STEPS&gt;B701,0)),0,1),"")</f>
        <v/>
      </c>
      <c r="D701" s="206"/>
      <c r="E701" s="206"/>
    </row>
    <row r="702" spans="1:5" x14ac:dyDescent="0.25">
      <c r="A702" s="206"/>
      <c r="B702" s="206"/>
      <c r="C702" s="206" t="str">
        <f t="array" aca="1" ref="C702" ca="1">IF(B702&gt;0,OFFSET(INDEX(TEST_CASE_COMPLEXITY_STEPS,MATCH(TRUE,TEST_CASE_COMPLEXITY_STEPS&gt;B702,0)),0,1),"")</f>
        <v/>
      </c>
      <c r="D702" s="206"/>
      <c r="E702" s="206"/>
    </row>
    <row r="703" spans="1:5" x14ac:dyDescent="0.25">
      <c r="A703" s="206"/>
      <c r="B703" s="206"/>
      <c r="C703" s="206" t="str">
        <f t="array" aca="1" ref="C703" ca="1">IF(B703&gt;0,OFFSET(INDEX(TEST_CASE_COMPLEXITY_STEPS,MATCH(TRUE,TEST_CASE_COMPLEXITY_STEPS&gt;B703,0)),0,1),"")</f>
        <v/>
      </c>
      <c r="D703" s="206"/>
      <c r="E703" s="206"/>
    </row>
    <row r="704" spans="1:5" x14ac:dyDescent="0.25">
      <c r="A704" s="206"/>
      <c r="B704" s="206"/>
      <c r="C704" s="206" t="str">
        <f t="array" aca="1" ref="C704" ca="1">IF(B704&gt;0,OFFSET(INDEX(TEST_CASE_COMPLEXITY_STEPS,MATCH(TRUE,TEST_CASE_COMPLEXITY_STEPS&gt;B704,0)),0,1),"")</f>
        <v/>
      </c>
      <c r="D704" s="206"/>
      <c r="E704" s="206"/>
    </row>
    <row r="705" spans="1:5" x14ac:dyDescent="0.25">
      <c r="A705" s="206"/>
      <c r="B705" s="206"/>
      <c r="C705" s="206" t="str">
        <f t="array" aca="1" ref="C705" ca="1">IF(B705&gt;0,OFFSET(INDEX(TEST_CASE_COMPLEXITY_STEPS,MATCH(TRUE,TEST_CASE_COMPLEXITY_STEPS&gt;B705,0)),0,1),"")</f>
        <v/>
      </c>
      <c r="D705" s="206"/>
      <c r="E705" s="206"/>
    </row>
    <row r="706" spans="1:5" x14ac:dyDescent="0.25">
      <c r="A706" s="206"/>
      <c r="B706" s="206"/>
      <c r="C706" s="206" t="str">
        <f t="array" aca="1" ref="C706" ca="1">IF(B706&gt;0,OFFSET(INDEX(TEST_CASE_COMPLEXITY_STEPS,MATCH(TRUE,TEST_CASE_COMPLEXITY_STEPS&gt;B706,0)),0,1),"")</f>
        <v/>
      </c>
      <c r="D706" s="206"/>
      <c r="E706" s="206"/>
    </row>
    <row r="707" spans="1:5" x14ac:dyDescent="0.25">
      <c r="A707" s="206"/>
      <c r="B707" s="206"/>
      <c r="C707" s="206" t="str">
        <f t="array" aca="1" ref="C707" ca="1">IF(B707&gt;0,OFFSET(INDEX(TEST_CASE_COMPLEXITY_STEPS,MATCH(TRUE,TEST_CASE_COMPLEXITY_STEPS&gt;B707,0)),0,1),"")</f>
        <v/>
      </c>
      <c r="D707" s="206"/>
      <c r="E707" s="206"/>
    </row>
    <row r="708" spans="1:5" x14ac:dyDescent="0.25">
      <c r="A708" s="206"/>
      <c r="B708" s="206"/>
      <c r="C708" s="206" t="str">
        <f t="array" aca="1" ref="C708" ca="1">IF(B708&gt;0,OFFSET(INDEX(TEST_CASE_COMPLEXITY_STEPS,MATCH(TRUE,TEST_CASE_COMPLEXITY_STEPS&gt;B708,0)),0,1),"")</f>
        <v/>
      </c>
      <c r="D708" s="206"/>
      <c r="E708" s="206"/>
    </row>
    <row r="709" spans="1:5" x14ac:dyDescent="0.25">
      <c r="A709" s="206"/>
      <c r="B709" s="206"/>
      <c r="C709" s="206" t="str">
        <f t="array" aca="1" ref="C709" ca="1">IF(B709&gt;0,OFFSET(INDEX(TEST_CASE_COMPLEXITY_STEPS,MATCH(TRUE,TEST_CASE_COMPLEXITY_STEPS&gt;B709,0)),0,1),"")</f>
        <v/>
      </c>
      <c r="D709" s="206"/>
      <c r="E709" s="206"/>
    </row>
    <row r="710" spans="1:5" x14ac:dyDescent="0.25">
      <c r="A710" s="206"/>
      <c r="B710" s="206"/>
      <c r="C710" s="206" t="str">
        <f t="array" aca="1" ref="C710" ca="1">IF(B710&gt;0,OFFSET(INDEX(TEST_CASE_COMPLEXITY_STEPS,MATCH(TRUE,TEST_CASE_COMPLEXITY_STEPS&gt;B710,0)),0,1),"")</f>
        <v/>
      </c>
      <c r="D710" s="206"/>
      <c r="E710" s="206"/>
    </row>
    <row r="711" spans="1:5" x14ac:dyDescent="0.25">
      <c r="A711" s="206"/>
      <c r="B711" s="206"/>
      <c r="C711" s="206" t="str">
        <f t="array" aca="1" ref="C711" ca="1">IF(B711&gt;0,OFFSET(INDEX(TEST_CASE_COMPLEXITY_STEPS,MATCH(TRUE,TEST_CASE_COMPLEXITY_STEPS&gt;B711,0)),0,1),"")</f>
        <v/>
      </c>
      <c r="D711" s="206"/>
      <c r="E711" s="206"/>
    </row>
    <row r="712" spans="1:5" x14ac:dyDescent="0.25">
      <c r="A712" s="206"/>
      <c r="B712" s="206"/>
      <c r="C712" s="206" t="str">
        <f t="array" aca="1" ref="C712" ca="1">IF(B712&gt;0,OFFSET(INDEX(TEST_CASE_COMPLEXITY_STEPS,MATCH(TRUE,TEST_CASE_COMPLEXITY_STEPS&gt;B712,0)),0,1),"")</f>
        <v/>
      </c>
      <c r="D712" s="206"/>
      <c r="E712" s="206"/>
    </row>
    <row r="713" spans="1:5" x14ac:dyDescent="0.25">
      <c r="A713" s="206"/>
      <c r="B713" s="206"/>
      <c r="C713" s="206" t="str">
        <f t="array" aca="1" ref="C713" ca="1">IF(B713&gt;0,OFFSET(INDEX(TEST_CASE_COMPLEXITY_STEPS,MATCH(TRUE,TEST_CASE_COMPLEXITY_STEPS&gt;B713,0)),0,1),"")</f>
        <v/>
      </c>
      <c r="D713" s="206"/>
      <c r="E713" s="206"/>
    </row>
    <row r="714" spans="1:5" x14ac:dyDescent="0.25">
      <c r="A714" s="206"/>
      <c r="B714" s="206"/>
      <c r="C714" s="206" t="str">
        <f t="array" aca="1" ref="C714" ca="1">IF(B714&gt;0,OFFSET(INDEX(TEST_CASE_COMPLEXITY_STEPS,MATCH(TRUE,TEST_CASE_COMPLEXITY_STEPS&gt;B714,0)),0,1),"")</f>
        <v/>
      </c>
      <c r="D714" s="206"/>
      <c r="E714" s="206"/>
    </row>
    <row r="715" spans="1:5" x14ac:dyDescent="0.25">
      <c r="A715" s="206"/>
      <c r="B715" s="206"/>
      <c r="C715" s="206" t="str">
        <f t="array" aca="1" ref="C715" ca="1">IF(B715&gt;0,OFFSET(INDEX(TEST_CASE_COMPLEXITY_STEPS,MATCH(TRUE,TEST_CASE_COMPLEXITY_STEPS&gt;B715,0)),0,1),"")</f>
        <v/>
      </c>
      <c r="D715" s="206"/>
      <c r="E715" s="206"/>
    </row>
    <row r="716" spans="1:5" x14ac:dyDescent="0.25">
      <c r="A716" s="206"/>
      <c r="B716" s="206"/>
      <c r="C716" s="206" t="str">
        <f t="array" aca="1" ref="C716" ca="1">IF(B716&gt;0,OFFSET(INDEX(TEST_CASE_COMPLEXITY_STEPS,MATCH(TRUE,TEST_CASE_COMPLEXITY_STEPS&gt;B716,0)),0,1),"")</f>
        <v/>
      </c>
      <c r="D716" s="206"/>
      <c r="E716" s="206"/>
    </row>
    <row r="717" spans="1:5" x14ac:dyDescent="0.25">
      <c r="A717" s="206"/>
      <c r="B717" s="206"/>
      <c r="C717" s="206" t="str">
        <f t="array" aca="1" ref="C717" ca="1">IF(B717&gt;0,OFFSET(INDEX(TEST_CASE_COMPLEXITY_STEPS,MATCH(TRUE,TEST_CASE_COMPLEXITY_STEPS&gt;B717,0)),0,1),"")</f>
        <v/>
      </c>
      <c r="D717" s="206"/>
      <c r="E717" s="206"/>
    </row>
    <row r="718" spans="1:5" x14ac:dyDescent="0.25">
      <c r="A718" s="206"/>
      <c r="B718" s="206"/>
      <c r="C718" s="206" t="str">
        <f t="array" aca="1" ref="C718" ca="1">IF(B718&gt;0,OFFSET(INDEX(TEST_CASE_COMPLEXITY_STEPS,MATCH(TRUE,TEST_CASE_COMPLEXITY_STEPS&gt;B718,0)),0,1),"")</f>
        <v/>
      </c>
      <c r="D718" s="206"/>
      <c r="E718" s="206"/>
    </row>
    <row r="719" spans="1:5" x14ac:dyDescent="0.25">
      <c r="A719" s="206"/>
      <c r="B719" s="206"/>
      <c r="C719" s="206" t="str">
        <f t="array" aca="1" ref="C719" ca="1">IF(B719&gt;0,OFFSET(INDEX(TEST_CASE_COMPLEXITY_STEPS,MATCH(TRUE,TEST_CASE_COMPLEXITY_STEPS&gt;B719,0)),0,1),"")</f>
        <v/>
      </c>
      <c r="D719" s="206"/>
      <c r="E719" s="206"/>
    </row>
    <row r="720" spans="1:5" x14ac:dyDescent="0.25">
      <c r="A720" s="206"/>
      <c r="B720" s="206"/>
      <c r="C720" s="206" t="str">
        <f t="array" aca="1" ref="C720" ca="1">IF(B720&gt;0,OFFSET(INDEX(TEST_CASE_COMPLEXITY_STEPS,MATCH(TRUE,TEST_CASE_COMPLEXITY_STEPS&gt;B720,0)),0,1),"")</f>
        <v/>
      </c>
      <c r="D720" s="206"/>
      <c r="E720" s="206"/>
    </row>
    <row r="721" spans="1:5" x14ac:dyDescent="0.25">
      <c r="A721" s="206"/>
      <c r="B721" s="206"/>
      <c r="C721" s="206" t="str">
        <f t="array" aca="1" ref="C721" ca="1">IF(B721&gt;0,OFFSET(INDEX(TEST_CASE_COMPLEXITY_STEPS,MATCH(TRUE,TEST_CASE_COMPLEXITY_STEPS&gt;B721,0)),0,1),"")</f>
        <v/>
      </c>
      <c r="D721" s="206"/>
      <c r="E721" s="206"/>
    </row>
    <row r="722" spans="1:5" x14ac:dyDescent="0.25">
      <c r="A722" s="206"/>
      <c r="B722" s="206"/>
      <c r="C722" s="206" t="str">
        <f t="array" aca="1" ref="C722" ca="1">IF(B722&gt;0,OFFSET(INDEX(TEST_CASE_COMPLEXITY_STEPS,MATCH(TRUE,TEST_CASE_COMPLEXITY_STEPS&gt;B722,0)),0,1),"")</f>
        <v/>
      </c>
      <c r="D722" s="206"/>
      <c r="E722" s="206"/>
    </row>
    <row r="723" spans="1:5" x14ac:dyDescent="0.25">
      <c r="A723" s="206"/>
      <c r="B723" s="206"/>
      <c r="C723" s="206" t="str">
        <f t="array" aca="1" ref="C723" ca="1">IF(B723&gt;0,OFFSET(INDEX(TEST_CASE_COMPLEXITY_STEPS,MATCH(TRUE,TEST_CASE_COMPLEXITY_STEPS&gt;B723,0)),0,1),"")</f>
        <v/>
      </c>
      <c r="D723" s="206"/>
      <c r="E723" s="206"/>
    </row>
    <row r="724" spans="1:5" x14ac:dyDescent="0.25">
      <c r="A724" s="206"/>
      <c r="B724" s="206"/>
      <c r="C724" s="206" t="str">
        <f t="array" aca="1" ref="C724" ca="1">IF(B724&gt;0,OFFSET(INDEX(TEST_CASE_COMPLEXITY_STEPS,MATCH(TRUE,TEST_CASE_COMPLEXITY_STEPS&gt;B724,0)),0,1),"")</f>
        <v/>
      </c>
      <c r="D724" s="206"/>
      <c r="E724" s="206"/>
    </row>
    <row r="725" spans="1:5" x14ac:dyDescent="0.25">
      <c r="A725" s="206"/>
      <c r="B725" s="206"/>
      <c r="C725" s="206" t="str">
        <f t="array" aca="1" ref="C725" ca="1">IF(B725&gt;0,OFFSET(INDEX(TEST_CASE_COMPLEXITY_STEPS,MATCH(TRUE,TEST_CASE_COMPLEXITY_STEPS&gt;B725,0)),0,1),"")</f>
        <v/>
      </c>
      <c r="D725" s="206"/>
      <c r="E725" s="206"/>
    </row>
    <row r="726" spans="1:5" x14ac:dyDescent="0.25">
      <c r="A726" s="206"/>
      <c r="B726" s="206"/>
      <c r="C726" s="206" t="str">
        <f t="array" aca="1" ref="C726" ca="1">IF(B726&gt;0,OFFSET(INDEX(TEST_CASE_COMPLEXITY_STEPS,MATCH(TRUE,TEST_CASE_COMPLEXITY_STEPS&gt;B726,0)),0,1),"")</f>
        <v/>
      </c>
      <c r="D726" s="206"/>
      <c r="E726" s="206"/>
    </row>
    <row r="727" spans="1:5" x14ac:dyDescent="0.25">
      <c r="A727" s="206"/>
      <c r="B727" s="206"/>
      <c r="C727" s="206" t="str">
        <f t="array" aca="1" ref="C727" ca="1">IF(B727&gt;0,OFFSET(INDEX(TEST_CASE_COMPLEXITY_STEPS,MATCH(TRUE,TEST_CASE_COMPLEXITY_STEPS&gt;B727,0)),0,1),"")</f>
        <v/>
      </c>
      <c r="D727" s="206"/>
      <c r="E727" s="206"/>
    </row>
    <row r="728" spans="1:5" x14ac:dyDescent="0.25">
      <c r="A728" s="206"/>
      <c r="B728" s="206"/>
      <c r="C728" s="206" t="str">
        <f t="array" aca="1" ref="C728" ca="1">IF(B728&gt;0,OFFSET(INDEX(TEST_CASE_COMPLEXITY_STEPS,MATCH(TRUE,TEST_CASE_COMPLEXITY_STEPS&gt;B728,0)),0,1),"")</f>
        <v/>
      </c>
      <c r="D728" s="206"/>
      <c r="E728" s="206"/>
    </row>
    <row r="729" spans="1:5" x14ac:dyDescent="0.25">
      <c r="A729" s="206"/>
      <c r="B729" s="206"/>
      <c r="C729" s="206" t="str">
        <f t="array" aca="1" ref="C729" ca="1">IF(B729&gt;0,OFFSET(INDEX(TEST_CASE_COMPLEXITY_STEPS,MATCH(TRUE,TEST_CASE_COMPLEXITY_STEPS&gt;B729,0)),0,1),"")</f>
        <v/>
      </c>
      <c r="D729" s="206"/>
      <c r="E729" s="206"/>
    </row>
    <row r="730" spans="1:5" x14ac:dyDescent="0.25">
      <c r="A730" s="206"/>
      <c r="B730" s="206"/>
      <c r="C730" s="206" t="str">
        <f t="array" aca="1" ref="C730" ca="1">IF(B730&gt;0,OFFSET(INDEX(TEST_CASE_COMPLEXITY_STEPS,MATCH(TRUE,TEST_CASE_COMPLEXITY_STEPS&gt;B730,0)),0,1),"")</f>
        <v/>
      </c>
      <c r="D730" s="206"/>
      <c r="E730" s="206"/>
    </row>
    <row r="731" spans="1:5" x14ac:dyDescent="0.25">
      <c r="A731" s="206"/>
      <c r="B731" s="206"/>
      <c r="C731" s="206" t="str">
        <f t="array" aca="1" ref="C731" ca="1">IF(B731&gt;0,OFFSET(INDEX(TEST_CASE_COMPLEXITY_STEPS,MATCH(TRUE,TEST_CASE_COMPLEXITY_STEPS&gt;B731,0)),0,1),"")</f>
        <v/>
      </c>
      <c r="D731" s="206"/>
      <c r="E731" s="206"/>
    </row>
    <row r="732" spans="1:5" x14ac:dyDescent="0.25">
      <c r="A732" s="206"/>
      <c r="B732" s="206"/>
      <c r="C732" s="206" t="str">
        <f t="array" aca="1" ref="C732" ca="1">IF(B732&gt;0,OFFSET(INDEX(TEST_CASE_COMPLEXITY_STEPS,MATCH(TRUE,TEST_CASE_COMPLEXITY_STEPS&gt;B732,0)),0,1),"")</f>
        <v/>
      </c>
      <c r="D732" s="206"/>
      <c r="E732" s="206"/>
    </row>
    <row r="733" spans="1:5" x14ac:dyDescent="0.25">
      <c r="A733" s="206"/>
      <c r="B733" s="206"/>
      <c r="C733" s="206" t="str">
        <f t="array" aca="1" ref="C733" ca="1">IF(B733&gt;0,OFFSET(INDEX(TEST_CASE_COMPLEXITY_STEPS,MATCH(TRUE,TEST_CASE_COMPLEXITY_STEPS&gt;B733,0)),0,1),"")</f>
        <v/>
      </c>
      <c r="D733" s="206"/>
      <c r="E733" s="206"/>
    </row>
    <row r="734" spans="1:5" x14ac:dyDescent="0.25">
      <c r="A734" s="206"/>
      <c r="B734" s="206"/>
      <c r="C734" s="206" t="str">
        <f t="array" aca="1" ref="C734" ca="1">IF(B734&gt;0,OFFSET(INDEX(TEST_CASE_COMPLEXITY_STEPS,MATCH(TRUE,TEST_CASE_COMPLEXITY_STEPS&gt;B734,0)),0,1),"")</f>
        <v/>
      </c>
      <c r="D734" s="206"/>
      <c r="E734" s="206"/>
    </row>
    <row r="735" spans="1:5" x14ac:dyDescent="0.25">
      <c r="A735" s="206"/>
      <c r="B735" s="206"/>
      <c r="C735" s="206" t="str">
        <f t="array" aca="1" ref="C735" ca="1">IF(B735&gt;0,OFFSET(INDEX(TEST_CASE_COMPLEXITY_STEPS,MATCH(TRUE,TEST_CASE_COMPLEXITY_STEPS&gt;B735,0)),0,1),"")</f>
        <v/>
      </c>
      <c r="D735" s="206"/>
      <c r="E735" s="206"/>
    </row>
    <row r="736" spans="1:5" x14ac:dyDescent="0.25">
      <c r="A736" s="206"/>
      <c r="B736" s="206"/>
      <c r="C736" s="206" t="str">
        <f t="array" aca="1" ref="C736" ca="1">IF(B736&gt;0,OFFSET(INDEX(TEST_CASE_COMPLEXITY_STEPS,MATCH(TRUE,TEST_CASE_COMPLEXITY_STEPS&gt;B736,0)),0,1),"")</f>
        <v/>
      </c>
      <c r="D736" s="206"/>
      <c r="E736" s="206"/>
    </row>
    <row r="737" spans="1:5" x14ac:dyDescent="0.25">
      <c r="A737" s="206"/>
      <c r="B737" s="206"/>
      <c r="C737" s="206" t="str">
        <f t="array" aca="1" ref="C737" ca="1">IF(B737&gt;0,OFFSET(INDEX(TEST_CASE_COMPLEXITY_STEPS,MATCH(TRUE,TEST_CASE_COMPLEXITY_STEPS&gt;B737,0)),0,1),"")</f>
        <v/>
      </c>
      <c r="D737" s="206"/>
      <c r="E737" s="206"/>
    </row>
    <row r="738" spans="1:5" x14ac:dyDescent="0.25">
      <c r="A738" s="206"/>
      <c r="B738" s="206"/>
      <c r="C738" s="206" t="str">
        <f t="array" aca="1" ref="C738" ca="1">IF(B738&gt;0,OFFSET(INDEX(TEST_CASE_COMPLEXITY_STEPS,MATCH(TRUE,TEST_CASE_COMPLEXITY_STEPS&gt;B738,0)),0,1),"")</f>
        <v/>
      </c>
      <c r="D738" s="206"/>
      <c r="E738" s="206"/>
    </row>
    <row r="739" spans="1:5" x14ac:dyDescent="0.25">
      <c r="A739" s="206"/>
      <c r="B739" s="206"/>
      <c r="C739" s="206" t="str">
        <f t="array" aca="1" ref="C739" ca="1">IF(B739&gt;0,OFFSET(INDEX(TEST_CASE_COMPLEXITY_STEPS,MATCH(TRUE,TEST_CASE_COMPLEXITY_STEPS&gt;B739,0)),0,1),"")</f>
        <v/>
      </c>
      <c r="D739" s="206"/>
      <c r="E739" s="206"/>
    </row>
    <row r="740" spans="1:5" x14ac:dyDescent="0.25">
      <c r="A740" s="206"/>
      <c r="B740" s="206"/>
      <c r="C740" s="206" t="str">
        <f t="array" aca="1" ref="C740" ca="1">IF(B740&gt;0,OFFSET(INDEX(TEST_CASE_COMPLEXITY_STEPS,MATCH(TRUE,TEST_CASE_COMPLEXITY_STEPS&gt;B740,0)),0,1),"")</f>
        <v/>
      </c>
      <c r="D740" s="206"/>
      <c r="E740" s="206"/>
    </row>
    <row r="741" spans="1:5" x14ac:dyDescent="0.25">
      <c r="A741" s="206"/>
      <c r="B741" s="206"/>
      <c r="C741" s="206" t="str">
        <f t="array" aca="1" ref="C741" ca="1">IF(B741&gt;0,OFFSET(INDEX(TEST_CASE_COMPLEXITY_STEPS,MATCH(TRUE,TEST_CASE_COMPLEXITY_STEPS&gt;B741,0)),0,1),"")</f>
        <v/>
      </c>
      <c r="D741" s="206"/>
      <c r="E741" s="206"/>
    </row>
    <row r="742" spans="1:5" x14ac:dyDescent="0.25">
      <c r="A742" s="206"/>
      <c r="B742" s="206"/>
      <c r="C742" s="206" t="str">
        <f t="array" aca="1" ref="C742" ca="1">IF(B742&gt;0,OFFSET(INDEX(TEST_CASE_COMPLEXITY_STEPS,MATCH(TRUE,TEST_CASE_COMPLEXITY_STEPS&gt;B742,0)),0,1),"")</f>
        <v/>
      </c>
      <c r="D742" s="206"/>
      <c r="E742" s="206"/>
    </row>
    <row r="743" spans="1:5" x14ac:dyDescent="0.25">
      <c r="A743" s="206"/>
      <c r="B743" s="206"/>
      <c r="C743" s="206" t="str">
        <f t="array" aca="1" ref="C743" ca="1">IF(B743&gt;0,OFFSET(INDEX(TEST_CASE_COMPLEXITY_STEPS,MATCH(TRUE,TEST_CASE_COMPLEXITY_STEPS&gt;B743,0)),0,1),"")</f>
        <v/>
      </c>
      <c r="D743" s="206"/>
      <c r="E743" s="206"/>
    </row>
    <row r="744" spans="1:5" x14ac:dyDescent="0.25">
      <c r="A744" s="206"/>
      <c r="B744" s="206"/>
      <c r="C744" s="206" t="str">
        <f t="array" aca="1" ref="C744" ca="1">IF(B744&gt;0,OFFSET(INDEX(TEST_CASE_COMPLEXITY_STEPS,MATCH(TRUE,TEST_CASE_COMPLEXITY_STEPS&gt;B744,0)),0,1),"")</f>
        <v/>
      </c>
      <c r="D744" s="206"/>
      <c r="E744" s="206"/>
    </row>
    <row r="745" spans="1:5" x14ac:dyDescent="0.25">
      <c r="A745" s="206"/>
      <c r="B745" s="206"/>
      <c r="C745" s="206" t="str">
        <f t="array" aca="1" ref="C745" ca="1">IF(B745&gt;0,OFFSET(INDEX(TEST_CASE_COMPLEXITY_STEPS,MATCH(TRUE,TEST_CASE_COMPLEXITY_STEPS&gt;B745,0)),0,1),"")</f>
        <v/>
      </c>
      <c r="D745" s="206"/>
      <c r="E745" s="206"/>
    </row>
    <row r="746" spans="1:5" x14ac:dyDescent="0.25">
      <c r="A746" s="206"/>
      <c r="B746" s="206"/>
      <c r="C746" s="206" t="str">
        <f t="array" aca="1" ref="C746" ca="1">IF(B746&gt;0,OFFSET(INDEX(TEST_CASE_COMPLEXITY_STEPS,MATCH(TRUE,TEST_CASE_COMPLEXITY_STEPS&gt;B746,0)),0,1),"")</f>
        <v/>
      </c>
      <c r="D746" s="206"/>
      <c r="E746" s="206"/>
    </row>
    <row r="747" spans="1:5" x14ac:dyDescent="0.25">
      <c r="A747" s="206"/>
      <c r="B747" s="206"/>
      <c r="C747" s="206" t="str">
        <f t="array" aca="1" ref="C747" ca="1">IF(B747&gt;0,OFFSET(INDEX(TEST_CASE_COMPLEXITY_STEPS,MATCH(TRUE,TEST_CASE_COMPLEXITY_STEPS&gt;B747,0)),0,1),"")</f>
        <v/>
      </c>
      <c r="D747" s="206"/>
      <c r="E747" s="206"/>
    </row>
    <row r="748" spans="1:5" x14ac:dyDescent="0.25">
      <c r="A748" s="206"/>
      <c r="B748" s="206"/>
      <c r="C748" s="206" t="str">
        <f t="array" aca="1" ref="C748" ca="1">IF(B748&gt;0,OFFSET(INDEX(TEST_CASE_COMPLEXITY_STEPS,MATCH(TRUE,TEST_CASE_COMPLEXITY_STEPS&gt;B748,0)),0,1),"")</f>
        <v/>
      </c>
      <c r="D748" s="206"/>
      <c r="E748" s="206"/>
    </row>
    <row r="749" spans="1:5" x14ac:dyDescent="0.25">
      <c r="A749" s="206"/>
      <c r="B749" s="206"/>
      <c r="C749" s="206" t="str">
        <f t="array" aca="1" ref="C749" ca="1">IF(B749&gt;0,OFFSET(INDEX(TEST_CASE_COMPLEXITY_STEPS,MATCH(TRUE,TEST_CASE_COMPLEXITY_STEPS&gt;B749,0)),0,1),"")</f>
        <v/>
      </c>
      <c r="D749" s="206"/>
      <c r="E749" s="206"/>
    </row>
    <row r="750" spans="1:5" x14ac:dyDescent="0.25">
      <c r="A750" s="206"/>
      <c r="B750" s="206"/>
      <c r="C750" s="206" t="str">
        <f t="array" aca="1" ref="C750" ca="1">IF(B750&gt;0,OFFSET(INDEX(TEST_CASE_COMPLEXITY_STEPS,MATCH(TRUE,TEST_CASE_COMPLEXITY_STEPS&gt;B750,0)),0,1),"")</f>
        <v/>
      </c>
      <c r="D750" s="206"/>
      <c r="E750" s="206"/>
    </row>
    <row r="751" spans="1:5" x14ac:dyDescent="0.25">
      <c r="A751" s="206"/>
      <c r="B751" s="206"/>
      <c r="C751" s="206" t="str">
        <f t="array" aca="1" ref="C751" ca="1">IF(B751&gt;0,OFFSET(INDEX(TEST_CASE_COMPLEXITY_STEPS,MATCH(TRUE,TEST_CASE_COMPLEXITY_STEPS&gt;B751,0)),0,1),"")</f>
        <v/>
      </c>
      <c r="D751" s="206"/>
      <c r="E751" s="206"/>
    </row>
    <row r="752" spans="1:5" x14ac:dyDescent="0.25">
      <c r="A752" s="206"/>
      <c r="B752" s="206"/>
      <c r="C752" s="206" t="str">
        <f t="array" aca="1" ref="C752" ca="1">IF(B752&gt;0,OFFSET(INDEX(TEST_CASE_COMPLEXITY_STEPS,MATCH(TRUE,TEST_CASE_COMPLEXITY_STEPS&gt;B752,0)),0,1),"")</f>
        <v/>
      </c>
      <c r="D752" s="206"/>
      <c r="E752" s="206"/>
    </row>
    <row r="753" spans="1:5" x14ac:dyDescent="0.25">
      <c r="A753" s="206"/>
      <c r="B753" s="206"/>
      <c r="C753" s="206" t="str">
        <f t="array" aca="1" ref="C753" ca="1">IF(B753&gt;0,OFFSET(INDEX(TEST_CASE_COMPLEXITY_STEPS,MATCH(TRUE,TEST_CASE_COMPLEXITY_STEPS&gt;B753,0)),0,1),"")</f>
        <v/>
      </c>
      <c r="D753" s="206"/>
      <c r="E753" s="206"/>
    </row>
    <row r="754" spans="1:5" x14ac:dyDescent="0.25">
      <c r="A754" s="206"/>
      <c r="B754" s="206"/>
      <c r="C754" s="206" t="str">
        <f t="array" aca="1" ref="C754" ca="1">IF(B754&gt;0,OFFSET(INDEX(TEST_CASE_COMPLEXITY_STEPS,MATCH(TRUE,TEST_CASE_COMPLEXITY_STEPS&gt;B754,0)),0,1),"")</f>
        <v/>
      </c>
      <c r="D754" s="206"/>
      <c r="E754" s="206"/>
    </row>
    <row r="755" spans="1:5" x14ac:dyDescent="0.25">
      <c r="A755" s="206"/>
      <c r="B755" s="206"/>
      <c r="C755" s="206" t="str">
        <f t="array" aca="1" ref="C755" ca="1">IF(B755&gt;0,OFFSET(INDEX(TEST_CASE_COMPLEXITY_STEPS,MATCH(TRUE,TEST_CASE_COMPLEXITY_STEPS&gt;B755,0)),0,1),"")</f>
        <v/>
      </c>
      <c r="D755" s="206"/>
      <c r="E755" s="206"/>
    </row>
    <row r="756" spans="1:5" x14ac:dyDescent="0.25">
      <c r="A756" s="206"/>
      <c r="B756" s="206"/>
      <c r="C756" s="206" t="str">
        <f t="array" aca="1" ref="C756" ca="1">IF(B756&gt;0,OFFSET(INDEX(TEST_CASE_COMPLEXITY_STEPS,MATCH(TRUE,TEST_CASE_COMPLEXITY_STEPS&gt;B756,0)),0,1),"")</f>
        <v/>
      </c>
      <c r="D756" s="206"/>
      <c r="E756" s="206"/>
    </row>
    <row r="757" spans="1:5" x14ac:dyDescent="0.25">
      <c r="A757" s="206"/>
      <c r="B757" s="206"/>
      <c r="C757" s="206" t="str">
        <f t="array" aca="1" ref="C757" ca="1">IF(B757&gt;0,OFFSET(INDEX(TEST_CASE_COMPLEXITY_STEPS,MATCH(TRUE,TEST_CASE_COMPLEXITY_STEPS&gt;B757,0)),0,1),"")</f>
        <v/>
      </c>
      <c r="D757" s="206"/>
      <c r="E757" s="206"/>
    </row>
    <row r="758" spans="1:5" x14ac:dyDescent="0.25">
      <c r="A758" s="206"/>
      <c r="B758" s="206"/>
      <c r="C758" s="206" t="str">
        <f t="array" aca="1" ref="C758" ca="1">IF(B758&gt;0,OFFSET(INDEX(TEST_CASE_COMPLEXITY_STEPS,MATCH(TRUE,TEST_CASE_COMPLEXITY_STEPS&gt;B758,0)),0,1),"")</f>
        <v/>
      </c>
      <c r="D758" s="206"/>
      <c r="E758" s="206"/>
    </row>
    <row r="759" spans="1:5" x14ac:dyDescent="0.25">
      <c r="A759" s="206"/>
      <c r="B759" s="206"/>
      <c r="C759" s="206" t="str">
        <f t="array" aca="1" ref="C759" ca="1">IF(B759&gt;0,OFFSET(INDEX(TEST_CASE_COMPLEXITY_STEPS,MATCH(TRUE,TEST_CASE_COMPLEXITY_STEPS&gt;B759,0)),0,1),"")</f>
        <v/>
      </c>
      <c r="D759" s="206"/>
      <c r="E759" s="206"/>
    </row>
    <row r="760" spans="1:5" x14ac:dyDescent="0.25">
      <c r="A760" s="206"/>
      <c r="B760" s="206"/>
      <c r="C760" s="206" t="str">
        <f t="array" aca="1" ref="C760" ca="1">IF(B760&gt;0,OFFSET(INDEX(TEST_CASE_COMPLEXITY_STEPS,MATCH(TRUE,TEST_CASE_COMPLEXITY_STEPS&gt;B760,0)),0,1),"")</f>
        <v/>
      </c>
      <c r="D760" s="206"/>
      <c r="E760" s="206"/>
    </row>
    <row r="761" spans="1:5" x14ac:dyDescent="0.25">
      <c r="A761" s="206"/>
      <c r="B761" s="206"/>
      <c r="C761" s="206" t="str">
        <f t="array" aca="1" ref="C761" ca="1">IF(B761&gt;0,OFFSET(INDEX(TEST_CASE_COMPLEXITY_STEPS,MATCH(TRUE,TEST_CASE_COMPLEXITY_STEPS&gt;B761,0)),0,1),"")</f>
        <v/>
      </c>
      <c r="D761" s="206"/>
      <c r="E761" s="206"/>
    </row>
    <row r="762" spans="1:5" x14ac:dyDescent="0.25">
      <c r="A762" s="206"/>
      <c r="B762" s="206"/>
      <c r="C762" s="206" t="str">
        <f t="array" aca="1" ref="C762" ca="1">IF(B762&gt;0,OFFSET(INDEX(TEST_CASE_COMPLEXITY_STEPS,MATCH(TRUE,TEST_CASE_COMPLEXITY_STEPS&gt;B762,0)),0,1),"")</f>
        <v/>
      </c>
      <c r="D762" s="206"/>
      <c r="E762" s="206"/>
    </row>
    <row r="763" spans="1:5" x14ac:dyDescent="0.25">
      <c r="A763" s="206"/>
      <c r="B763" s="206"/>
      <c r="C763" s="206" t="str">
        <f t="array" aca="1" ref="C763" ca="1">IF(B763&gt;0,OFFSET(INDEX(TEST_CASE_COMPLEXITY_STEPS,MATCH(TRUE,TEST_CASE_COMPLEXITY_STEPS&gt;B763,0)),0,1),"")</f>
        <v/>
      </c>
      <c r="D763" s="206"/>
      <c r="E763" s="206"/>
    </row>
    <row r="764" spans="1:5" x14ac:dyDescent="0.25">
      <c r="A764" s="206"/>
      <c r="B764" s="206"/>
      <c r="C764" s="206" t="str">
        <f t="array" aca="1" ref="C764" ca="1">IF(B764&gt;0,OFFSET(INDEX(TEST_CASE_COMPLEXITY_STEPS,MATCH(TRUE,TEST_CASE_COMPLEXITY_STEPS&gt;B764,0)),0,1),"")</f>
        <v/>
      </c>
      <c r="D764" s="206"/>
      <c r="E764" s="206"/>
    </row>
    <row r="765" spans="1:5" x14ac:dyDescent="0.25">
      <c r="A765" s="206"/>
      <c r="B765" s="206"/>
      <c r="C765" s="206" t="str">
        <f t="array" aca="1" ref="C765" ca="1">IF(B765&gt;0,OFFSET(INDEX(TEST_CASE_COMPLEXITY_STEPS,MATCH(TRUE,TEST_CASE_COMPLEXITY_STEPS&gt;B765,0)),0,1),"")</f>
        <v/>
      </c>
      <c r="D765" s="206"/>
      <c r="E765" s="206"/>
    </row>
    <row r="766" spans="1:5" x14ac:dyDescent="0.25">
      <c r="A766" s="206"/>
      <c r="B766" s="206"/>
      <c r="C766" s="206" t="str">
        <f t="array" aca="1" ref="C766" ca="1">IF(B766&gt;0,OFFSET(INDEX(TEST_CASE_COMPLEXITY_STEPS,MATCH(TRUE,TEST_CASE_COMPLEXITY_STEPS&gt;B766,0)),0,1),"")</f>
        <v/>
      </c>
      <c r="D766" s="206"/>
      <c r="E766" s="206"/>
    </row>
    <row r="767" spans="1:5" x14ac:dyDescent="0.25">
      <c r="A767" s="206"/>
      <c r="B767" s="206"/>
      <c r="C767" s="206" t="str">
        <f t="array" aca="1" ref="C767" ca="1">IF(B767&gt;0,OFFSET(INDEX(TEST_CASE_COMPLEXITY_STEPS,MATCH(TRUE,TEST_CASE_COMPLEXITY_STEPS&gt;B767,0)),0,1),"")</f>
        <v/>
      </c>
      <c r="D767" s="206"/>
      <c r="E767" s="206"/>
    </row>
    <row r="768" spans="1:5" x14ac:dyDescent="0.25">
      <c r="A768" s="206"/>
      <c r="B768" s="206"/>
      <c r="C768" s="206" t="str">
        <f t="array" aca="1" ref="C768" ca="1">IF(B768&gt;0,OFFSET(INDEX(TEST_CASE_COMPLEXITY_STEPS,MATCH(TRUE,TEST_CASE_COMPLEXITY_STEPS&gt;B768,0)),0,1),"")</f>
        <v/>
      </c>
      <c r="D768" s="206"/>
      <c r="E768" s="206"/>
    </row>
    <row r="769" spans="1:5" x14ac:dyDescent="0.25">
      <c r="A769" s="206"/>
      <c r="B769" s="206"/>
      <c r="C769" s="206" t="str">
        <f t="array" aca="1" ref="C769" ca="1">IF(B769&gt;0,OFFSET(INDEX(TEST_CASE_COMPLEXITY_STEPS,MATCH(TRUE,TEST_CASE_COMPLEXITY_STEPS&gt;B769,0)),0,1),"")</f>
        <v/>
      </c>
      <c r="D769" s="206"/>
      <c r="E769" s="206"/>
    </row>
    <row r="770" spans="1:5" x14ac:dyDescent="0.25">
      <c r="A770" s="206"/>
      <c r="B770" s="206"/>
      <c r="C770" s="206" t="str">
        <f t="array" aca="1" ref="C770" ca="1">IF(B770&gt;0,OFFSET(INDEX(TEST_CASE_COMPLEXITY_STEPS,MATCH(TRUE,TEST_CASE_COMPLEXITY_STEPS&gt;B770,0)),0,1),"")</f>
        <v/>
      </c>
      <c r="D770" s="206"/>
      <c r="E770" s="206"/>
    </row>
    <row r="771" spans="1:5" x14ac:dyDescent="0.25">
      <c r="A771" s="206"/>
      <c r="B771" s="206"/>
      <c r="C771" s="206" t="str">
        <f t="array" aca="1" ref="C771" ca="1">IF(B771&gt;0,OFFSET(INDEX(TEST_CASE_COMPLEXITY_STEPS,MATCH(TRUE,TEST_CASE_COMPLEXITY_STEPS&gt;B771,0)),0,1),"")</f>
        <v/>
      </c>
      <c r="D771" s="206"/>
      <c r="E771" s="206"/>
    </row>
    <row r="772" spans="1:5" x14ac:dyDescent="0.25">
      <c r="A772" s="206"/>
      <c r="B772" s="206"/>
      <c r="C772" s="206" t="str">
        <f t="array" aca="1" ref="C772" ca="1">IF(B772&gt;0,OFFSET(INDEX(TEST_CASE_COMPLEXITY_STEPS,MATCH(TRUE,TEST_CASE_COMPLEXITY_STEPS&gt;B772,0)),0,1),"")</f>
        <v/>
      </c>
      <c r="D772" s="206"/>
      <c r="E772" s="206"/>
    </row>
    <row r="773" spans="1:5" x14ac:dyDescent="0.25">
      <c r="A773" s="206"/>
      <c r="B773" s="206"/>
      <c r="C773" s="206" t="str">
        <f t="array" aca="1" ref="C773" ca="1">IF(B773&gt;0,OFFSET(INDEX(TEST_CASE_COMPLEXITY_STEPS,MATCH(TRUE,TEST_CASE_COMPLEXITY_STEPS&gt;B773,0)),0,1),"")</f>
        <v/>
      </c>
      <c r="D773" s="206"/>
      <c r="E773" s="206"/>
    </row>
    <row r="774" spans="1:5" x14ac:dyDescent="0.25">
      <c r="A774" s="206"/>
      <c r="B774" s="206"/>
      <c r="C774" s="206" t="str">
        <f t="array" aca="1" ref="C774" ca="1">IF(B774&gt;0,OFFSET(INDEX(TEST_CASE_COMPLEXITY_STEPS,MATCH(TRUE,TEST_CASE_COMPLEXITY_STEPS&gt;B774,0)),0,1),"")</f>
        <v/>
      </c>
      <c r="D774" s="206"/>
      <c r="E774" s="206"/>
    </row>
    <row r="775" spans="1:5" x14ac:dyDescent="0.25">
      <c r="A775" s="206"/>
      <c r="B775" s="206"/>
      <c r="C775" s="206" t="str">
        <f t="array" aca="1" ref="C775" ca="1">IF(B775&gt;0,OFFSET(INDEX(TEST_CASE_COMPLEXITY_STEPS,MATCH(TRUE,TEST_CASE_COMPLEXITY_STEPS&gt;B775,0)),0,1),"")</f>
        <v/>
      </c>
      <c r="D775" s="206"/>
      <c r="E775" s="206"/>
    </row>
    <row r="776" spans="1:5" x14ac:dyDescent="0.25">
      <c r="A776" s="206"/>
      <c r="B776" s="206"/>
      <c r="C776" s="206" t="str">
        <f t="array" aca="1" ref="C776" ca="1">IF(B776&gt;0,OFFSET(INDEX(TEST_CASE_COMPLEXITY_STEPS,MATCH(TRUE,TEST_CASE_COMPLEXITY_STEPS&gt;B776,0)),0,1),"")</f>
        <v/>
      </c>
      <c r="D776" s="206"/>
      <c r="E776" s="206"/>
    </row>
    <row r="777" spans="1:5" x14ac:dyDescent="0.25">
      <c r="A777" s="206"/>
      <c r="B777" s="206"/>
      <c r="C777" s="206" t="str">
        <f t="array" aca="1" ref="C777" ca="1">IF(B777&gt;0,OFFSET(INDEX(TEST_CASE_COMPLEXITY_STEPS,MATCH(TRUE,TEST_CASE_COMPLEXITY_STEPS&gt;B777,0)),0,1),"")</f>
        <v/>
      </c>
      <c r="D777" s="206"/>
      <c r="E777" s="206"/>
    </row>
    <row r="778" spans="1:5" x14ac:dyDescent="0.25">
      <c r="A778" s="206"/>
      <c r="B778" s="206"/>
      <c r="C778" s="206" t="str">
        <f t="array" aca="1" ref="C778" ca="1">IF(B778&gt;0,OFFSET(INDEX(TEST_CASE_COMPLEXITY_STEPS,MATCH(TRUE,TEST_CASE_COMPLEXITY_STEPS&gt;B778,0)),0,1),"")</f>
        <v/>
      </c>
      <c r="D778" s="206"/>
      <c r="E778" s="206"/>
    </row>
    <row r="779" spans="1:5" x14ac:dyDescent="0.25">
      <c r="A779" s="206"/>
      <c r="B779" s="206"/>
      <c r="C779" s="206" t="str">
        <f t="array" aca="1" ref="C779" ca="1">IF(B779&gt;0,OFFSET(INDEX(TEST_CASE_COMPLEXITY_STEPS,MATCH(TRUE,TEST_CASE_COMPLEXITY_STEPS&gt;B779,0)),0,1),"")</f>
        <v/>
      </c>
      <c r="D779" s="206"/>
      <c r="E779" s="206"/>
    </row>
    <row r="780" spans="1:5" x14ac:dyDescent="0.25">
      <c r="A780" s="206"/>
      <c r="B780" s="206"/>
      <c r="C780" s="206" t="str">
        <f t="array" aca="1" ref="C780" ca="1">IF(B780&gt;0,OFFSET(INDEX(TEST_CASE_COMPLEXITY_STEPS,MATCH(TRUE,TEST_CASE_COMPLEXITY_STEPS&gt;B780,0)),0,1),"")</f>
        <v/>
      </c>
      <c r="D780" s="206"/>
      <c r="E780" s="206"/>
    </row>
    <row r="781" spans="1:5" x14ac:dyDescent="0.25">
      <c r="A781" s="206"/>
      <c r="B781" s="206"/>
      <c r="C781" s="206" t="str">
        <f t="array" aca="1" ref="C781" ca="1">IF(B781&gt;0,OFFSET(INDEX(TEST_CASE_COMPLEXITY_STEPS,MATCH(TRUE,TEST_CASE_COMPLEXITY_STEPS&gt;B781,0)),0,1),"")</f>
        <v/>
      </c>
      <c r="D781" s="206"/>
      <c r="E781" s="206"/>
    </row>
    <row r="782" spans="1:5" x14ac:dyDescent="0.25">
      <c r="A782" s="206"/>
      <c r="B782" s="206"/>
      <c r="C782" s="206" t="str">
        <f t="array" aca="1" ref="C782" ca="1">IF(B782&gt;0,OFFSET(INDEX(TEST_CASE_COMPLEXITY_STEPS,MATCH(TRUE,TEST_CASE_COMPLEXITY_STEPS&gt;B782,0)),0,1),"")</f>
        <v/>
      </c>
      <c r="D782" s="206"/>
      <c r="E782" s="206"/>
    </row>
    <row r="783" spans="1:5" x14ac:dyDescent="0.25">
      <c r="A783" s="206"/>
      <c r="B783" s="206"/>
      <c r="C783" s="206" t="str">
        <f t="array" aca="1" ref="C783" ca="1">IF(B783&gt;0,OFFSET(INDEX(TEST_CASE_COMPLEXITY_STEPS,MATCH(TRUE,TEST_CASE_COMPLEXITY_STEPS&gt;B783,0)),0,1),"")</f>
        <v/>
      </c>
      <c r="D783" s="206"/>
      <c r="E783" s="206"/>
    </row>
    <row r="784" spans="1:5" x14ac:dyDescent="0.25">
      <c r="A784" s="206"/>
      <c r="B784" s="206"/>
      <c r="C784" s="206" t="str">
        <f t="array" aca="1" ref="C784" ca="1">IF(B784&gt;0,OFFSET(INDEX(TEST_CASE_COMPLEXITY_STEPS,MATCH(TRUE,TEST_CASE_COMPLEXITY_STEPS&gt;B784,0)),0,1),"")</f>
        <v/>
      </c>
      <c r="D784" s="206"/>
      <c r="E784" s="206"/>
    </row>
    <row r="785" spans="1:5" x14ac:dyDescent="0.25">
      <c r="A785" s="206"/>
      <c r="B785" s="206"/>
      <c r="C785" s="206" t="str">
        <f t="array" aca="1" ref="C785" ca="1">IF(B785&gt;0,OFFSET(INDEX(TEST_CASE_COMPLEXITY_STEPS,MATCH(TRUE,TEST_CASE_COMPLEXITY_STEPS&gt;B785,0)),0,1),"")</f>
        <v/>
      </c>
      <c r="D785" s="206"/>
      <c r="E785" s="206"/>
    </row>
    <row r="786" spans="1:5" x14ac:dyDescent="0.25">
      <c r="A786" s="206"/>
      <c r="B786" s="206"/>
      <c r="C786" s="206" t="str">
        <f t="array" aca="1" ref="C786" ca="1">IF(B786&gt;0,OFFSET(INDEX(TEST_CASE_COMPLEXITY_STEPS,MATCH(TRUE,TEST_CASE_COMPLEXITY_STEPS&gt;B786,0)),0,1),"")</f>
        <v/>
      </c>
      <c r="D786" s="206"/>
      <c r="E786" s="206"/>
    </row>
    <row r="787" spans="1:5" x14ac:dyDescent="0.25">
      <c r="A787" s="206"/>
      <c r="B787" s="206"/>
      <c r="C787" s="206" t="str">
        <f t="array" aca="1" ref="C787" ca="1">IF(B787&gt;0,OFFSET(INDEX(TEST_CASE_COMPLEXITY_STEPS,MATCH(TRUE,TEST_CASE_COMPLEXITY_STEPS&gt;B787,0)),0,1),"")</f>
        <v/>
      </c>
      <c r="D787" s="206"/>
      <c r="E787" s="206"/>
    </row>
    <row r="788" spans="1:5" x14ac:dyDescent="0.25">
      <c r="A788" s="206"/>
      <c r="B788" s="206"/>
      <c r="C788" s="206" t="str">
        <f t="array" aca="1" ref="C788" ca="1">IF(B788&gt;0,OFFSET(INDEX(TEST_CASE_COMPLEXITY_STEPS,MATCH(TRUE,TEST_CASE_COMPLEXITY_STEPS&gt;B788,0)),0,1),"")</f>
        <v/>
      </c>
      <c r="D788" s="206"/>
      <c r="E788" s="206"/>
    </row>
    <row r="789" spans="1:5" x14ac:dyDescent="0.25">
      <c r="A789" s="206"/>
      <c r="B789" s="206"/>
      <c r="C789" s="206" t="str">
        <f t="array" aca="1" ref="C789" ca="1">IF(B789&gt;0,OFFSET(INDEX(TEST_CASE_COMPLEXITY_STEPS,MATCH(TRUE,TEST_CASE_COMPLEXITY_STEPS&gt;B789,0)),0,1),"")</f>
        <v/>
      </c>
      <c r="D789" s="206"/>
      <c r="E789" s="206"/>
    </row>
    <row r="790" spans="1:5" x14ac:dyDescent="0.25">
      <c r="A790" s="206"/>
      <c r="B790" s="206"/>
      <c r="C790" s="206" t="str">
        <f t="array" aca="1" ref="C790" ca="1">IF(B790&gt;0,OFFSET(INDEX(TEST_CASE_COMPLEXITY_STEPS,MATCH(TRUE,TEST_CASE_COMPLEXITY_STEPS&gt;B790,0)),0,1),"")</f>
        <v/>
      </c>
      <c r="D790" s="206"/>
      <c r="E790" s="206"/>
    </row>
    <row r="791" spans="1:5" x14ac:dyDescent="0.25">
      <c r="A791" s="206"/>
      <c r="B791" s="206"/>
      <c r="C791" s="206" t="str">
        <f t="array" aca="1" ref="C791" ca="1">IF(B791&gt;0,OFFSET(INDEX(TEST_CASE_COMPLEXITY_STEPS,MATCH(TRUE,TEST_CASE_COMPLEXITY_STEPS&gt;B791,0)),0,1),"")</f>
        <v/>
      </c>
      <c r="D791" s="206"/>
      <c r="E791" s="206"/>
    </row>
    <row r="792" spans="1:5" x14ac:dyDescent="0.25">
      <c r="A792" s="206"/>
      <c r="B792" s="206"/>
      <c r="C792" s="206" t="str">
        <f t="array" aca="1" ref="C792" ca="1">IF(B792&gt;0,OFFSET(INDEX(TEST_CASE_COMPLEXITY_STEPS,MATCH(TRUE,TEST_CASE_COMPLEXITY_STEPS&gt;B792,0)),0,1),"")</f>
        <v/>
      </c>
      <c r="D792" s="206"/>
      <c r="E792" s="206"/>
    </row>
    <row r="793" spans="1:5" x14ac:dyDescent="0.25">
      <c r="A793" s="206"/>
      <c r="B793" s="206"/>
      <c r="C793" s="206" t="str">
        <f t="array" aca="1" ref="C793" ca="1">IF(B793&gt;0,OFFSET(INDEX(TEST_CASE_COMPLEXITY_STEPS,MATCH(TRUE,TEST_CASE_COMPLEXITY_STEPS&gt;B793,0)),0,1),"")</f>
        <v/>
      </c>
      <c r="D793" s="206"/>
      <c r="E793" s="206"/>
    </row>
    <row r="794" spans="1:5" x14ac:dyDescent="0.25">
      <c r="A794" s="206"/>
      <c r="B794" s="206"/>
      <c r="C794" s="206" t="str">
        <f t="array" aca="1" ref="C794" ca="1">IF(B794&gt;0,OFFSET(INDEX(TEST_CASE_COMPLEXITY_STEPS,MATCH(TRUE,TEST_CASE_COMPLEXITY_STEPS&gt;B794,0)),0,1),"")</f>
        <v/>
      </c>
      <c r="D794" s="206"/>
      <c r="E794" s="206"/>
    </row>
    <row r="795" spans="1:5" x14ac:dyDescent="0.25">
      <c r="A795" s="206"/>
      <c r="B795" s="206"/>
      <c r="C795" s="206" t="str">
        <f t="array" aca="1" ref="C795" ca="1">IF(B795&gt;0,OFFSET(INDEX(TEST_CASE_COMPLEXITY_STEPS,MATCH(TRUE,TEST_CASE_COMPLEXITY_STEPS&gt;B795,0)),0,1),"")</f>
        <v/>
      </c>
      <c r="D795" s="206"/>
      <c r="E795" s="206"/>
    </row>
    <row r="796" spans="1:5" x14ac:dyDescent="0.25">
      <c r="A796" s="206"/>
      <c r="B796" s="206"/>
      <c r="C796" s="206" t="str">
        <f t="array" aca="1" ref="C796" ca="1">IF(B796&gt;0,OFFSET(INDEX(TEST_CASE_COMPLEXITY_STEPS,MATCH(TRUE,TEST_CASE_COMPLEXITY_STEPS&gt;B796,0)),0,1),"")</f>
        <v/>
      </c>
      <c r="D796" s="206"/>
      <c r="E796" s="206"/>
    </row>
    <row r="797" spans="1:5" x14ac:dyDescent="0.25">
      <c r="A797" s="206"/>
      <c r="B797" s="206"/>
      <c r="C797" s="206" t="str">
        <f t="array" aca="1" ref="C797" ca="1">IF(B797&gt;0,OFFSET(INDEX(TEST_CASE_COMPLEXITY_STEPS,MATCH(TRUE,TEST_CASE_COMPLEXITY_STEPS&gt;B797,0)),0,1),"")</f>
        <v/>
      </c>
      <c r="D797" s="206"/>
      <c r="E797" s="206"/>
    </row>
    <row r="798" spans="1:5" x14ac:dyDescent="0.25">
      <c r="A798" s="206"/>
      <c r="B798" s="206"/>
      <c r="C798" s="206" t="str">
        <f t="array" aca="1" ref="C798" ca="1">IF(B798&gt;0,OFFSET(INDEX(TEST_CASE_COMPLEXITY_STEPS,MATCH(TRUE,TEST_CASE_COMPLEXITY_STEPS&gt;B798,0)),0,1),"")</f>
        <v/>
      </c>
      <c r="D798" s="206"/>
      <c r="E798" s="206"/>
    </row>
    <row r="799" spans="1:5" x14ac:dyDescent="0.25">
      <c r="A799" s="206"/>
      <c r="B799" s="206"/>
      <c r="C799" s="206" t="str">
        <f t="array" aca="1" ref="C799" ca="1">IF(B799&gt;0,OFFSET(INDEX(TEST_CASE_COMPLEXITY_STEPS,MATCH(TRUE,TEST_CASE_COMPLEXITY_STEPS&gt;B799,0)),0,1),"")</f>
        <v/>
      </c>
      <c r="D799" s="206"/>
      <c r="E799" s="206"/>
    </row>
    <row r="800" spans="1:5" x14ac:dyDescent="0.25">
      <c r="A800" s="206"/>
      <c r="B800" s="206"/>
      <c r="C800" s="206" t="str">
        <f t="array" aca="1" ref="C800" ca="1">IF(B800&gt;0,OFFSET(INDEX(TEST_CASE_COMPLEXITY_STEPS,MATCH(TRUE,TEST_CASE_COMPLEXITY_STEPS&gt;B800,0)),0,1),"")</f>
        <v/>
      </c>
      <c r="D800" s="206"/>
      <c r="E800" s="206"/>
    </row>
    <row r="801" spans="1:5" x14ac:dyDescent="0.25">
      <c r="A801" s="206"/>
      <c r="B801" s="206"/>
      <c r="C801" s="206" t="str">
        <f t="array" aca="1" ref="C801" ca="1">IF(B801&gt;0,OFFSET(INDEX(TEST_CASE_COMPLEXITY_STEPS,MATCH(TRUE,TEST_CASE_COMPLEXITY_STEPS&gt;B801,0)),0,1),"")</f>
        <v/>
      </c>
      <c r="D801" s="206"/>
      <c r="E801" s="206"/>
    </row>
    <row r="802" spans="1:5" x14ac:dyDescent="0.25">
      <c r="A802" s="206"/>
      <c r="B802" s="206"/>
      <c r="C802" s="206" t="str">
        <f t="array" aca="1" ref="C802" ca="1">IF(B802&gt;0,OFFSET(INDEX(TEST_CASE_COMPLEXITY_STEPS,MATCH(TRUE,TEST_CASE_COMPLEXITY_STEPS&gt;B802,0)),0,1),"")</f>
        <v/>
      </c>
      <c r="D802" s="206"/>
      <c r="E802" s="206"/>
    </row>
    <row r="803" spans="1:5" x14ac:dyDescent="0.25">
      <c r="A803" s="206"/>
      <c r="B803" s="206"/>
      <c r="C803" s="206" t="str">
        <f t="array" aca="1" ref="C803" ca="1">IF(B803&gt;0,OFFSET(INDEX(TEST_CASE_COMPLEXITY_STEPS,MATCH(TRUE,TEST_CASE_COMPLEXITY_STEPS&gt;B803,0)),0,1),"")</f>
        <v/>
      </c>
      <c r="D803" s="206"/>
      <c r="E803" s="206"/>
    </row>
    <row r="804" spans="1:5" x14ac:dyDescent="0.25">
      <c r="A804" s="206"/>
      <c r="B804" s="206"/>
      <c r="C804" s="206" t="str">
        <f t="array" aca="1" ref="C804" ca="1">IF(B804&gt;0,OFFSET(INDEX(TEST_CASE_COMPLEXITY_STEPS,MATCH(TRUE,TEST_CASE_COMPLEXITY_STEPS&gt;B804,0)),0,1),"")</f>
        <v/>
      </c>
      <c r="D804" s="206"/>
      <c r="E804" s="206"/>
    </row>
    <row r="805" spans="1:5" x14ac:dyDescent="0.25">
      <c r="A805" s="206"/>
      <c r="B805" s="206"/>
      <c r="C805" s="206" t="str">
        <f t="array" aca="1" ref="C805" ca="1">IF(B805&gt;0,OFFSET(INDEX(TEST_CASE_COMPLEXITY_STEPS,MATCH(TRUE,TEST_CASE_COMPLEXITY_STEPS&gt;B805,0)),0,1),"")</f>
        <v/>
      </c>
      <c r="D805" s="206"/>
      <c r="E805" s="206"/>
    </row>
    <row r="806" spans="1:5" x14ac:dyDescent="0.25">
      <c r="A806" s="206"/>
      <c r="B806" s="206"/>
      <c r="C806" s="206" t="str">
        <f t="array" aca="1" ref="C806" ca="1">IF(B806&gt;0,OFFSET(INDEX(TEST_CASE_COMPLEXITY_STEPS,MATCH(TRUE,TEST_CASE_COMPLEXITY_STEPS&gt;B806,0)),0,1),"")</f>
        <v/>
      </c>
      <c r="D806" s="206"/>
      <c r="E806" s="206"/>
    </row>
    <row r="807" spans="1:5" x14ac:dyDescent="0.25">
      <c r="A807" s="206"/>
      <c r="B807" s="206"/>
      <c r="C807" s="206" t="str">
        <f t="array" aca="1" ref="C807" ca="1">IF(B807&gt;0,OFFSET(INDEX(TEST_CASE_COMPLEXITY_STEPS,MATCH(TRUE,TEST_CASE_COMPLEXITY_STEPS&gt;B807,0)),0,1),"")</f>
        <v/>
      </c>
      <c r="D807" s="206"/>
      <c r="E807" s="206"/>
    </row>
    <row r="808" spans="1:5" x14ac:dyDescent="0.25">
      <c r="A808" s="206"/>
      <c r="B808" s="206"/>
      <c r="C808" s="206" t="str">
        <f t="array" aca="1" ref="C808" ca="1">IF(B808&gt;0,OFFSET(INDEX(TEST_CASE_COMPLEXITY_STEPS,MATCH(TRUE,TEST_CASE_COMPLEXITY_STEPS&gt;B808,0)),0,1),"")</f>
        <v/>
      </c>
      <c r="D808" s="206"/>
      <c r="E808" s="206"/>
    </row>
    <row r="809" spans="1:5" x14ac:dyDescent="0.25">
      <c r="A809" s="206"/>
      <c r="B809" s="206"/>
      <c r="C809" s="206" t="str">
        <f t="array" aca="1" ref="C809" ca="1">IF(B809&gt;0,OFFSET(INDEX(TEST_CASE_COMPLEXITY_STEPS,MATCH(TRUE,TEST_CASE_COMPLEXITY_STEPS&gt;B809,0)),0,1),"")</f>
        <v/>
      </c>
      <c r="D809" s="206"/>
      <c r="E809" s="206"/>
    </row>
    <row r="810" spans="1:5" x14ac:dyDescent="0.25">
      <c r="A810" s="206"/>
      <c r="B810" s="206"/>
      <c r="C810" s="206" t="str">
        <f t="array" aca="1" ref="C810" ca="1">IF(B810&gt;0,OFFSET(INDEX(TEST_CASE_COMPLEXITY_STEPS,MATCH(TRUE,TEST_CASE_COMPLEXITY_STEPS&gt;B810,0)),0,1),"")</f>
        <v/>
      </c>
      <c r="D810" s="206"/>
      <c r="E810" s="206"/>
    </row>
    <row r="811" spans="1:5" x14ac:dyDescent="0.25">
      <c r="A811" s="206"/>
      <c r="B811" s="206"/>
      <c r="C811" s="206" t="str">
        <f t="array" aca="1" ref="C811" ca="1">IF(B811&gt;0,OFFSET(INDEX(TEST_CASE_COMPLEXITY_STEPS,MATCH(TRUE,TEST_CASE_COMPLEXITY_STEPS&gt;B811,0)),0,1),"")</f>
        <v/>
      </c>
      <c r="D811" s="206"/>
      <c r="E811" s="206"/>
    </row>
    <row r="812" spans="1:5" x14ac:dyDescent="0.25">
      <c r="A812" s="206"/>
      <c r="B812" s="206"/>
      <c r="C812" s="206" t="str">
        <f t="array" aca="1" ref="C812" ca="1">IF(B812&gt;0,OFFSET(INDEX(TEST_CASE_COMPLEXITY_STEPS,MATCH(TRUE,TEST_CASE_COMPLEXITY_STEPS&gt;B812,0)),0,1),"")</f>
        <v/>
      </c>
      <c r="D812" s="206"/>
      <c r="E812" s="206"/>
    </row>
    <row r="813" spans="1:5" x14ac:dyDescent="0.25">
      <c r="A813" s="206"/>
      <c r="B813" s="206"/>
      <c r="C813" s="206" t="str">
        <f t="array" aca="1" ref="C813" ca="1">IF(B813&gt;0,OFFSET(INDEX(TEST_CASE_COMPLEXITY_STEPS,MATCH(TRUE,TEST_CASE_COMPLEXITY_STEPS&gt;B813,0)),0,1),"")</f>
        <v/>
      </c>
      <c r="D813" s="206"/>
      <c r="E813" s="206"/>
    </row>
    <row r="814" spans="1:5" x14ac:dyDescent="0.25">
      <c r="A814" s="206"/>
      <c r="B814" s="206"/>
      <c r="C814" s="206" t="str">
        <f t="array" aca="1" ref="C814" ca="1">IF(B814&gt;0,OFFSET(INDEX(TEST_CASE_COMPLEXITY_STEPS,MATCH(TRUE,TEST_CASE_COMPLEXITY_STEPS&gt;B814,0)),0,1),"")</f>
        <v/>
      </c>
      <c r="D814" s="206"/>
      <c r="E814" s="206"/>
    </row>
    <row r="815" spans="1:5" x14ac:dyDescent="0.25">
      <c r="A815" s="206"/>
      <c r="B815" s="206"/>
      <c r="C815" s="206" t="str">
        <f t="array" aca="1" ref="C815" ca="1">IF(B815&gt;0,OFFSET(INDEX(TEST_CASE_COMPLEXITY_STEPS,MATCH(TRUE,TEST_CASE_COMPLEXITY_STEPS&gt;B815,0)),0,1),"")</f>
        <v/>
      </c>
      <c r="D815" s="206"/>
      <c r="E815" s="206"/>
    </row>
    <row r="816" spans="1:5" x14ac:dyDescent="0.25">
      <c r="A816" s="206"/>
      <c r="B816" s="206"/>
      <c r="C816" s="206" t="str">
        <f t="array" aca="1" ref="C816" ca="1">IF(B816&gt;0,OFFSET(INDEX(TEST_CASE_COMPLEXITY_STEPS,MATCH(TRUE,TEST_CASE_COMPLEXITY_STEPS&gt;B816,0)),0,1),"")</f>
        <v/>
      </c>
      <c r="D816" s="206"/>
      <c r="E816" s="206"/>
    </row>
    <row r="817" spans="1:5" x14ac:dyDescent="0.25">
      <c r="A817" s="206"/>
      <c r="B817" s="206"/>
      <c r="C817" s="206" t="str">
        <f t="array" aca="1" ref="C817" ca="1">IF(B817&gt;0,OFFSET(INDEX(TEST_CASE_COMPLEXITY_STEPS,MATCH(TRUE,TEST_CASE_COMPLEXITY_STEPS&gt;B817,0)),0,1),"")</f>
        <v/>
      </c>
      <c r="D817" s="206"/>
      <c r="E817" s="206"/>
    </row>
    <row r="818" spans="1:5" x14ac:dyDescent="0.25">
      <c r="A818" s="206"/>
      <c r="B818" s="206"/>
      <c r="C818" s="206" t="str">
        <f t="array" aca="1" ref="C818" ca="1">IF(B818&gt;0,OFFSET(INDEX(TEST_CASE_COMPLEXITY_STEPS,MATCH(TRUE,TEST_CASE_COMPLEXITY_STEPS&gt;B818,0)),0,1),"")</f>
        <v/>
      </c>
      <c r="D818" s="206"/>
      <c r="E818" s="206"/>
    </row>
    <row r="819" spans="1:5" x14ac:dyDescent="0.25">
      <c r="A819" s="206"/>
      <c r="B819" s="206"/>
      <c r="C819" s="206" t="str">
        <f t="array" aca="1" ref="C819" ca="1">IF(B819&gt;0,OFFSET(INDEX(TEST_CASE_COMPLEXITY_STEPS,MATCH(TRUE,TEST_CASE_COMPLEXITY_STEPS&gt;B819,0)),0,1),"")</f>
        <v/>
      </c>
      <c r="D819" s="206"/>
      <c r="E819" s="206"/>
    </row>
    <row r="820" spans="1:5" x14ac:dyDescent="0.25">
      <c r="A820" s="206"/>
      <c r="B820" s="206"/>
      <c r="C820" s="206" t="str">
        <f t="array" aca="1" ref="C820" ca="1">IF(B820&gt;0,OFFSET(INDEX(TEST_CASE_COMPLEXITY_STEPS,MATCH(TRUE,TEST_CASE_COMPLEXITY_STEPS&gt;B820,0)),0,1),"")</f>
        <v/>
      </c>
      <c r="D820" s="206"/>
      <c r="E820" s="206"/>
    </row>
    <row r="821" spans="1:5" x14ac:dyDescent="0.25">
      <c r="A821" s="206"/>
      <c r="B821" s="206"/>
      <c r="C821" s="206" t="str">
        <f t="array" aca="1" ref="C821" ca="1">IF(B821&gt;0,OFFSET(INDEX(TEST_CASE_COMPLEXITY_STEPS,MATCH(TRUE,TEST_CASE_COMPLEXITY_STEPS&gt;B821,0)),0,1),"")</f>
        <v/>
      </c>
      <c r="D821" s="206"/>
      <c r="E821" s="206"/>
    </row>
    <row r="822" spans="1:5" x14ac:dyDescent="0.25">
      <c r="A822" s="206"/>
      <c r="B822" s="206"/>
      <c r="C822" s="206" t="str">
        <f t="array" aca="1" ref="C822" ca="1">IF(B822&gt;0,OFFSET(INDEX(TEST_CASE_COMPLEXITY_STEPS,MATCH(TRUE,TEST_CASE_COMPLEXITY_STEPS&gt;B822,0)),0,1),"")</f>
        <v/>
      </c>
      <c r="D822" s="206"/>
      <c r="E822" s="206"/>
    </row>
    <row r="823" spans="1:5" x14ac:dyDescent="0.25">
      <c r="A823" s="206"/>
      <c r="B823" s="206"/>
      <c r="C823" s="206" t="str">
        <f t="array" aca="1" ref="C823" ca="1">IF(B823&gt;0,OFFSET(INDEX(TEST_CASE_COMPLEXITY_STEPS,MATCH(TRUE,TEST_CASE_COMPLEXITY_STEPS&gt;B823,0)),0,1),"")</f>
        <v/>
      </c>
      <c r="D823" s="206"/>
      <c r="E823" s="206"/>
    </row>
    <row r="824" spans="1:5" x14ac:dyDescent="0.25">
      <c r="A824" s="206"/>
      <c r="B824" s="206"/>
      <c r="C824" s="206" t="str">
        <f t="array" aca="1" ref="C824" ca="1">IF(B824&gt;0,OFFSET(INDEX(TEST_CASE_COMPLEXITY_STEPS,MATCH(TRUE,TEST_CASE_COMPLEXITY_STEPS&gt;B824,0)),0,1),"")</f>
        <v/>
      </c>
      <c r="D824" s="206"/>
      <c r="E824" s="206"/>
    </row>
    <row r="825" spans="1:5" x14ac:dyDescent="0.25">
      <c r="A825" s="206"/>
      <c r="B825" s="206"/>
      <c r="C825" s="206" t="str">
        <f t="array" aca="1" ref="C825" ca="1">IF(B825&gt;0,OFFSET(INDEX(TEST_CASE_COMPLEXITY_STEPS,MATCH(TRUE,TEST_CASE_COMPLEXITY_STEPS&gt;B825,0)),0,1),"")</f>
        <v/>
      </c>
      <c r="D825" s="206"/>
      <c r="E825" s="206"/>
    </row>
    <row r="826" spans="1:5" x14ac:dyDescent="0.25">
      <c r="A826" s="206"/>
      <c r="B826" s="206"/>
      <c r="C826" s="206" t="str">
        <f t="array" aca="1" ref="C826" ca="1">IF(B826&gt;0,OFFSET(INDEX(TEST_CASE_COMPLEXITY_STEPS,MATCH(TRUE,TEST_CASE_COMPLEXITY_STEPS&gt;B826,0)),0,1),"")</f>
        <v/>
      </c>
      <c r="D826" s="206"/>
      <c r="E826" s="206"/>
    </row>
    <row r="827" spans="1:5" x14ac:dyDescent="0.25">
      <c r="A827" s="206"/>
      <c r="B827" s="206"/>
      <c r="C827" s="206" t="str">
        <f t="array" aca="1" ref="C827" ca="1">IF(B827&gt;0,OFFSET(INDEX(TEST_CASE_COMPLEXITY_STEPS,MATCH(TRUE,TEST_CASE_COMPLEXITY_STEPS&gt;B827,0)),0,1),"")</f>
        <v/>
      </c>
      <c r="D827" s="206"/>
      <c r="E827" s="206"/>
    </row>
    <row r="828" spans="1:5" x14ac:dyDescent="0.25">
      <c r="A828" s="206"/>
      <c r="B828" s="206"/>
      <c r="C828" s="206" t="str">
        <f t="array" aca="1" ref="C828" ca="1">IF(B828&gt;0,OFFSET(INDEX(TEST_CASE_COMPLEXITY_STEPS,MATCH(TRUE,TEST_CASE_COMPLEXITY_STEPS&gt;B828,0)),0,1),"")</f>
        <v/>
      </c>
      <c r="D828" s="206"/>
      <c r="E828" s="206"/>
    </row>
    <row r="829" spans="1:5" x14ac:dyDescent="0.25">
      <c r="A829" s="206"/>
      <c r="B829" s="206"/>
      <c r="C829" s="206" t="str">
        <f t="array" aca="1" ref="C829" ca="1">IF(B829&gt;0,OFFSET(INDEX(TEST_CASE_COMPLEXITY_STEPS,MATCH(TRUE,TEST_CASE_COMPLEXITY_STEPS&gt;B829,0)),0,1),"")</f>
        <v/>
      </c>
      <c r="D829" s="206"/>
      <c r="E829" s="206"/>
    </row>
    <row r="830" spans="1:5" x14ac:dyDescent="0.25">
      <c r="A830" s="206"/>
      <c r="B830" s="206"/>
      <c r="C830" s="206" t="str">
        <f t="array" aca="1" ref="C830" ca="1">IF(B830&gt;0,OFFSET(INDEX(TEST_CASE_COMPLEXITY_STEPS,MATCH(TRUE,TEST_CASE_COMPLEXITY_STEPS&gt;B830,0)),0,1),"")</f>
        <v/>
      </c>
      <c r="D830" s="206"/>
      <c r="E830" s="206"/>
    </row>
    <row r="831" spans="1:5" x14ac:dyDescent="0.25">
      <c r="A831" s="206"/>
      <c r="B831" s="206"/>
      <c r="C831" s="206" t="str">
        <f t="array" aca="1" ref="C831" ca="1">IF(B831&gt;0,OFFSET(INDEX(TEST_CASE_COMPLEXITY_STEPS,MATCH(TRUE,TEST_CASE_COMPLEXITY_STEPS&gt;B831,0)),0,1),"")</f>
        <v/>
      </c>
      <c r="D831" s="206"/>
      <c r="E831" s="206"/>
    </row>
    <row r="832" spans="1:5" x14ac:dyDescent="0.25">
      <c r="A832" s="206"/>
      <c r="B832" s="206"/>
      <c r="C832" s="206" t="str">
        <f t="array" aca="1" ref="C832" ca="1">IF(B832&gt;0,OFFSET(INDEX(TEST_CASE_COMPLEXITY_STEPS,MATCH(TRUE,TEST_CASE_COMPLEXITY_STEPS&gt;B832,0)),0,1),"")</f>
        <v/>
      </c>
      <c r="D832" s="206"/>
      <c r="E832" s="206"/>
    </row>
    <row r="833" spans="1:5" x14ac:dyDescent="0.25">
      <c r="A833" s="206"/>
      <c r="B833" s="206"/>
      <c r="C833" s="206" t="str">
        <f t="array" aca="1" ref="C833" ca="1">IF(B833&gt;0,OFFSET(INDEX(TEST_CASE_COMPLEXITY_STEPS,MATCH(TRUE,TEST_CASE_COMPLEXITY_STEPS&gt;B833,0)),0,1),"")</f>
        <v/>
      </c>
      <c r="D833" s="206"/>
      <c r="E833" s="206"/>
    </row>
    <row r="834" spans="1:5" x14ac:dyDescent="0.25">
      <c r="A834" s="206"/>
      <c r="B834" s="206"/>
      <c r="C834" s="206" t="str">
        <f t="array" aca="1" ref="C834" ca="1">IF(B834&gt;0,OFFSET(INDEX(TEST_CASE_COMPLEXITY_STEPS,MATCH(TRUE,TEST_CASE_COMPLEXITY_STEPS&gt;B834,0)),0,1),"")</f>
        <v/>
      </c>
      <c r="D834" s="206"/>
      <c r="E834" s="206"/>
    </row>
    <row r="835" spans="1:5" x14ac:dyDescent="0.25">
      <c r="A835" s="206"/>
      <c r="B835" s="206"/>
      <c r="C835" s="206" t="str">
        <f t="array" aca="1" ref="C835" ca="1">IF(B835&gt;0,OFFSET(INDEX(TEST_CASE_COMPLEXITY_STEPS,MATCH(TRUE,TEST_CASE_COMPLEXITY_STEPS&gt;B835,0)),0,1),"")</f>
        <v/>
      </c>
      <c r="D835" s="206"/>
      <c r="E835" s="206"/>
    </row>
    <row r="836" spans="1:5" x14ac:dyDescent="0.25">
      <c r="A836" s="206"/>
      <c r="B836" s="206"/>
      <c r="C836" s="206" t="str">
        <f t="array" aca="1" ref="C836" ca="1">IF(B836&gt;0,OFFSET(INDEX(TEST_CASE_COMPLEXITY_STEPS,MATCH(TRUE,TEST_CASE_COMPLEXITY_STEPS&gt;B836,0)),0,1),"")</f>
        <v/>
      </c>
      <c r="D836" s="206"/>
      <c r="E836" s="206"/>
    </row>
    <row r="837" spans="1:5" x14ac:dyDescent="0.25">
      <c r="A837" s="206"/>
      <c r="B837" s="206"/>
      <c r="C837" s="206" t="str">
        <f t="array" aca="1" ref="C837" ca="1">IF(B837&gt;0,OFFSET(INDEX(TEST_CASE_COMPLEXITY_STEPS,MATCH(TRUE,TEST_CASE_COMPLEXITY_STEPS&gt;B837,0)),0,1),"")</f>
        <v/>
      </c>
      <c r="D837" s="206"/>
      <c r="E837" s="206"/>
    </row>
    <row r="838" spans="1:5" x14ac:dyDescent="0.25">
      <c r="A838" s="206"/>
      <c r="B838" s="206"/>
      <c r="C838" s="206" t="str">
        <f t="array" aca="1" ref="C838" ca="1">IF(B838&gt;0,OFFSET(INDEX(TEST_CASE_COMPLEXITY_STEPS,MATCH(TRUE,TEST_CASE_COMPLEXITY_STEPS&gt;B838,0)),0,1),"")</f>
        <v/>
      </c>
      <c r="D838" s="206"/>
      <c r="E838" s="206"/>
    </row>
    <row r="839" spans="1:5" x14ac:dyDescent="0.25">
      <c r="A839" s="206"/>
      <c r="B839" s="206"/>
      <c r="C839" s="206" t="str">
        <f t="array" aca="1" ref="C839" ca="1">IF(B839&gt;0,OFFSET(INDEX(TEST_CASE_COMPLEXITY_STEPS,MATCH(TRUE,TEST_CASE_COMPLEXITY_STEPS&gt;B839,0)),0,1),"")</f>
        <v/>
      </c>
      <c r="D839" s="206"/>
      <c r="E839" s="206"/>
    </row>
    <row r="840" spans="1:5" x14ac:dyDescent="0.25">
      <c r="A840" s="206"/>
      <c r="B840" s="206"/>
      <c r="C840" s="206" t="str">
        <f t="array" aca="1" ref="C840" ca="1">IF(B840&gt;0,OFFSET(INDEX(TEST_CASE_COMPLEXITY_STEPS,MATCH(TRUE,TEST_CASE_COMPLEXITY_STEPS&gt;B840,0)),0,1),"")</f>
        <v/>
      </c>
      <c r="D840" s="206"/>
      <c r="E840" s="206"/>
    </row>
    <row r="841" spans="1:5" x14ac:dyDescent="0.25">
      <c r="A841" s="206"/>
      <c r="B841" s="206"/>
      <c r="C841" s="206" t="str">
        <f t="array" aca="1" ref="C841" ca="1">IF(B841&gt;0,OFFSET(INDEX(TEST_CASE_COMPLEXITY_STEPS,MATCH(TRUE,TEST_CASE_COMPLEXITY_STEPS&gt;B841,0)),0,1),"")</f>
        <v/>
      </c>
      <c r="D841" s="206"/>
      <c r="E841" s="206"/>
    </row>
    <row r="842" spans="1:5" x14ac:dyDescent="0.25">
      <c r="A842" s="206"/>
      <c r="B842" s="206"/>
      <c r="C842" s="206" t="str">
        <f t="array" aca="1" ref="C842" ca="1">IF(B842&gt;0,OFFSET(INDEX(TEST_CASE_COMPLEXITY_STEPS,MATCH(TRUE,TEST_CASE_COMPLEXITY_STEPS&gt;B842,0)),0,1),"")</f>
        <v/>
      </c>
      <c r="D842" s="206"/>
      <c r="E842" s="206"/>
    </row>
    <row r="843" spans="1:5" x14ac:dyDescent="0.25">
      <c r="A843" s="206"/>
      <c r="B843" s="206"/>
      <c r="C843" s="206" t="str">
        <f t="array" aca="1" ref="C843" ca="1">IF(B843&gt;0,OFFSET(INDEX(TEST_CASE_COMPLEXITY_STEPS,MATCH(TRUE,TEST_CASE_COMPLEXITY_STEPS&gt;B843,0)),0,1),"")</f>
        <v/>
      </c>
      <c r="D843" s="206"/>
      <c r="E843" s="206"/>
    </row>
    <row r="844" spans="1:5" x14ac:dyDescent="0.25">
      <c r="A844" s="206"/>
      <c r="B844" s="206"/>
      <c r="C844" s="206" t="str">
        <f t="array" aca="1" ref="C844" ca="1">IF(B844&gt;0,OFFSET(INDEX(TEST_CASE_COMPLEXITY_STEPS,MATCH(TRUE,TEST_CASE_COMPLEXITY_STEPS&gt;B844,0)),0,1),"")</f>
        <v/>
      </c>
      <c r="D844" s="206"/>
      <c r="E844" s="206"/>
    </row>
    <row r="845" spans="1:5" x14ac:dyDescent="0.25">
      <c r="A845" s="206"/>
      <c r="B845" s="206"/>
      <c r="C845" s="206" t="str">
        <f t="array" aca="1" ref="C845" ca="1">IF(B845&gt;0,OFFSET(INDEX(TEST_CASE_COMPLEXITY_STEPS,MATCH(TRUE,TEST_CASE_COMPLEXITY_STEPS&gt;B845,0)),0,1),"")</f>
        <v/>
      </c>
      <c r="D845" s="206"/>
      <c r="E845" s="206"/>
    </row>
    <row r="846" spans="1:5" x14ac:dyDescent="0.25">
      <c r="A846" s="206"/>
      <c r="B846" s="206"/>
      <c r="C846" s="206" t="str">
        <f t="array" aca="1" ref="C846" ca="1">IF(B846&gt;0,OFFSET(INDEX(TEST_CASE_COMPLEXITY_STEPS,MATCH(TRUE,TEST_CASE_COMPLEXITY_STEPS&gt;B846,0)),0,1),"")</f>
        <v/>
      </c>
      <c r="D846" s="206"/>
      <c r="E846" s="206"/>
    </row>
    <row r="847" spans="1:5" x14ac:dyDescent="0.25">
      <c r="A847" s="206"/>
      <c r="B847" s="206"/>
      <c r="C847" s="206" t="str">
        <f t="array" aca="1" ref="C847" ca="1">IF(B847&gt;0,OFFSET(INDEX(TEST_CASE_COMPLEXITY_STEPS,MATCH(TRUE,TEST_CASE_COMPLEXITY_STEPS&gt;B847,0)),0,1),"")</f>
        <v/>
      </c>
      <c r="D847" s="206"/>
      <c r="E847" s="206"/>
    </row>
    <row r="848" spans="1:5" x14ac:dyDescent="0.25">
      <c r="A848" s="206"/>
      <c r="B848" s="206"/>
      <c r="C848" s="206" t="str">
        <f t="array" aca="1" ref="C848" ca="1">IF(B848&gt;0,OFFSET(INDEX(TEST_CASE_COMPLEXITY_STEPS,MATCH(TRUE,TEST_CASE_COMPLEXITY_STEPS&gt;B848,0)),0,1),"")</f>
        <v/>
      </c>
      <c r="D848" s="206"/>
      <c r="E848" s="206"/>
    </row>
    <row r="849" spans="1:5" x14ac:dyDescent="0.25">
      <c r="A849" s="206"/>
      <c r="B849" s="206"/>
      <c r="C849" s="206" t="str">
        <f t="array" aca="1" ref="C849" ca="1">IF(B849&gt;0,OFFSET(INDEX(TEST_CASE_COMPLEXITY_STEPS,MATCH(TRUE,TEST_CASE_COMPLEXITY_STEPS&gt;B849,0)),0,1),"")</f>
        <v/>
      </c>
      <c r="D849" s="206"/>
      <c r="E849" s="206"/>
    </row>
    <row r="850" spans="1:5" x14ac:dyDescent="0.25">
      <c r="A850" s="206"/>
      <c r="B850" s="206"/>
      <c r="C850" s="206" t="str">
        <f t="array" aca="1" ref="C850" ca="1">IF(B850&gt;0,OFFSET(INDEX(TEST_CASE_COMPLEXITY_STEPS,MATCH(TRUE,TEST_CASE_COMPLEXITY_STEPS&gt;B850,0)),0,1),"")</f>
        <v/>
      </c>
      <c r="D850" s="206"/>
      <c r="E850" s="206"/>
    </row>
    <row r="851" spans="1:5" x14ac:dyDescent="0.25">
      <c r="A851" s="206"/>
      <c r="B851" s="206"/>
      <c r="C851" s="206" t="str">
        <f t="array" aca="1" ref="C851" ca="1">IF(B851&gt;0,OFFSET(INDEX(TEST_CASE_COMPLEXITY_STEPS,MATCH(TRUE,TEST_CASE_COMPLEXITY_STEPS&gt;B851,0)),0,1),"")</f>
        <v/>
      </c>
      <c r="D851" s="206"/>
      <c r="E851" s="206"/>
    </row>
    <row r="852" spans="1:5" x14ac:dyDescent="0.25">
      <c r="A852" s="206"/>
      <c r="B852" s="206"/>
      <c r="C852" s="206" t="str">
        <f t="array" aca="1" ref="C852" ca="1">IF(B852&gt;0,OFFSET(INDEX(TEST_CASE_COMPLEXITY_STEPS,MATCH(TRUE,TEST_CASE_COMPLEXITY_STEPS&gt;B852,0)),0,1),"")</f>
        <v/>
      </c>
      <c r="D852" s="206"/>
      <c r="E852" s="206"/>
    </row>
    <row r="853" spans="1:5" x14ac:dyDescent="0.25">
      <c r="A853" s="206"/>
      <c r="B853" s="206"/>
      <c r="C853" s="206" t="str">
        <f t="array" aca="1" ref="C853" ca="1">IF(B853&gt;0,OFFSET(INDEX(TEST_CASE_COMPLEXITY_STEPS,MATCH(TRUE,TEST_CASE_COMPLEXITY_STEPS&gt;B853,0)),0,1),"")</f>
        <v/>
      </c>
      <c r="D853" s="206"/>
      <c r="E853" s="206"/>
    </row>
    <row r="854" spans="1:5" x14ac:dyDescent="0.25">
      <c r="A854" s="206"/>
      <c r="B854" s="206"/>
      <c r="C854" s="206" t="str">
        <f t="array" aca="1" ref="C854" ca="1">IF(B854&gt;0,OFFSET(INDEX(TEST_CASE_COMPLEXITY_STEPS,MATCH(TRUE,TEST_CASE_COMPLEXITY_STEPS&gt;B854,0)),0,1),"")</f>
        <v/>
      </c>
      <c r="D854" s="206"/>
      <c r="E854" s="206"/>
    </row>
    <row r="855" spans="1:5" x14ac:dyDescent="0.25">
      <c r="A855" s="206"/>
      <c r="B855" s="206"/>
      <c r="C855" s="206" t="str">
        <f t="array" aca="1" ref="C855" ca="1">IF(B855&gt;0,OFFSET(INDEX(TEST_CASE_COMPLEXITY_STEPS,MATCH(TRUE,TEST_CASE_COMPLEXITY_STEPS&gt;B855,0)),0,1),"")</f>
        <v/>
      </c>
      <c r="D855" s="206"/>
      <c r="E855" s="206"/>
    </row>
    <row r="856" spans="1:5" x14ac:dyDescent="0.25">
      <c r="A856" s="206"/>
      <c r="B856" s="206"/>
      <c r="C856" s="206" t="str">
        <f t="array" aca="1" ref="C856" ca="1">IF(B856&gt;0,OFFSET(INDEX(TEST_CASE_COMPLEXITY_STEPS,MATCH(TRUE,TEST_CASE_COMPLEXITY_STEPS&gt;B856,0)),0,1),"")</f>
        <v/>
      </c>
      <c r="D856" s="206"/>
      <c r="E856" s="206"/>
    </row>
    <row r="857" spans="1:5" x14ac:dyDescent="0.25">
      <c r="A857" s="206"/>
      <c r="B857" s="206"/>
      <c r="C857" s="206" t="str">
        <f t="array" aca="1" ref="C857" ca="1">IF(B857&gt;0,OFFSET(INDEX(TEST_CASE_COMPLEXITY_STEPS,MATCH(TRUE,TEST_CASE_COMPLEXITY_STEPS&gt;B857,0)),0,1),"")</f>
        <v/>
      </c>
      <c r="D857" s="206"/>
      <c r="E857" s="206"/>
    </row>
    <row r="858" spans="1:5" x14ac:dyDescent="0.25">
      <c r="A858" s="206"/>
      <c r="B858" s="206"/>
      <c r="C858" s="206" t="str">
        <f t="array" aca="1" ref="C858" ca="1">IF(B858&gt;0,OFFSET(INDEX(TEST_CASE_COMPLEXITY_STEPS,MATCH(TRUE,TEST_CASE_COMPLEXITY_STEPS&gt;B858,0)),0,1),"")</f>
        <v/>
      </c>
      <c r="D858" s="206"/>
      <c r="E858" s="206"/>
    </row>
    <row r="859" spans="1:5" x14ac:dyDescent="0.25">
      <c r="A859" s="206"/>
      <c r="B859" s="206"/>
      <c r="C859" s="206" t="str">
        <f t="array" aca="1" ref="C859" ca="1">IF(B859&gt;0,OFFSET(INDEX(TEST_CASE_COMPLEXITY_STEPS,MATCH(TRUE,TEST_CASE_COMPLEXITY_STEPS&gt;B859,0)),0,1),"")</f>
        <v/>
      </c>
      <c r="D859" s="206"/>
      <c r="E859" s="206"/>
    </row>
    <row r="860" spans="1:5" x14ac:dyDescent="0.25">
      <c r="A860" s="206"/>
      <c r="B860" s="206"/>
      <c r="C860" s="206" t="str">
        <f t="array" aca="1" ref="C860" ca="1">IF(B860&gt;0,OFFSET(INDEX(TEST_CASE_COMPLEXITY_STEPS,MATCH(TRUE,TEST_CASE_COMPLEXITY_STEPS&gt;B860,0)),0,1),"")</f>
        <v/>
      </c>
      <c r="D860" s="206"/>
      <c r="E860" s="206"/>
    </row>
    <row r="861" spans="1:5" x14ac:dyDescent="0.25">
      <c r="A861" s="206"/>
      <c r="B861" s="206"/>
      <c r="C861" s="206" t="str">
        <f t="array" aca="1" ref="C861" ca="1">IF(B861&gt;0,OFFSET(INDEX(TEST_CASE_COMPLEXITY_STEPS,MATCH(TRUE,TEST_CASE_COMPLEXITY_STEPS&gt;B861,0)),0,1),"")</f>
        <v/>
      </c>
      <c r="D861" s="206"/>
      <c r="E861" s="206"/>
    </row>
    <row r="862" spans="1:5" x14ac:dyDescent="0.25">
      <c r="A862" s="206"/>
      <c r="B862" s="206"/>
      <c r="C862" s="206" t="str">
        <f t="array" aca="1" ref="C862" ca="1">IF(B862&gt;0,OFFSET(INDEX(TEST_CASE_COMPLEXITY_STEPS,MATCH(TRUE,TEST_CASE_COMPLEXITY_STEPS&gt;B862,0)),0,1),"")</f>
        <v/>
      </c>
      <c r="D862" s="206"/>
      <c r="E862" s="206"/>
    </row>
    <row r="863" spans="1:5" x14ac:dyDescent="0.25">
      <c r="A863" s="206"/>
      <c r="B863" s="206"/>
      <c r="C863" s="206" t="str">
        <f t="array" aca="1" ref="C863" ca="1">IF(B863&gt;0,OFFSET(INDEX(TEST_CASE_COMPLEXITY_STEPS,MATCH(TRUE,TEST_CASE_COMPLEXITY_STEPS&gt;B863,0)),0,1),"")</f>
        <v/>
      </c>
      <c r="D863" s="206"/>
      <c r="E863" s="206"/>
    </row>
    <row r="864" spans="1:5" x14ac:dyDescent="0.25">
      <c r="A864" s="206"/>
      <c r="B864" s="206"/>
      <c r="C864" s="206" t="str">
        <f t="array" aca="1" ref="C864" ca="1">IF(B864&gt;0,OFFSET(INDEX(TEST_CASE_COMPLEXITY_STEPS,MATCH(TRUE,TEST_CASE_COMPLEXITY_STEPS&gt;B864,0)),0,1),"")</f>
        <v/>
      </c>
      <c r="D864" s="206"/>
      <c r="E864" s="206"/>
    </row>
    <row r="865" spans="1:5" x14ac:dyDescent="0.25">
      <c r="A865" s="206"/>
      <c r="B865" s="206"/>
      <c r="C865" s="206" t="str">
        <f t="array" aca="1" ref="C865" ca="1">IF(B865&gt;0,OFFSET(INDEX(TEST_CASE_COMPLEXITY_STEPS,MATCH(TRUE,TEST_CASE_COMPLEXITY_STEPS&gt;B865,0)),0,1),"")</f>
        <v/>
      </c>
      <c r="D865" s="206"/>
      <c r="E865" s="206"/>
    </row>
    <row r="866" spans="1:5" x14ac:dyDescent="0.25">
      <c r="A866" s="206"/>
      <c r="B866" s="206"/>
      <c r="C866" s="206" t="str">
        <f t="array" aca="1" ref="C866" ca="1">IF(B866&gt;0,OFFSET(INDEX(TEST_CASE_COMPLEXITY_STEPS,MATCH(TRUE,TEST_CASE_COMPLEXITY_STEPS&gt;B866,0)),0,1),"")</f>
        <v/>
      </c>
      <c r="D866" s="206"/>
      <c r="E866" s="206"/>
    </row>
    <row r="867" spans="1:5" x14ac:dyDescent="0.25">
      <c r="A867" s="206"/>
      <c r="B867" s="206"/>
      <c r="C867" s="206" t="str">
        <f t="array" aca="1" ref="C867" ca="1">IF(B867&gt;0,OFFSET(INDEX(TEST_CASE_COMPLEXITY_STEPS,MATCH(TRUE,TEST_CASE_COMPLEXITY_STEPS&gt;B867,0)),0,1),"")</f>
        <v/>
      </c>
      <c r="D867" s="206"/>
      <c r="E867" s="206"/>
    </row>
    <row r="868" spans="1:5" x14ac:dyDescent="0.25">
      <c r="A868" s="206"/>
      <c r="B868" s="206"/>
      <c r="C868" s="206" t="str">
        <f t="array" aca="1" ref="C868" ca="1">IF(B868&gt;0,OFFSET(INDEX(TEST_CASE_COMPLEXITY_STEPS,MATCH(TRUE,TEST_CASE_COMPLEXITY_STEPS&gt;B868,0)),0,1),"")</f>
        <v/>
      </c>
      <c r="D868" s="206"/>
      <c r="E868" s="206"/>
    </row>
    <row r="869" spans="1:5" x14ac:dyDescent="0.25">
      <c r="A869" s="206"/>
      <c r="B869" s="206"/>
      <c r="C869" s="206" t="str">
        <f t="array" aca="1" ref="C869" ca="1">IF(B869&gt;0,OFFSET(INDEX(TEST_CASE_COMPLEXITY_STEPS,MATCH(TRUE,TEST_CASE_COMPLEXITY_STEPS&gt;B869,0)),0,1),"")</f>
        <v/>
      </c>
      <c r="D869" s="206"/>
      <c r="E869" s="206"/>
    </row>
    <row r="870" spans="1:5" x14ac:dyDescent="0.25">
      <c r="A870" s="206"/>
      <c r="B870" s="206"/>
      <c r="C870" s="206" t="str">
        <f t="array" aca="1" ref="C870" ca="1">IF(B870&gt;0,OFFSET(INDEX(TEST_CASE_COMPLEXITY_STEPS,MATCH(TRUE,TEST_CASE_COMPLEXITY_STEPS&gt;B870,0)),0,1),"")</f>
        <v/>
      </c>
      <c r="D870" s="206"/>
      <c r="E870" s="206"/>
    </row>
    <row r="871" spans="1:5" x14ac:dyDescent="0.25">
      <c r="A871" s="206"/>
      <c r="B871" s="206"/>
      <c r="C871" s="206" t="str">
        <f t="array" aca="1" ref="C871" ca="1">IF(B871&gt;0,OFFSET(INDEX(TEST_CASE_COMPLEXITY_STEPS,MATCH(TRUE,TEST_CASE_COMPLEXITY_STEPS&gt;B871,0)),0,1),"")</f>
        <v/>
      </c>
      <c r="D871" s="206"/>
      <c r="E871" s="206"/>
    </row>
    <row r="872" spans="1:5" x14ac:dyDescent="0.25">
      <c r="A872" s="206"/>
      <c r="B872" s="206"/>
      <c r="C872" s="206" t="str">
        <f t="array" aca="1" ref="C872" ca="1">IF(B872&gt;0,OFFSET(INDEX(TEST_CASE_COMPLEXITY_STEPS,MATCH(TRUE,TEST_CASE_COMPLEXITY_STEPS&gt;B872,0)),0,1),"")</f>
        <v/>
      </c>
      <c r="D872" s="206"/>
      <c r="E872" s="206"/>
    </row>
    <row r="873" spans="1:5" x14ac:dyDescent="0.25">
      <c r="A873" s="206"/>
      <c r="B873" s="206"/>
      <c r="C873" s="206" t="str">
        <f t="array" aca="1" ref="C873" ca="1">IF(B873&gt;0,OFFSET(INDEX(TEST_CASE_COMPLEXITY_STEPS,MATCH(TRUE,TEST_CASE_COMPLEXITY_STEPS&gt;B873,0)),0,1),"")</f>
        <v/>
      </c>
      <c r="D873" s="206"/>
      <c r="E873" s="206"/>
    </row>
    <row r="874" spans="1:5" x14ac:dyDescent="0.25">
      <c r="A874" s="206"/>
      <c r="B874" s="206"/>
      <c r="C874" s="206" t="str">
        <f t="array" aca="1" ref="C874" ca="1">IF(B874&gt;0,OFFSET(INDEX(TEST_CASE_COMPLEXITY_STEPS,MATCH(TRUE,TEST_CASE_COMPLEXITY_STEPS&gt;B874,0)),0,1),"")</f>
        <v/>
      </c>
      <c r="D874" s="206"/>
      <c r="E874" s="206"/>
    </row>
    <row r="875" spans="1:5" x14ac:dyDescent="0.25">
      <c r="A875" s="206"/>
      <c r="B875" s="206"/>
      <c r="C875" s="206" t="str">
        <f t="array" aca="1" ref="C875" ca="1">IF(B875&gt;0,OFFSET(INDEX(TEST_CASE_COMPLEXITY_STEPS,MATCH(TRUE,TEST_CASE_COMPLEXITY_STEPS&gt;B875,0)),0,1),"")</f>
        <v/>
      </c>
      <c r="D875" s="206"/>
      <c r="E875" s="206"/>
    </row>
    <row r="876" spans="1:5" x14ac:dyDescent="0.25">
      <c r="A876" s="206"/>
      <c r="B876" s="206"/>
      <c r="C876" s="206" t="str">
        <f t="array" aca="1" ref="C876" ca="1">IF(B876&gt;0,OFFSET(INDEX(TEST_CASE_COMPLEXITY_STEPS,MATCH(TRUE,TEST_CASE_COMPLEXITY_STEPS&gt;B876,0)),0,1),"")</f>
        <v/>
      </c>
      <c r="D876" s="206"/>
      <c r="E876" s="206"/>
    </row>
    <row r="877" spans="1:5" x14ac:dyDescent="0.25">
      <c r="A877" s="206"/>
      <c r="B877" s="206"/>
      <c r="C877" s="206" t="str">
        <f t="array" aca="1" ref="C877" ca="1">IF(B877&gt;0,OFFSET(INDEX(TEST_CASE_COMPLEXITY_STEPS,MATCH(TRUE,TEST_CASE_COMPLEXITY_STEPS&gt;B877,0)),0,1),"")</f>
        <v/>
      </c>
      <c r="D877" s="206"/>
      <c r="E877" s="206"/>
    </row>
    <row r="878" spans="1:5" x14ac:dyDescent="0.25">
      <c r="A878" s="206"/>
      <c r="B878" s="206"/>
      <c r="C878" s="206" t="str">
        <f t="array" aca="1" ref="C878" ca="1">IF(B878&gt;0,OFFSET(INDEX(TEST_CASE_COMPLEXITY_STEPS,MATCH(TRUE,TEST_CASE_COMPLEXITY_STEPS&gt;B878,0)),0,1),"")</f>
        <v/>
      </c>
      <c r="D878" s="206"/>
      <c r="E878" s="206"/>
    </row>
    <row r="879" spans="1:5" x14ac:dyDescent="0.25">
      <c r="A879" s="206"/>
      <c r="B879" s="206"/>
      <c r="C879" s="206" t="str">
        <f t="array" aca="1" ref="C879" ca="1">IF(B879&gt;0,OFFSET(INDEX(TEST_CASE_COMPLEXITY_STEPS,MATCH(TRUE,TEST_CASE_COMPLEXITY_STEPS&gt;B879,0)),0,1),"")</f>
        <v/>
      </c>
      <c r="D879" s="206"/>
      <c r="E879" s="206"/>
    </row>
    <row r="880" spans="1:5" x14ac:dyDescent="0.25">
      <c r="A880" s="206"/>
      <c r="B880" s="206"/>
      <c r="C880" s="206" t="str">
        <f t="array" aca="1" ref="C880" ca="1">IF(B880&gt;0,OFFSET(INDEX(TEST_CASE_COMPLEXITY_STEPS,MATCH(TRUE,TEST_CASE_COMPLEXITY_STEPS&gt;B880,0)),0,1),"")</f>
        <v/>
      </c>
      <c r="D880" s="206"/>
      <c r="E880" s="206"/>
    </row>
    <row r="881" spans="1:5" x14ac:dyDescent="0.25">
      <c r="A881" s="206"/>
      <c r="B881" s="206"/>
      <c r="C881" s="206" t="str">
        <f t="array" aca="1" ref="C881" ca="1">IF(B881&gt;0,OFFSET(INDEX(TEST_CASE_COMPLEXITY_STEPS,MATCH(TRUE,TEST_CASE_COMPLEXITY_STEPS&gt;B881,0)),0,1),"")</f>
        <v/>
      </c>
      <c r="D881" s="206"/>
      <c r="E881" s="206"/>
    </row>
    <row r="882" spans="1:5" x14ac:dyDescent="0.25">
      <c r="A882" s="206"/>
      <c r="B882" s="206"/>
      <c r="C882" s="206" t="str">
        <f t="array" aca="1" ref="C882" ca="1">IF(B882&gt;0,OFFSET(INDEX(TEST_CASE_COMPLEXITY_STEPS,MATCH(TRUE,TEST_CASE_COMPLEXITY_STEPS&gt;B882,0)),0,1),"")</f>
        <v/>
      </c>
      <c r="D882" s="206"/>
      <c r="E882" s="206"/>
    </row>
    <row r="883" spans="1:5" x14ac:dyDescent="0.25">
      <c r="A883" s="206"/>
      <c r="B883" s="206"/>
      <c r="C883" s="206" t="str">
        <f t="array" aca="1" ref="C883" ca="1">IF(B883&gt;0,OFFSET(INDEX(TEST_CASE_COMPLEXITY_STEPS,MATCH(TRUE,TEST_CASE_COMPLEXITY_STEPS&gt;B883,0)),0,1),"")</f>
        <v/>
      </c>
      <c r="D883" s="206"/>
      <c r="E883" s="206"/>
    </row>
    <row r="884" spans="1:5" x14ac:dyDescent="0.25">
      <c r="A884" s="206"/>
      <c r="B884" s="206"/>
      <c r="C884" s="206" t="str">
        <f t="array" aca="1" ref="C884" ca="1">IF(B884&gt;0,OFFSET(INDEX(TEST_CASE_COMPLEXITY_STEPS,MATCH(TRUE,TEST_CASE_COMPLEXITY_STEPS&gt;B884,0)),0,1),"")</f>
        <v/>
      </c>
      <c r="D884" s="206"/>
      <c r="E884" s="206"/>
    </row>
    <row r="885" spans="1:5" x14ac:dyDescent="0.25">
      <c r="A885" s="206"/>
      <c r="B885" s="206"/>
      <c r="C885" s="206" t="str">
        <f t="array" aca="1" ref="C885" ca="1">IF(B885&gt;0,OFFSET(INDEX(TEST_CASE_COMPLEXITY_STEPS,MATCH(TRUE,TEST_CASE_COMPLEXITY_STEPS&gt;B885,0)),0,1),"")</f>
        <v/>
      </c>
      <c r="D885" s="206"/>
      <c r="E885" s="206"/>
    </row>
    <row r="886" spans="1:5" x14ac:dyDescent="0.25">
      <c r="A886" s="206"/>
      <c r="B886" s="206"/>
      <c r="C886" s="206" t="str">
        <f t="array" aca="1" ref="C886" ca="1">IF(B886&gt;0,OFFSET(INDEX(TEST_CASE_COMPLEXITY_STEPS,MATCH(TRUE,TEST_CASE_COMPLEXITY_STEPS&gt;B886,0)),0,1),"")</f>
        <v/>
      </c>
      <c r="D886" s="206"/>
      <c r="E886" s="206"/>
    </row>
    <row r="887" spans="1:5" x14ac:dyDescent="0.25">
      <c r="A887" s="206"/>
      <c r="B887" s="206"/>
      <c r="C887" s="206" t="str">
        <f t="array" aca="1" ref="C887" ca="1">IF(B887&gt;0,OFFSET(INDEX(TEST_CASE_COMPLEXITY_STEPS,MATCH(TRUE,TEST_CASE_COMPLEXITY_STEPS&gt;B887,0)),0,1),"")</f>
        <v/>
      </c>
      <c r="D887" s="206"/>
      <c r="E887" s="206"/>
    </row>
    <row r="888" spans="1:5" x14ac:dyDescent="0.25">
      <c r="A888" s="206"/>
      <c r="B888" s="206"/>
      <c r="C888" s="206" t="str">
        <f t="array" aca="1" ref="C888" ca="1">IF(B888&gt;0,OFFSET(INDEX(TEST_CASE_COMPLEXITY_STEPS,MATCH(TRUE,TEST_CASE_COMPLEXITY_STEPS&gt;B888,0)),0,1),"")</f>
        <v/>
      </c>
      <c r="D888" s="206"/>
      <c r="E888" s="206"/>
    </row>
    <row r="889" spans="1:5" x14ac:dyDescent="0.25">
      <c r="A889" s="206"/>
      <c r="B889" s="206"/>
      <c r="C889" s="206" t="str">
        <f t="array" aca="1" ref="C889" ca="1">IF(B889&gt;0,OFFSET(INDEX(TEST_CASE_COMPLEXITY_STEPS,MATCH(TRUE,TEST_CASE_COMPLEXITY_STEPS&gt;B889,0)),0,1),"")</f>
        <v/>
      </c>
      <c r="D889" s="206"/>
      <c r="E889" s="206"/>
    </row>
    <row r="890" spans="1:5" x14ac:dyDescent="0.25">
      <c r="A890" s="206"/>
      <c r="B890" s="206"/>
      <c r="C890" s="206" t="str">
        <f t="array" aca="1" ref="C890" ca="1">IF(B890&gt;0,OFFSET(INDEX(TEST_CASE_COMPLEXITY_STEPS,MATCH(TRUE,TEST_CASE_COMPLEXITY_STEPS&gt;B890,0)),0,1),"")</f>
        <v/>
      </c>
      <c r="D890" s="206"/>
      <c r="E890" s="206"/>
    </row>
    <row r="891" spans="1:5" x14ac:dyDescent="0.25">
      <c r="A891" s="206"/>
      <c r="B891" s="206"/>
      <c r="C891" s="206" t="str">
        <f t="array" aca="1" ref="C891" ca="1">IF(B891&gt;0,OFFSET(INDEX(TEST_CASE_COMPLEXITY_STEPS,MATCH(TRUE,TEST_CASE_COMPLEXITY_STEPS&gt;B891,0)),0,1),"")</f>
        <v/>
      </c>
      <c r="D891" s="206"/>
      <c r="E891" s="206"/>
    </row>
    <row r="892" spans="1:5" x14ac:dyDescent="0.25">
      <c r="A892" s="206"/>
      <c r="B892" s="206"/>
      <c r="C892" s="206" t="str">
        <f t="array" aca="1" ref="C892" ca="1">IF(B892&gt;0,OFFSET(INDEX(TEST_CASE_COMPLEXITY_STEPS,MATCH(TRUE,TEST_CASE_COMPLEXITY_STEPS&gt;B892,0)),0,1),"")</f>
        <v/>
      </c>
      <c r="D892" s="206"/>
      <c r="E892" s="206"/>
    </row>
    <row r="893" spans="1:5" x14ac:dyDescent="0.25">
      <c r="A893" s="206"/>
      <c r="B893" s="206"/>
      <c r="C893" s="206" t="str">
        <f t="array" aca="1" ref="C893" ca="1">IF(B893&gt;0,OFFSET(INDEX(TEST_CASE_COMPLEXITY_STEPS,MATCH(TRUE,TEST_CASE_COMPLEXITY_STEPS&gt;B893,0)),0,1),"")</f>
        <v/>
      </c>
      <c r="D893" s="206"/>
      <c r="E893" s="206"/>
    </row>
    <row r="894" spans="1:5" x14ac:dyDescent="0.25">
      <c r="A894" s="206"/>
      <c r="B894" s="206"/>
      <c r="C894" s="206" t="str">
        <f t="array" aca="1" ref="C894" ca="1">IF(B894&gt;0,OFFSET(INDEX(TEST_CASE_COMPLEXITY_STEPS,MATCH(TRUE,TEST_CASE_COMPLEXITY_STEPS&gt;B894,0)),0,1),"")</f>
        <v/>
      </c>
      <c r="D894" s="206"/>
      <c r="E894" s="206"/>
    </row>
    <row r="895" spans="1:5" x14ac:dyDescent="0.25">
      <c r="A895" s="206"/>
      <c r="B895" s="206"/>
      <c r="C895" s="206" t="str">
        <f t="array" aca="1" ref="C895" ca="1">IF(B895&gt;0,OFFSET(INDEX(TEST_CASE_COMPLEXITY_STEPS,MATCH(TRUE,TEST_CASE_COMPLEXITY_STEPS&gt;B895,0)),0,1),"")</f>
        <v/>
      </c>
      <c r="D895" s="206"/>
      <c r="E895" s="206"/>
    </row>
    <row r="896" spans="1:5" x14ac:dyDescent="0.25">
      <c r="A896" s="206"/>
      <c r="B896" s="206"/>
      <c r="C896" s="206" t="str">
        <f t="array" aca="1" ref="C896" ca="1">IF(B896&gt;0,OFFSET(INDEX(TEST_CASE_COMPLEXITY_STEPS,MATCH(TRUE,TEST_CASE_COMPLEXITY_STEPS&gt;B896,0)),0,1),"")</f>
        <v/>
      </c>
      <c r="D896" s="206"/>
      <c r="E896" s="206"/>
    </row>
    <row r="897" spans="1:5" x14ac:dyDescent="0.25">
      <c r="A897" s="206"/>
      <c r="B897" s="206"/>
      <c r="C897" s="206" t="str">
        <f t="array" aca="1" ref="C897" ca="1">IF(B897&gt;0,OFFSET(INDEX(TEST_CASE_COMPLEXITY_STEPS,MATCH(TRUE,TEST_CASE_COMPLEXITY_STEPS&gt;B897,0)),0,1),"")</f>
        <v/>
      </c>
      <c r="D897" s="206"/>
      <c r="E897" s="206"/>
    </row>
    <row r="898" spans="1:5" x14ac:dyDescent="0.25">
      <c r="A898" s="206"/>
      <c r="B898" s="206"/>
      <c r="C898" s="206" t="str">
        <f t="array" aca="1" ref="C898" ca="1">IF(B898&gt;0,OFFSET(INDEX(TEST_CASE_COMPLEXITY_STEPS,MATCH(TRUE,TEST_CASE_COMPLEXITY_STEPS&gt;B898,0)),0,1),"")</f>
        <v/>
      </c>
      <c r="D898" s="206"/>
      <c r="E898" s="206"/>
    </row>
    <row r="899" spans="1:5" x14ac:dyDescent="0.25">
      <c r="A899" s="206"/>
      <c r="B899" s="206"/>
      <c r="C899" s="206" t="str">
        <f t="array" aca="1" ref="C899" ca="1">IF(B899&gt;0,OFFSET(INDEX(TEST_CASE_COMPLEXITY_STEPS,MATCH(TRUE,TEST_CASE_COMPLEXITY_STEPS&gt;B899,0)),0,1),"")</f>
        <v/>
      </c>
      <c r="D899" s="206"/>
      <c r="E899" s="206"/>
    </row>
    <row r="900" spans="1:5" x14ac:dyDescent="0.25">
      <c r="A900" s="206"/>
      <c r="B900" s="206"/>
      <c r="C900" s="206" t="str">
        <f t="array" aca="1" ref="C900" ca="1">IF(B900&gt;0,OFFSET(INDEX(TEST_CASE_COMPLEXITY_STEPS,MATCH(TRUE,TEST_CASE_COMPLEXITY_STEPS&gt;B900,0)),0,1),"")</f>
        <v/>
      </c>
      <c r="D900" s="206"/>
      <c r="E900" s="206"/>
    </row>
    <row r="901" spans="1:5" x14ac:dyDescent="0.25">
      <c r="A901" s="206"/>
      <c r="B901" s="206"/>
      <c r="C901" s="206" t="str">
        <f t="array" aca="1" ref="C901" ca="1">IF(B901&gt;0,OFFSET(INDEX(TEST_CASE_COMPLEXITY_STEPS,MATCH(TRUE,TEST_CASE_COMPLEXITY_STEPS&gt;B901,0)),0,1),"")</f>
        <v/>
      </c>
      <c r="D901" s="206"/>
      <c r="E901" s="206"/>
    </row>
    <row r="902" spans="1:5" x14ac:dyDescent="0.25">
      <c r="A902" s="206"/>
      <c r="B902" s="206"/>
      <c r="C902" s="206" t="str">
        <f t="array" aca="1" ref="C902" ca="1">IF(B902&gt;0,OFFSET(INDEX(TEST_CASE_COMPLEXITY_STEPS,MATCH(TRUE,TEST_CASE_COMPLEXITY_STEPS&gt;B902,0)),0,1),"")</f>
        <v/>
      </c>
      <c r="D902" s="206"/>
      <c r="E902" s="206"/>
    </row>
    <row r="903" spans="1:5" x14ac:dyDescent="0.25">
      <c r="A903" s="206"/>
      <c r="B903" s="206"/>
      <c r="C903" s="206" t="str">
        <f t="array" aca="1" ref="C903" ca="1">IF(B903&gt;0,OFFSET(INDEX(TEST_CASE_COMPLEXITY_STEPS,MATCH(TRUE,TEST_CASE_COMPLEXITY_STEPS&gt;B903,0)),0,1),"")</f>
        <v/>
      </c>
      <c r="D903" s="206"/>
      <c r="E903" s="206"/>
    </row>
    <row r="904" spans="1:5" x14ac:dyDescent="0.25">
      <c r="A904" s="206"/>
      <c r="B904" s="206"/>
      <c r="C904" s="206" t="str">
        <f t="array" aca="1" ref="C904" ca="1">IF(B904&gt;0,OFFSET(INDEX(TEST_CASE_COMPLEXITY_STEPS,MATCH(TRUE,TEST_CASE_COMPLEXITY_STEPS&gt;B904,0)),0,1),"")</f>
        <v/>
      </c>
      <c r="D904" s="206"/>
      <c r="E904" s="206"/>
    </row>
    <row r="905" spans="1:5" x14ac:dyDescent="0.25">
      <c r="A905" s="206"/>
      <c r="B905" s="206"/>
      <c r="C905" s="206" t="str">
        <f t="array" aca="1" ref="C905" ca="1">IF(B905&gt;0,OFFSET(INDEX(TEST_CASE_COMPLEXITY_STEPS,MATCH(TRUE,TEST_CASE_COMPLEXITY_STEPS&gt;B905,0)),0,1),"")</f>
        <v/>
      </c>
      <c r="D905" s="206"/>
      <c r="E905" s="206"/>
    </row>
    <row r="906" spans="1:5" x14ac:dyDescent="0.25">
      <c r="A906" s="206"/>
      <c r="B906" s="206"/>
      <c r="C906" s="206" t="str">
        <f t="array" aca="1" ref="C906" ca="1">IF(B906&gt;0,OFFSET(INDEX(TEST_CASE_COMPLEXITY_STEPS,MATCH(TRUE,TEST_CASE_COMPLEXITY_STEPS&gt;B906,0)),0,1),"")</f>
        <v/>
      </c>
      <c r="D906" s="206"/>
      <c r="E906" s="206"/>
    </row>
    <row r="907" spans="1:5" x14ac:dyDescent="0.25">
      <c r="A907" s="206"/>
      <c r="B907" s="206"/>
      <c r="C907" s="206" t="str">
        <f t="array" aca="1" ref="C907" ca="1">IF(B907&gt;0,OFFSET(INDEX(TEST_CASE_COMPLEXITY_STEPS,MATCH(TRUE,TEST_CASE_COMPLEXITY_STEPS&gt;B907,0)),0,1),"")</f>
        <v/>
      </c>
      <c r="D907" s="206"/>
      <c r="E907" s="206"/>
    </row>
    <row r="908" spans="1:5" x14ac:dyDescent="0.25">
      <c r="A908" s="206"/>
      <c r="B908" s="206"/>
      <c r="C908" s="206" t="str">
        <f t="array" aca="1" ref="C908" ca="1">IF(B908&gt;0,OFFSET(INDEX(TEST_CASE_COMPLEXITY_STEPS,MATCH(TRUE,TEST_CASE_COMPLEXITY_STEPS&gt;B908,0)),0,1),"")</f>
        <v/>
      </c>
      <c r="D908" s="206"/>
      <c r="E908" s="206"/>
    </row>
    <row r="909" spans="1:5" x14ac:dyDescent="0.25">
      <c r="A909" s="206"/>
      <c r="B909" s="206"/>
      <c r="C909" s="206" t="str">
        <f t="array" aca="1" ref="C909" ca="1">IF(B909&gt;0,OFFSET(INDEX(TEST_CASE_COMPLEXITY_STEPS,MATCH(TRUE,TEST_CASE_COMPLEXITY_STEPS&gt;B909,0)),0,1),"")</f>
        <v/>
      </c>
      <c r="D909" s="206"/>
      <c r="E909" s="206"/>
    </row>
    <row r="910" spans="1:5" x14ac:dyDescent="0.25">
      <c r="A910" s="206"/>
      <c r="B910" s="206"/>
      <c r="C910" s="206" t="str">
        <f t="array" aca="1" ref="C910" ca="1">IF(B910&gt;0,OFFSET(INDEX(TEST_CASE_COMPLEXITY_STEPS,MATCH(TRUE,TEST_CASE_COMPLEXITY_STEPS&gt;B910,0)),0,1),"")</f>
        <v/>
      </c>
      <c r="D910" s="206"/>
      <c r="E910" s="206"/>
    </row>
    <row r="911" spans="1:5" x14ac:dyDescent="0.25">
      <c r="A911" s="206"/>
      <c r="B911" s="206"/>
      <c r="C911" s="206" t="str">
        <f t="array" aca="1" ref="C911" ca="1">IF(B911&gt;0,OFFSET(INDEX(TEST_CASE_COMPLEXITY_STEPS,MATCH(TRUE,TEST_CASE_COMPLEXITY_STEPS&gt;B911,0)),0,1),"")</f>
        <v/>
      </c>
      <c r="D911" s="206"/>
      <c r="E911" s="206"/>
    </row>
    <row r="912" spans="1:5" x14ac:dyDescent="0.25">
      <c r="A912" s="206"/>
      <c r="B912" s="206"/>
      <c r="C912" s="206" t="str">
        <f t="array" aca="1" ref="C912" ca="1">IF(B912&gt;0,OFFSET(INDEX(TEST_CASE_COMPLEXITY_STEPS,MATCH(TRUE,TEST_CASE_COMPLEXITY_STEPS&gt;B912,0)),0,1),"")</f>
        <v/>
      </c>
      <c r="D912" s="206"/>
      <c r="E912" s="206"/>
    </row>
    <row r="913" spans="1:5" x14ac:dyDescent="0.25">
      <c r="A913" s="206"/>
      <c r="B913" s="206"/>
      <c r="C913" s="206" t="str">
        <f t="array" aca="1" ref="C913" ca="1">IF(B913&gt;0,OFFSET(INDEX(TEST_CASE_COMPLEXITY_STEPS,MATCH(TRUE,TEST_CASE_COMPLEXITY_STEPS&gt;B913,0)),0,1),"")</f>
        <v/>
      </c>
      <c r="D913" s="206"/>
      <c r="E913" s="206"/>
    </row>
    <row r="914" spans="1:5" x14ac:dyDescent="0.25">
      <c r="A914" s="206"/>
      <c r="B914" s="206"/>
      <c r="C914" s="206" t="str">
        <f t="array" aca="1" ref="C914" ca="1">IF(B914&gt;0,OFFSET(INDEX(TEST_CASE_COMPLEXITY_STEPS,MATCH(TRUE,TEST_CASE_COMPLEXITY_STEPS&gt;B914,0)),0,1),"")</f>
        <v/>
      </c>
      <c r="D914" s="206"/>
      <c r="E914" s="206"/>
    </row>
    <row r="915" spans="1:5" x14ac:dyDescent="0.25">
      <c r="A915" s="206"/>
      <c r="B915" s="206"/>
      <c r="C915" s="206" t="str">
        <f t="array" aca="1" ref="C915" ca="1">IF(B915&gt;0,OFFSET(INDEX(TEST_CASE_COMPLEXITY_STEPS,MATCH(TRUE,TEST_CASE_COMPLEXITY_STEPS&gt;B915,0)),0,1),"")</f>
        <v/>
      </c>
      <c r="D915" s="206"/>
      <c r="E915" s="206"/>
    </row>
    <row r="916" spans="1:5" x14ac:dyDescent="0.25">
      <c r="A916" s="206"/>
      <c r="B916" s="206"/>
      <c r="C916" s="206" t="str">
        <f t="array" aca="1" ref="C916" ca="1">IF(B916&gt;0,OFFSET(INDEX(TEST_CASE_COMPLEXITY_STEPS,MATCH(TRUE,TEST_CASE_COMPLEXITY_STEPS&gt;B916,0)),0,1),"")</f>
        <v/>
      </c>
      <c r="D916" s="206"/>
      <c r="E916" s="206"/>
    </row>
    <row r="917" spans="1:5" x14ac:dyDescent="0.25">
      <c r="A917" s="206"/>
      <c r="B917" s="206"/>
      <c r="C917" s="206" t="str">
        <f t="array" aca="1" ref="C917" ca="1">IF(B917&gt;0,OFFSET(INDEX(TEST_CASE_COMPLEXITY_STEPS,MATCH(TRUE,TEST_CASE_COMPLEXITY_STEPS&gt;B917,0)),0,1),"")</f>
        <v/>
      </c>
      <c r="D917" s="206"/>
      <c r="E917" s="206"/>
    </row>
    <row r="918" spans="1:5" x14ac:dyDescent="0.25">
      <c r="A918" s="206"/>
      <c r="B918" s="206"/>
      <c r="C918" s="206" t="str">
        <f t="array" aca="1" ref="C918" ca="1">IF(B918&gt;0,OFFSET(INDEX(TEST_CASE_COMPLEXITY_STEPS,MATCH(TRUE,TEST_CASE_COMPLEXITY_STEPS&gt;B918,0)),0,1),"")</f>
        <v/>
      </c>
      <c r="D918" s="206"/>
      <c r="E918" s="206"/>
    </row>
    <row r="919" spans="1:5" x14ac:dyDescent="0.25">
      <c r="A919" s="206"/>
      <c r="B919" s="206"/>
      <c r="C919" s="206" t="str">
        <f t="array" aca="1" ref="C919" ca="1">IF(B919&gt;0,OFFSET(INDEX(TEST_CASE_COMPLEXITY_STEPS,MATCH(TRUE,TEST_CASE_COMPLEXITY_STEPS&gt;B919,0)),0,1),"")</f>
        <v/>
      </c>
      <c r="D919" s="206"/>
      <c r="E919" s="206"/>
    </row>
    <row r="920" spans="1:5" x14ac:dyDescent="0.25">
      <c r="A920" s="206"/>
      <c r="B920" s="206"/>
      <c r="C920" s="206" t="str">
        <f t="array" aca="1" ref="C920" ca="1">IF(B920&gt;0,OFFSET(INDEX(TEST_CASE_COMPLEXITY_STEPS,MATCH(TRUE,TEST_CASE_COMPLEXITY_STEPS&gt;B920,0)),0,1),"")</f>
        <v/>
      </c>
      <c r="D920" s="206"/>
      <c r="E920" s="206"/>
    </row>
    <row r="921" spans="1:5" x14ac:dyDescent="0.25">
      <c r="A921" s="206"/>
      <c r="B921" s="206"/>
      <c r="C921" s="206" t="str">
        <f t="array" aca="1" ref="C921" ca="1">IF(B921&gt;0,OFFSET(INDEX(TEST_CASE_COMPLEXITY_STEPS,MATCH(TRUE,TEST_CASE_COMPLEXITY_STEPS&gt;B921,0)),0,1),"")</f>
        <v/>
      </c>
      <c r="D921" s="206"/>
      <c r="E921" s="206"/>
    </row>
    <row r="922" spans="1:5" x14ac:dyDescent="0.25">
      <c r="A922" s="206"/>
      <c r="B922" s="206"/>
      <c r="C922" s="206" t="str">
        <f t="array" aca="1" ref="C922" ca="1">IF(B922&gt;0,OFFSET(INDEX(TEST_CASE_COMPLEXITY_STEPS,MATCH(TRUE,TEST_CASE_COMPLEXITY_STEPS&gt;B922,0)),0,1),"")</f>
        <v/>
      </c>
      <c r="D922" s="206"/>
      <c r="E922" s="206"/>
    </row>
    <row r="923" spans="1:5" x14ac:dyDescent="0.25">
      <c r="A923" s="206"/>
      <c r="B923" s="206"/>
      <c r="C923" s="206" t="str">
        <f t="array" aca="1" ref="C923" ca="1">IF(B923&gt;0,OFFSET(INDEX(TEST_CASE_COMPLEXITY_STEPS,MATCH(TRUE,TEST_CASE_COMPLEXITY_STEPS&gt;B923,0)),0,1),"")</f>
        <v/>
      </c>
      <c r="D923" s="206"/>
      <c r="E923" s="206"/>
    </row>
    <row r="924" spans="1:5" x14ac:dyDescent="0.25">
      <c r="A924" s="206"/>
      <c r="B924" s="206"/>
      <c r="C924" s="206" t="str">
        <f t="array" aca="1" ref="C924" ca="1">IF(B924&gt;0,OFFSET(INDEX(TEST_CASE_COMPLEXITY_STEPS,MATCH(TRUE,TEST_CASE_COMPLEXITY_STEPS&gt;B924,0)),0,1),"")</f>
        <v/>
      </c>
      <c r="D924" s="206"/>
      <c r="E924" s="206"/>
    </row>
    <row r="925" spans="1:5" x14ac:dyDescent="0.25">
      <c r="A925" s="206"/>
      <c r="B925" s="206"/>
      <c r="C925" s="206" t="str">
        <f t="array" aca="1" ref="C925" ca="1">IF(B925&gt;0,OFFSET(INDEX(TEST_CASE_COMPLEXITY_STEPS,MATCH(TRUE,TEST_CASE_COMPLEXITY_STEPS&gt;B925,0)),0,1),"")</f>
        <v/>
      </c>
      <c r="D925" s="206"/>
      <c r="E925" s="206"/>
    </row>
    <row r="926" spans="1:5" x14ac:dyDescent="0.25">
      <c r="A926" s="206"/>
      <c r="B926" s="206"/>
      <c r="C926" s="206" t="str">
        <f t="array" aca="1" ref="C926" ca="1">IF(B926&gt;0,OFFSET(INDEX(TEST_CASE_COMPLEXITY_STEPS,MATCH(TRUE,TEST_CASE_COMPLEXITY_STEPS&gt;B926,0)),0,1),"")</f>
        <v/>
      </c>
      <c r="D926" s="206"/>
      <c r="E926" s="206"/>
    </row>
    <row r="927" spans="1:5" x14ac:dyDescent="0.25">
      <c r="A927" s="206"/>
      <c r="B927" s="206"/>
      <c r="C927" s="206" t="str">
        <f t="array" aca="1" ref="C927" ca="1">IF(B927&gt;0,OFFSET(INDEX(TEST_CASE_COMPLEXITY_STEPS,MATCH(TRUE,TEST_CASE_COMPLEXITY_STEPS&gt;B927,0)),0,1),"")</f>
        <v/>
      </c>
      <c r="D927" s="206"/>
      <c r="E927" s="206"/>
    </row>
    <row r="928" spans="1:5" x14ac:dyDescent="0.25">
      <c r="A928" s="206"/>
      <c r="B928" s="206"/>
      <c r="C928" s="206" t="str">
        <f t="array" aca="1" ref="C928" ca="1">IF(B928&gt;0,OFFSET(INDEX(TEST_CASE_COMPLEXITY_STEPS,MATCH(TRUE,TEST_CASE_COMPLEXITY_STEPS&gt;B928,0)),0,1),"")</f>
        <v/>
      </c>
      <c r="D928" s="206"/>
      <c r="E928" s="206"/>
    </row>
    <row r="929" spans="1:5" x14ac:dyDescent="0.25">
      <c r="A929" s="206"/>
      <c r="B929" s="206"/>
      <c r="C929" s="206" t="str">
        <f t="array" aca="1" ref="C929" ca="1">IF(B929&gt;0,OFFSET(INDEX(TEST_CASE_COMPLEXITY_STEPS,MATCH(TRUE,TEST_CASE_COMPLEXITY_STEPS&gt;B929,0)),0,1),"")</f>
        <v/>
      </c>
      <c r="D929" s="206"/>
      <c r="E929" s="206"/>
    </row>
    <row r="930" spans="1:5" x14ac:dyDescent="0.25">
      <c r="A930" s="206"/>
      <c r="B930" s="206"/>
      <c r="C930" s="206" t="str">
        <f t="array" aca="1" ref="C930" ca="1">IF(B930&gt;0,OFFSET(INDEX(TEST_CASE_COMPLEXITY_STEPS,MATCH(TRUE,TEST_CASE_COMPLEXITY_STEPS&gt;B930,0)),0,1),"")</f>
        <v/>
      </c>
      <c r="D930" s="206"/>
      <c r="E930" s="206"/>
    </row>
    <row r="931" spans="1:5" x14ac:dyDescent="0.25">
      <c r="A931" s="206"/>
      <c r="B931" s="206"/>
      <c r="C931" s="206" t="str">
        <f t="array" aca="1" ref="C931" ca="1">IF(B931&gt;0,OFFSET(INDEX(TEST_CASE_COMPLEXITY_STEPS,MATCH(TRUE,TEST_CASE_COMPLEXITY_STEPS&gt;B931,0)),0,1),"")</f>
        <v/>
      </c>
      <c r="D931" s="206"/>
      <c r="E931" s="206"/>
    </row>
    <row r="932" spans="1:5" x14ac:dyDescent="0.25">
      <c r="A932" s="206"/>
      <c r="B932" s="206"/>
      <c r="C932" s="206" t="str">
        <f t="array" aca="1" ref="C932" ca="1">IF(B932&gt;0,OFFSET(INDEX(TEST_CASE_COMPLEXITY_STEPS,MATCH(TRUE,TEST_CASE_COMPLEXITY_STEPS&gt;B932,0)),0,1),"")</f>
        <v/>
      </c>
      <c r="D932" s="206"/>
      <c r="E932" s="206"/>
    </row>
    <row r="933" spans="1:5" x14ac:dyDescent="0.25">
      <c r="A933" s="206"/>
      <c r="B933" s="206"/>
      <c r="C933" s="206" t="str">
        <f t="array" aca="1" ref="C933" ca="1">IF(B933&gt;0,OFFSET(INDEX(TEST_CASE_COMPLEXITY_STEPS,MATCH(TRUE,TEST_CASE_COMPLEXITY_STEPS&gt;B933,0)),0,1),"")</f>
        <v/>
      </c>
      <c r="D933" s="206"/>
      <c r="E933" s="206"/>
    </row>
    <row r="934" spans="1:5" x14ac:dyDescent="0.25">
      <c r="A934" s="206"/>
      <c r="B934" s="206"/>
      <c r="C934" s="206" t="str">
        <f t="array" aca="1" ref="C934" ca="1">IF(B934&gt;0,OFFSET(INDEX(TEST_CASE_COMPLEXITY_STEPS,MATCH(TRUE,TEST_CASE_COMPLEXITY_STEPS&gt;B934,0)),0,1),"")</f>
        <v/>
      </c>
      <c r="D934" s="206"/>
      <c r="E934" s="206"/>
    </row>
    <row r="935" spans="1:5" x14ac:dyDescent="0.25">
      <c r="A935" s="206"/>
      <c r="B935" s="206"/>
      <c r="C935" s="206" t="str">
        <f t="array" aca="1" ref="C935" ca="1">IF(B935&gt;0,OFFSET(INDEX(TEST_CASE_COMPLEXITY_STEPS,MATCH(TRUE,TEST_CASE_COMPLEXITY_STEPS&gt;B935,0)),0,1),"")</f>
        <v/>
      </c>
      <c r="D935" s="206"/>
      <c r="E935" s="206"/>
    </row>
    <row r="936" spans="1:5" x14ac:dyDescent="0.25">
      <c r="A936" s="206"/>
      <c r="B936" s="206"/>
      <c r="C936" s="206" t="str">
        <f t="array" aca="1" ref="C936" ca="1">IF(B936&gt;0,OFFSET(INDEX(TEST_CASE_COMPLEXITY_STEPS,MATCH(TRUE,TEST_CASE_COMPLEXITY_STEPS&gt;B936,0)),0,1),"")</f>
        <v/>
      </c>
      <c r="D936" s="206"/>
      <c r="E936" s="206"/>
    </row>
    <row r="937" spans="1:5" x14ac:dyDescent="0.25">
      <c r="A937" s="206"/>
      <c r="B937" s="206"/>
      <c r="C937" s="206" t="str">
        <f t="array" aca="1" ref="C937" ca="1">IF(B937&gt;0,OFFSET(INDEX(TEST_CASE_COMPLEXITY_STEPS,MATCH(TRUE,TEST_CASE_COMPLEXITY_STEPS&gt;B937,0)),0,1),"")</f>
        <v/>
      </c>
      <c r="D937" s="206"/>
      <c r="E937" s="206"/>
    </row>
    <row r="938" spans="1:5" x14ac:dyDescent="0.25">
      <c r="A938" s="206"/>
      <c r="B938" s="206"/>
      <c r="C938" s="206" t="str">
        <f t="array" aca="1" ref="C938" ca="1">IF(B938&gt;0,OFFSET(INDEX(TEST_CASE_COMPLEXITY_STEPS,MATCH(TRUE,TEST_CASE_COMPLEXITY_STEPS&gt;B938,0)),0,1),"")</f>
        <v/>
      </c>
      <c r="D938" s="206"/>
      <c r="E938" s="206"/>
    </row>
    <row r="939" spans="1:5" x14ac:dyDescent="0.25">
      <c r="A939" s="206"/>
      <c r="B939" s="206"/>
      <c r="C939" s="206" t="str">
        <f t="array" aca="1" ref="C939" ca="1">IF(B939&gt;0,OFFSET(INDEX(TEST_CASE_COMPLEXITY_STEPS,MATCH(TRUE,TEST_CASE_COMPLEXITY_STEPS&gt;B939,0)),0,1),"")</f>
        <v/>
      </c>
      <c r="D939" s="206"/>
      <c r="E939" s="206"/>
    </row>
    <row r="940" spans="1:5" x14ac:dyDescent="0.25">
      <c r="A940" s="206"/>
      <c r="B940" s="206"/>
      <c r="C940" s="206" t="str">
        <f t="array" aca="1" ref="C940" ca="1">IF(B940&gt;0,OFFSET(INDEX(TEST_CASE_COMPLEXITY_STEPS,MATCH(TRUE,TEST_CASE_COMPLEXITY_STEPS&gt;B940,0)),0,1),"")</f>
        <v/>
      </c>
      <c r="D940" s="206"/>
      <c r="E940" s="206"/>
    </row>
    <row r="941" spans="1:5" x14ac:dyDescent="0.25">
      <c r="A941" s="206"/>
      <c r="B941" s="206"/>
      <c r="C941" s="206" t="str">
        <f t="array" aca="1" ref="C941" ca="1">IF(B941&gt;0,OFFSET(INDEX(TEST_CASE_COMPLEXITY_STEPS,MATCH(TRUE,TEST_CASE_COMPLEXITY_STEPS&gt;B941,0)),0,1),"")</f>
        <v/>
      </c>
      <c r="D941" s="206"/>
      <c r="E941" s="206"/>
    </row>
    <row r="942" spans="1:5" x14ac:dyDescent="0.25">
      <c r="A942" s="206"/>
      <c r="B942" s="206"/>
      <c r="C942" s="206" t="str">
        <f t="array" aca="1" ref="C942" ca="1">IF(B942&gt;0,OFFSET(INDEX(TEST_CASE_COMPLEXITY_STEPS,MATCH(TRUE,TEST_CASE_COMPLEXITY_STEPS&gt;B942,0)),0,1),"")</f>
        <v/>
      </c>
      <c r="D942" s="206"/>
      <c r="E942" s="206"/>
    </row>
    <row r="943" spans="1:5" x14ac:dyDescent="0.25">
      <c r="A943" s="206"/>
      <c r="B943" s="206"/>
      <c r="C943" s="206" t="str">
        <f t="array" aca="1" ref="C943" ca="1">IF(B943&gt;0,OFFSET(INDEX(TEST_CASE_COMPLEXITY_STEPS,MATCH(TRUE,TEST_CASE_COMPLEXITY_STEPS&gt;B943,0)),0,1),"")</f>
        <v/>
      </c>
      <c r="D943" s="206"/>
      <c r="E943" s="206"/>
    </row>
    <row r="944" spans="1:5" x14ac:dyDescent="0.25">
      <c r="A944" s="206"/>
      <c r="B944" s="206"/>
      <c r="C944" s="206" t="str">
        <f t="array" aca="1" ref="C944" ca="1">IF(B944&gt;0,OFFSET(INDEX(TEST_CASE_COMPLEXITY_STEPS,MATCH(TRUE,TEST_CASE_COMPLEXITY_STEPS&gt;B944,0)),0,1),"")</f>
        <v/>
      </c>
      <c r="D944" s="206"/>
      <c r="E944" s="206"/>
    </row>
    <row r="945" spans="1:5" x14ac:dyDescent="0.25">
      <c r="A945" s="206"/>
      <c r="B945" s="206"/>
      <c r="C945" s="206" t="str">
        <f t="array" aca="1" ref="C945" ca="1">IF(B945&gt;0,OFFSET(INDEX(TEST_CASE_COMPLEXITY_STEPS,MATCH(TRUE,TEST_CASE_COMPLEXITY_STEPS&gt;B945,0)),0,1),"")</f>
        <v/>
      </c>
      <c r="D945" s="206"/>
      <c r="E945" s="206"/>
    </row>
    <row r="946" spans="1:5" x14ac:dyDescent="0.25">
      <c r="A946" s="206"/>
      <c r="B946" s="206"/>
      <c r="C946" s="206" t="str">
        <f t="array" aca="1" ref="C946" ca="1">IF(B946&gt;0,OFFSET(INDEX(TEST_CASE_COMPLEXITY_STEPS,MATCH(TRUE,TEST_CASE_COMPLEXITY_STEPS&gt;B946,0)),0,1),"")</f>
        <v/>
      </c>
      <c r="D946" s="206"/>
      <c r="E946" s="206"/>
    </row>
    <row r="947" spans="1:5" x14ac:dyDescent="0.25">
      <c r="A947" s="206"/>
      <c r="B947" s="206"/>
      <c r="C947" s="206" t="str">
        <f t="array" aca="1" ref="C947" ca="1">IF(B947&gt;0,OFFSET(INDEX(TEST_CASE_COMPLEXITY_STEPS,MATCH(TRUE,TEST_CASE_COMPLEXITY_STEPS&gt;B947,0)),0,1),"")</f>
        <v/>
      </c>
      <c r="D947" s="206"/>
      <c r="E947" s="206"/>
    </row>
    <row r="948" spans="1:5" x14ac:dyDescent="0.25">
      <c r="A948" s="206"/>
      <c r="B948" s="206"/>
      <c r="C948" s="206" t="str">
        <f t="array" aca="1" ref="C948" ca="1">IF(B948&gt;0,OFFSET(INDEX(TEST_CASE_COMPLEXITY_STEPS,MATCH(TRUE,TEST_CASE_COMPLEXITY_STEPS&gt;B948,0)),0,1),"")</f>
        <v/>
      </c>
      <c r="D948" s="206"/>
      <c r="E948" s="206"/>
    </row>
    <row r="949" spans="1:5" x14ac:dyDescent="0.25">
      <c r="A949" s="206"/>
      <c r="B949" s="206"/>
      <c r="C949" s="206" t="str">
        <f t="array" aca="1" ref="C949" ca="1">IF(B949&gt;0,OFFSET(INDEX(TEST_CASE_COMPLEXITY_STEPS,MATCH(TRUE,TEST_CASE_COMPLEXITY_STEPS&gt;B949,0)),0,1),"")</f>
        <v/>
      </c>
      <c r="D949" s="206"/>
      <c r="E949" s="206"/>
    </row>
    <row r="950" spans="1:5" x14ac:dyDescent="0.25">
      <c r="A950" s="206"/>
      <c r="B950" s="206"/>
      <c r="C950" s="206" t="str">
        <f t="array" aca="1" ref="C950" ca="1">IF(B950&gt;0,OFFSET(INDEX(TEST_CASE_COMPLEXITY_STEPS,MATCH(TRUE,TEST_CASE_COMPLEXITY_STEPS&gt;B950,0)),0,1),"")</f>
        <v/>
      </c>
      <c r="D950" s="206"/>
      <c r="E950" s="206"/>
    </row>
    <row r="951" spans="1:5" x14ac:dyDescent="0.25">
      <c r="A951" s="206"/>
      <c r="B951" s="206"/>
      <c r="C951" s="206" t="str">
        <f t="array" aca="1" ref="C951" ca="1">IF(B951&gt;0,OFFSET(INDEX(TEST_CASE_COMPLEXITY_STEPS,MATCH(TRUE,TEST_CASE_COMPLEXITY_STEPS&gt;B951,0)),0,1),"")</f>
        <v/>
      </c>
      <c r="D951" s="206"/>
      <c r="E951" s="206"/>
    </row>
    <row r="952" spans="1:5" x14ac:dyDescent="0.25">
      <c r="A952" s="206"/>
      <c r="B952" s="206"/>
      <c r="C952" s="206" t="str">
        <f t="array" aca="1" ref="C952" ca="1">IF(B952&gt;0,OFFSET(INDEX(TEST_CASE_COMPLEXITY_STEPS,MATCH(TRUE,TEST_CASE_COMPLEXITY_STEPS&gt;B952,0)),0,1),"")</f>
        <v/>
      </c>
      <c r="D952" s="206"/>
      <c r="E952" s="206"/>
    </row>
    <row r="953" spans="1:5" x14ac:dyDescent="0.25">
      <c r="A953" s="206"/>
      <c r="B953" s="206"/>
      <c r="C953" s="206" t="str">
        <f t="array" aca="1" ref="C953" ca="1">IF(B953&gt;0,OFFSET(INDEX(TEST_CASE_COMPLEXITY_STEPS,MATCH(TRUE,TEST_CASE_COMPLEXITY_STEPS&gt;B953,0)),0,1),"")</f>
        <v/>
      </c>
      <c r="D953" s="206"/>
      <c r="E953" s="206"/>
    </row>
    <row r="954" spans="1:5" x14ac:dyDescent="0.25">
      <c r="A954" s="206"/>
      <c r="B954" s="206"/>
      <c r="C954" s="206" t="str">
        <f t="array" aca="1" ref="C954" ca="1">IF(B954&gt;0,OFFSET(INDEX(TEST_CASE_COMPLEXITY_STEPS,MATCH(TRUE,TEST_CASE_COMPLEXITY_STEPS&gt;B954,0)),0,1),"")</f>
        <v/>
      </c>
      <c r="D954" s="206"/>
      <c r="E954" s="206"/>
    </row>
    <row r="955" spans="1:5" x14ac:dyDescent="0.25">
      <c r="A955" s="206"/>
      <c r="B955" s="206"/>
      <c r="C955" s="206" t="str">
        <f t="array" aca="1" ref="C955" ca="1">IF(B955&gt;0,OFFSET(INDEX(TEST_CASE_COMPLEXITY_STEPS,MATCH(TRUE,TEST_CASE_COMPLEXITY_STEPS&gt;B955,0)),0,1),"")</f>
        <v/>
      </c>
      <c r="D955" s="206"/>
      <c r="E955" s="206"/>
    </row>
    <row r="956" spans="1:5" x14ac:dyDescent="0.25">
      <c r="A956" s="206"/>
      <c r="B956" s="206"/>
      <c r="C956" s="206" t="str">
        <f t="array" aca="1" ref="C956" ca="1">IF(B956&gt;0,OFFSET(INDEX(TEST_CASE_COMPLEXITY_STEPS,MATCH(TRUE,TEST_CASE_COMPLEXITY_STEPS&gt;B956,0)),0,1),"")</f>
        <v/>
      </c>
      <c r="D956" s="206"/>
      <c r="E956" s="206"/>
    </row>
    <row r="957" spans="1:5" x14ac:dyDescent="0.25">
      <c r="A957" s="206"/>
      <c r="B957" s="206"/>
      <c r="C957" s="206" t="str">
        <f t="array" aca="1" ref="C957" ca="1">IF(B957&gt;0,OFFSET(INDEX(TEST_CASE_COMPLEXITY_STEPS,MATCH(TRUE,TEST_CASE_COMPLEXITY_STEPS&gt;B957,0)),0,1),"")</f>
        <v/>
      </c>
      <c r="D957" s="206"/>
      <c r="E957" s="206"/>
    </row>
    <row r="958" spans="1:5" x14ac:dyDescent="0.25">
      <c r="A958" s="206"/>
      <c r="B958" s="206"/>
      <c r="C958" s="206" t="str">
        <f t="array" aca="1" ref="C958" ca="1">IF(B958&gt;0,OFFSET(INDEX(TEST_CASE_COMPLEXITY_STEPS,MATCH(TRUE,TEST_CASE_COMPLEXITY_STEPS&gt;B958,0)),0,1),"")</f>
        <v/>
      </c>
      <c r="D958" s="206"/>
      <c r="E958" s="206"/>
    </row>
    <row r="959" spans="1:5" x14ac:dyDescent="0.25">
      <c r="A959" s="206"/>
      <c r="B959" s="206"/>
      <c r="C959" s="206" t="str">
        <f t="array" aca="1" ref="C959" ca="1">IF(B959&gt;0,OFFSET(INDEX(TEST_CASE_COMPLEXITY_STEPS,MATCH(TRUE,TEST_CASE_COMPLEXITY_STEPS&gt;B959,0)),0,1),"")</f>
        <v/>
      </c>
      <c r="D959" s="206"/>
      <c r="E959" s="206"/>
    </row>
    <row r="960" spans="1:5" x14ac:dyDescent="0.25">
      <c r="A960" s="206"/>
      <c r="B960" s="206"/>
      <c r="C960" s="206" t="str">
        <f t="array" aca="1" ref="C960" ca="1">IF(B960&gt;0,OFFSET(INDEX(TEST_CASE_COMPLEXITY_STEPS,MATCH(TRUE,TEST_CASE_COMPLEXITY_STEPS&gt;B960,0)),0,1),"")</f>
        <v/>
      </c>
      <c r="D960" s="206"/>
      <c r="E960" s="206"/>
    </row>
    <row r="961" spans="1:5" x14ac:dyDescent="0.25">
      <c r="A961" s="206"/>
      <c r="B961" s="206"/>
      <c r="C961" s="206" t="str">
        <f t="array" aca="1" ref="C961" ca="1">IF(B961&gt;0,OFFSET(INDEX(TEST_CASE_COMPLEXITY_STEPS,MATCH(TRUE,TEST_CASE_COMPLEXITY_STEPS&gt;B961,0)),0,1),"")</f>
        <v/>
      </c>
      <c r="D961" s="206"/>
      <c r="E961" s="206"/>
    </row>
    <row r="962" spans="1:5" x14ac:dyDescent="0.25">
      <c r="A962" s="206"/>
      <c r="B962" s="206"/>
      <c r="C962" s="206" t="str">
        <f t="array" aca="1" ref="C962" ca="1">IF(B962&gt;0,OFFSET(INDEX(TEST_CASE_COMPLEXITY_STEPS,MATCH(TRUE,TEST_CASE_COMPLEXITY_STEPS&gt;B962,0)),0,1),"")</f>
        <v/>
      </c>
      <c r="D962" s="206"/>
      <c r="E962" s="206"/>
    </row>
    <row r="963" spans="1:5" x14ac:dyDescent="0.25">
      <c r="A963" s="206"/>
      <c r="B963" s="206"/>
      <c r="C963" s="206" t="str">
        <f t="array" aca="1" ref="C963" ca="1">IF(B963&gt;0,OFFSET(INDEX(TEST_CASE_COMPLEXITY_STEPS,MATCH(TRUE,TEST_CASE_COMPLEXITY_STEPS&gt;B963,0)),0,1),"")</f>
        <v/>
      </c>
      <c r="D963" s="206"/>
      <c r="E963" s="206"/>
    </row>
    <row r="964" spans="1:5" x14ac:dyDescent="0.25">
      <c r="A964" s="206"/>
      <c r="B964" s="206"/>
      <c r="C964" s="206" t="str">
        <f t="array" aca="1" ref="C964" ca="1">IF(B964&gt;0,OFFSET(INDEX(TEST_CASE_COMPLEXITY_STEPS,MATCH(TRUE,TEST_CASE_COMPLEXITY_STEPS&gt;B964,0)),0,1),"")</f>
        <v/>
      </c>
      <c r="D964" s="206"/>
      <c r="E964" s="206"/>
    </row>
    <row r="965" spans="1:5" x14ac:dyDescent="0.25">
      <c r="A965" s="206"/>
      <c r="B965" s="206"/>
      <c r="C965" s="206" t="str">
        <f t="array" aca="1" ref="C965" ca="1">IF(B965&gt;0,OFFSET(INDEX(TEST_CASE_COMPLEXITY_STEPS,MATCH(TRUE,TEST_CASE_COMPLEXITY_STEPS&gt;B965,0)),0,1),"")</f>
        <v/>
      </c>
      <c r="D965" s="206"/>
      <c r="E965" s="206"/>
    </row>
    <row r="966" spans="1:5" x14ac:dyDescent="0.25">
      <c r="A966" s="206"/>
      <c r="B966" s="206"/>
      <c r="C966" s="206" t="str">
        <f t="array" aca="1" ref="C966" ca="1">IF(B966&gt;0,OFFSET(INDEX(TEST_CASE_COMPLEXITY_STEPS,MATCH(TRUE,TEST_CASE_COMPLEXITY_STEPS&gt;B966,0)),0,1),"")</f>
        <v/>
      </c>
      <c r="D966" s="206"/>
      <c r="E966" s="206"/>
    </row>
    <row r="967" spans="1:5" x14ac:dyDescent="0.25">
      <c r="A967" s="206"/>
      <c r="B967" s="206"/>
      <c r="C967" s="206" t="str">
        <f t="array" aca="1" ref="C967" ca="1">IF(B967&gt;0,OFFSET(INDEX(TEST_CASE_COMPLEXITY_STEPS,MATCH(TRUE,TEST_CASE_COMPLEXITY_STEPS&gt;B967,0)),0,1),"")</f>
        <v/>
      </c>
      <c r="D967" s="206"/>
      <c r="E967" s="206"/>
    </row>
    <row r="968" spans="1:5" x14ac:dyDescent="0.25">
      <c r="A968" s="206"/>
      <c r="B968" s="206"/>
      <c r="C968" s="206" t="str">
        <f t="array" aca="1" ref="C968" ca="1">IF(B968&gt;0,OFFSET(INDEX(TEST_CASE_COMPLEXITY_STEPS,MATCH(TRUE,TEST_CASE_COMPLEXITY_STEPS&gt;B968,0)),0,1),"")</f>
        <v/>
      </c>
      <c r="D968" s="206"/>
      <c r="E968" s="206"/>
    </row>
    <row r="969" spans="1:5" x14ac:dyDescent="0.25">
      <c r="A969" s="206"/>
      <c r="B969" s="206"/>
      <c r="C969" s="206" t="str">
        <f t="array" aca="1" ref="C969" ca="1">IF(B969&gt;0,OFFSET(INDEX(TEST_CASE_COMPLEXITY_STEPS,MATCH(TRUE,TEST_CASE_COMPLEXITY_STEPS&gt;B969,0)),0,1),"")</f>
        <v/>
      </c>
      <c r="D969" s="206"/>
      <c r="E969" s="206"/>
    </row>
    <row r="970" spans="1:5" x14ac:dyDescent="0.25">
      <c r="A970" s="206"/>
      <c r="B970" s="206"/>
      <c r="C970" s="206" t="str">
        <f t="array" aca="1" ref="C970" ca="1">IF(B970&gt;0,OFFSET(INDEX(TEST_CASE_COMPLEXITY_STEPS,MATCH(TRUE,TEST_CASE_COMPLEXITY_STEPS&gt;B970,0)),0,1),"")</f>
        <v/>
      </c>
      <c r="D970" s="206"/>
      <c r="E970" s="206"/>
    </row>
    <row r="971" spans="1:5" x14ac:dyDescent="0.25">
      <c r="A971" s="206"/>
      <c r="B971" s="206"/>
      <c r="C971" s="206" t="str">
        <f t="array" aca="1" ref="C971" ca="1">IF(B971&gt;0,OFFSET(INDEX(TEST_CASE_COMPLEXITY_STEPS,MATCH(TRUE,TEST_CASE_COMPLEXITY_STEPS&gt;B971,0)),0,1),"")</f>
        <v/>
      </c>
      <c r="D971" s="206"/>
      <c r="E971" s="206"/>
    </row>
    <row r="972" spans="1:5" x14ac:dyDescent="0.25">
      <c r="A972" s="206"/>
      <c r="B972" s="206"/>
      <c r="C972" s="206" t="str">
        <f t="array" aca="1" ref="C972" ca="1">IF(B972&gt;0,OFFSET(INDEX(TEST_CASE_COMPLEXITY_STEPS,MATCH(TRUE,TEST_CASE_COMPLEXITY_STEPS&gt;B972,0)),0,1),"")</f>
        <v/>
      </c>
      <c r="D972" s="206"/>
      <c r="E972" s="206"/>
    </row>
    <row r="973" spans="1:5" x14ac:dyDescent="0.25">
      <c r="A973" s="206"/>
      <c r="B973" s="206"/>
      <c r="C973" s="206" t="str">
        <f t="array" aca="1" ref="C973" ca="1">IF(B973&gt;0,OFFSET(INDEX(TEST_CASE_COMPLEXITY_STEPS,MATCH(TRUE,TEST_CASE_COMPLEXITY_STEPS&gt;B973,0)),0,1),"")</f>
        <v/>
      </c>
      <c r="D973" s="206"/>
      <c r="E973" s="206"/>
    </row>
    <row r="974" spans="1:5" x14ac:dyDescent="0.25">
      <c r="A974" s="206"/>
      <c r="B974" s="206"/>
      <c r="C974" s="206" t="str">
        <f t="array" aca="1" ref="C974" ca="1">IF(B974&gt;0,OFFSET(INDEX(TEST_CASE_COMPLEXITY_STEPS,MATCH(TRUE,TEST_CASE_COMPLEXITY_STEPS&gt;B974,0)),0,1),"")</f>
        <v/>
      </c>
      <c r="D974" s="206"/>
      <c r="E974" s="206"/>
    </row>
    <row r="975" spans="1:5" x14ac:dyDescent="0.25">
      <c r="A975" s="206"/>
      <c r="B975" s="206"/>
      <c r="C975" s="206" t="str">
        <f t="array" aca="1" ref="C975" ca="1">IF(B975&gt;0,OFFSET(INDEX(TEST_CASE_COMPLEXITY_STEPS,MATCH(TRUE,TEST_CASE_COMPLEXITY_STEPS&gt;B975,0)),0,1),"")</f>
        <v/>
      </c>
      <c r="D975" s="206"/>
      <c r="E975" s="206"/>
    </row>
    <row r="976" spans="1:5" x14ac:dyDescent="0.25">
      <c r="A976" s="206"/>
      <c r="B976" s="206"/>
      <c r="C976" s="206" t="str">
        <f t="array" aca="1" ref="C976" ca="1">IF(B976&gt;0,OFFSET(INDEX(TEST_CASE_COMPLEXITY_STEPS,MATCH(TRUE,TEST_CASE_COMPLEXITY_STEPS&gt;B976,0)),0,1),"")</f>
        <v/>
      </c>
      <c r="D976" s="206"/>
      <c r="E976" s="206"/>
    </row>
    <row r="977" spans="1:5" x14ac:dyDescent="0.25">
      <c r="A977" s="206"/>
      <c r="B977" s="206"/>
      <c r="C977" s="206" t="str">
        <f t="array" aca="1" ref="C977" ca="1">IF(B977&gt;0,OFFSET(INDEX(TEST_CASE_COMPLEXITY_STEPS,MATCH(TRUE,TEST_CASE_COMPLEXITY_STEPS&gt;B977,0)),0,1),"")</f>
        <v/>
      </c>
      <c r="D977" s="206"/>
      <c r="E977" s="206"/>
    </row>
    <row r="978" spans="1:5" x14ac:dyDescent="0.25">
      <c r="A978" s="206"/>
      <c r="B978" s="206"/>
      <c r="C978" s="206" t="str">
        <f t="array" aca="1" ref="C978" ca="1">IF(B978&gt;0,OFFSET(INDEX(TEST_CASE_COMPLEXITY_STEPS,MATCH(TRUE,TEST_CASE_COMPLEXITY_STEPS&gt;B978,0)),0,1),"")</f>
        <v/>
      </c>
      <c r="D978" s="206"/>
      <c r="E978" s="206"/>
    </row>
    <row r="979" spans="1:5" x14ac:dyDescent="0.25">
      <c r="A979" s="206"/>
      <c r="B979" s="206"/>
      <c r="C979" s="206" t="str">
        <f t="array" aca="1" ref="C979" ca="1">IF(B979&gt;0,OFFSET(INDEX(TEST_CASE_COMPLEXITY_STEPS,MATCH(TRUE,TEST_CASE_COMPLEXITY_STEPS&gt;B979,0)),0,1),"")</f>
        <v/>
      </c>
      <c r="D979" s="206"/>
      <c r="E979" s="206"/>
    </row>
    <row r="980" spans="1:5" x14ac:dyDescent="0.25">
      <c r="A980" s="206"/>
      <c r="B980" s="206"/>
      <c r="C980" s="206" t="str">
        <f t="array" aca="1" ref="C980" ca="1">IF(B980&gt;0,OFFSET(INDEX(TEST_CASE_COMPLEXITY_STEPS,MATCH(TRUE,TEST_CASE_COMPLEXITY_STEPS&gt;B980,0)),0,1),"")</f>
        <v/>
      </c>
      <c r="D980" s="206"/>
      <c r="E980" s="206"/>
    </row>
    <row r="981" spans="1:5" x14ac:dyDescent="0.25">
      <c r="A981" s="206"/>
      <c r="B981" s="206"/>
      <c r="C981" s="206" t="str">
        <f t="array" aca="1" ref="C981" ca="1">IF(B981&gt;0,OFFSET(INDEX(TEST_CASE_COMPLEXITY_STEPS,MATCH(TRUE,TEST_CASE_COMPLEXITY_STEPS&gt;B981,0)),0,1),"")</f>
        <v/>
      </c>
      <c r="D981" s="206"/>
      <c r="E981" s="206"/>
    </row>
    <row r="982" spans="1:5" x14ac:dyDescent="0.25">
      <c r="A982" s="206"/>
      <c r="B982" s="206"/>
      <c r="C982" s="206" t="str">
        <f t="array" aca="1" ref="C982" ca="1">IF(B982&gt;0,OFFSET(INDEX(TEST_CASE_COMPLEXITY_STEPS,MATCH(TRUE,TEST_CASE_COMPLEXITY_STEPS&gt;B982,0)),0,1),"")</f>
        <v/>
      </c>
      <c r="D982" s="206"/>
      <c r="E982" s="206"/>
    </row>
    <row r="983" spans="1:5" x14ac:dyDescent="0.25">
      <c r="A983" s="206"/>
      <c r="B983" s="206"/>
      <c r="C983" s="206" t="str">
        <f t="array" aca="1" ref="C983" ca="1">IF(B983&gt;0,OFFSET(INDEX(TEST_CASE_COMPLEXITY_STEPS,MATCH(TRUE,TEST_CASE_COMPLEXITY_STEPS&gt;B983,0)),0,1),"")</f>
        <v/>
      </c>
      <c r="D983" s="206"/>
      <c r="E983" s="206"/>
    </row>
    <row r="984" spans="1:5" x14ac:dyDescent="0.25">
      <c r="A984" s="206"/>
      <c r="B984" s="206"/>
      <c r="C984" s="206" t="str">
        <f t="array" aca="1" ref="C984" ca="1">IF(B984&gt;0,OFFSET(INDEX(TEST_CASE_COMPLEXITY_STEPS,MATCH(TRUE,TEST_CASE_COMPLEXITY_STEPS&gt;B984,0)),0,1),"")</f>
        <v/>
      </c>
      <c r="D984" s="206"/>
      <c r="E984" s="206"/>
    </row>
    <row r="985" spans="1:5" x14ac:dyDescent="0.25">
      <c r="A985" s="206"/>
      <c r="B985" s="206"/>
      <c r="C985" s="206" t="str">
        <f t="array" aca="1" ref="C985" ca="1">IF(B985&gt;0,OFFSET(INDEX(TEST_CASE_COMPLEXITY_STEPS,MATCH(TRUE,TEST_CASE_COMPLEXITY_STEPS&gt;B985,0)),0,1),"")</f>
        <v/>
      </c>
      <c r="D985" s="206"/>
      <c r="E985" s="206"/>
    </row>
    <row r="986" spans="1:5" x14ac:dyDescent="0.25">
      <c r="A986" s="206"/>
      <c r="B986" s="206"/>
      <c r="C986" s="206" t="str">
        <f t="array" aca="1" ref="C986" ca="1">IF(B986&gt;0,OFFSET(INDEX(TEST_CASE_COMPLEXITY_STEPS,MATCH(TRUE,TEST_CASE_COMPLEXITY_STEPS&gt;B986,0)),0,1),"")</f>
        <v/>
      </c>
      <c r="D986" s="206"/>
      <c r="E986" s="206"/>
    </row>
    <row r="987" spans="1:5" x14ac:dyDescent="0.25">
      <c r="A987" s="206"/>
      <c r="B987" s="206"/>
      <c r="C987" s="206" t="str">
        <f t="array" aca="1" ref="C987" ca="1">IF(B987&gt;0,OFFSET(INDEX(TEST_CASE_COMPLEXITY_STEPS,MATCH(TRUE,TEST_CASE_COMPLEXITY_STEPS&gt;B987,0)),0,1),"")</f>
        <v/>
      </c>
      <c r="D987" s="206"/>
      <c r="E987" s="206"/>
    </row>
    <row r="988" spans="1:5" x14ac:dyDescent="0.25">
      <c r="A988" s="206"/>
      <c r="B988" s="206"/>
      <c r="C988" s="206" t="str">
        <f t="array" aca="1" ref="C988" ca="1">IF(B988&gt;0,OFFSET(INDEX(TEST_CASE_COMPLEXITY_STEPS,MATCH(TRUE,TEST_CASE_COMPLEXITY_STEPS&gt;B988,0)),0,1),"")</f>
        <v/>
      </c>
      <c r="D988" s="206"/>
      <c r="E988" s="206"/>
    </row>
    <row r="989" spans="1:5" x14ac:dyDescent="0.25">
      <c r="A989" s="206"/>
      <c r="B989" s="206"/>
      <c r="C989" s="206" t="str">
        <f t="array" aca="1" ref="C989" ca="1">IF(B989&gt;0,OFFSET(INDEX(TEST_CASE_COMPLEXITY_STEPS,MATCH(TRUE,TEST_CASE_COMPLEXITY_STEPS&gt;B989,0)),0,1),"")</f>
        <v/>
      </c>
      <c r="D989" s="206"/>
      <c r="E989" s="206"/>
    </row>
    <row r="990" spans="1:5" x14ac:dyDescent="0.25">
      <c r="A990" s="206"/>
      <c r="B990" s="206"/>
      <c r="C990" s="206" t="str">
        <f t="array" aca="1" ref="C990" ca="1">IF(B990&gt;0,OFFSET(INDEX(TEST_CASE_COMPLEXITY_STEPS,MATCH(TRUE,TEST_CASE_COMPLEXITY_STEPS&gt;B990,0)),0,1),"")</f>
        <v/>
      </c>
      <c r="D990" s="206"/>
      <c r="E990" s="206"/>
    </row>
    <row r="991" spans="1:5" x14ac:dyDescent="0.25">
      <c r="A991" s="206"/>
      <c r="B991" s="206"/>
      <c r="C991" s="206" t="str">
        <f t="array" aca="1" ref="C991" ca="1">IF(B991&gt;0,OFFSET(INDEX(TEST_CASE_COMPLEXITY_STEPS,MATCH(TRUE,TEST_CASE_COMPLEXITY_STEPS&gt;B991,0)),0,1),"")</f>
        <v/>
      </c>
      <c r="D991" s="206"/>
      <c r="E991" s="206"/>
    </row>
    <row r="992" spans="1:5" x14ac:dyDescent="0.25">
      <c r="A992" s="206"/>
      <c r="B992" s="206"/>
      <c r="C992" s="206" t="str">
        <f t="array" aca="1" ref="C992" ca="1">IF(B992&gt;0,OFFSET(INDEX(TEST_CASE_COMPLEXITY_STEPS,MATCH(TRUE,TEST_CASE_COMPLEXITY_STEPS&gt;B992,0)),0,1),"")</f>
        <v/>
      </c>
      <c r="D992" s="206"/>
      <c r="E992" s="206"/>
    </row>
    <row r="993" spans="1:5" x14ac:dyDescent="0.25">
      <c r="A993" s="206"/>
      <c r="B993" s="206"/>
      <c r="C993" s="206" t="str">
        <f t="array" aca="1" ref="C993" ca="1">IF(B993&gt;0,OFFSET(INDEX(TEST_CASE_COMPLEXITY_STEPS,MATCH(TRUE,TEST_CASE_COMPLEXITY_STEPS&gt;B993,0)),0,1),"")</f>
        <v/>
      </c>
      <c r="D993" s="206"/>
      <c r="E993" s="206"/>
    </row>
    <row r="994" spans="1:5" x14ac:dyDescent="0.25">
      <c r="A994" s="206"/>
      <c r="B994" s="206"/>
      <c r="C994" s="206" t="str">
        <f t="array" aca="1" ref="C994" ca="1">IF(B994&gt;0,OFFSET(INDEX(TEST_CASE_COMPLEXITY_STEPS,MATCH(TRUE,TEST_CASE_COMPLEXITY_STEPS&gt;B994,0)),0,1),"")</f>
        <v/>
      </c>
      <c r="D994" s="206"/>
      <c r="E994" s="206"/>
    </row>
    <row r="995" spans="1:5" x14ac:dyDescent="0.25">
      <c r="A995" s="206"/>
      <c r="B995" s="206"/>
      <c r="C995" s="206" t="str">
        <f t="array" aca="1" ref="C995" ca="1">IF(B995&gt;0,OFFSET(INDEX(TEST_CASE_COMPLEXITY_STEPS,MATCH(TRUE,TEST_CASE_COMPLEXITY_STEPS&gt;B995,0)),0,1),"")</f>
        <v/>
      </c>
      <c r="D995" s="206"/>
      <c r="E995" s="206"/>
    </row>
    <row r="996" spans="1:5" x14ac:dyDescent="0.25">
      <c r="A996" s="206"/>
      <c r="B996" s="206"/>
      <c r="C996" s="206" t="str">
        <f t="array" aca="1" ref="C996" ca="1">IF(B996&gt;0,OFFSET(INDEX(TEST_CASE_COMPLEXITY_STEPS,MATCH(TRUE,TEST_CASE_COMPLEXITY_STEPS&gt;B996,0)),0,1),"")</f>
        <v/>
      </c>
      <c r="D996" s="206"/>
      <c r="E996" s="206"/>
    </row>
    <row r="997" spans="1:5" x14ac:dyDescent="0.25">
      <c r="A997" s="206"/>
      <c r="B997" s="206"/>
      <c r="C997" s="206" t="str">
        <f t="array" aca="1" ref="C997" ca="1">IF(B997&gt;0,OFFSET(INDEX(TEST_CASE_COMPLEXITY_STEPS,MATCH(TRUE,TEST_CASE_COMPLEXITY_STEPS&gt;B997,0)),0,1),"")</f>
        <v/>
      </c>
      <c r="D997" s="206"/>
      <c r="E997" s="206"/>
    </row>
    <row r="998" spans="1:5" x14ac:dyDescent="0.25">
      <c r="A998" s="206"/>
      <c r="B998" s="206"/>
      <c r="C998" s="206" t="str">
        <f t="array" aca="1" ref="C998" ca="1">IF(B998&gt;0,OFFSET(INDEX(TEST_CASE_COMPLEXITY_STEPS,MATCH(TRUE,TEST_CASE_COMPLEXITY_STEPS&gt;B998,0)),0,1),"")</f>
        <v/>
      </c>
      <c r="D998" s="206"/>
      <c r="E998" s="206"/>
    </row>
    <row r="999" spans="1:5" x14ac:dyDescent="0.25">
      <c r="A999" s="206"/>
      <c r="B999" s="206"/>
      <c r="C999" s="206" t="str">
        <f t="array" aca="1" ref="C999" ca="1">IF(B999&gt;0,OFFSET(INDEX(TEST_CASE_COMPLEXITY_STEPS,MATCH(TRUE,TEST_CASE_COMPLEXITY_STEPS&gt;B999,0)),0,1),"")</f>
        <v/>
      </c>
      <c r="D999" s="206"/>
      <c r="E999" s="206"/>
    </row>
    <row r="1000" spans="1:5" x14ac:dyDescent="0.25">
      <c r="A1000" s="206"/>
      <c r="B1000" s="206"/>
      <c r="C1000" s="206" t="str">
        <f t="array" aca="1" ref="C1000" ca="1">IF(B1000&gt;0,OFFSET(INDEX(TEST_CASE_COMPLEXITY_STEPS,MATCH(TRUE,TEST_CASE_COMPLEXITY_STEPS&gt;B1000,0)),0,1),"")</f>
        <v/>
      </c>
      <c r="D1000" s="206"/>
      <c r="E1000" s="206"/>
    </row>
    <row r="1001" spans="1:5" x14ac:dyDescent="0.25">
      <c r="A1001" s="206"/>
      <c r="B1001" s="206"/>
      <c r="C1001" s="206" t="str">
        <f t="array" aca="1" ref="C1001" ca="1">IF(B1001&gt;0,OFFSET(INDEX(TEST_CASE_COMPLEXITY_STEPS,MATCH(TRUE,TEST_CASE_COMPLEXITY_STEPS&gt;B1001,0)),0,1),"")</f>
        <v/>
      </c>
      <c r="D1001" s="206"/>
      <c r="E1001" s="206"/>
    </row>
    <row r="1002" spans="1:5" x14ac:dyDescent="0.25">
      <c r="A1002" s="206"/>
      <c r="B1002" s="206"/>
      <c r="C1002" s="206" t="str">
        <f t="array" aca="1" ref="C1002" ca="1">IF(B1002&gt;0,OFFSET(INDEX(TEST_CASE_COMPLEXITY_STEPS,MATCH(TRUE,TEST_CASE_COMPLEXITY_STEPS&gt;B1002,0)),0,1),"")</f>
        <v/>
      </c>
      <c r="D1002" s="206"/>
      <c r="E1002" s="206"/>
    </row>
    <row r="1003" spans="1:5" x14ac:dyDescent="0.25">
      <c r="A1003" s="206"/>
      <c r="B1003" s="206"/>
      <c r="C1003" s="206" t="str">
        <f t="array" aca="1" ref="C1003" ca="1">IF(B1003&gt;0,OFFSET(INDEX(TEST_CASE_COMPLEXITY_STEPS,MATCH(TRUE,TEST_CASE_COMPLEXITY_STEPS&gt;B1003,0)),0,1),"")</f>
        <v/>
      </c>
      <c r="D1003" s="206"/>
      <c r="E1003" s="206"/>
    </row>
    <row r="1004" spans="1:5" x14ac:dyDescent="0.25">
      <c r="A1004" s="206"/>
      <c r="B1004" s="206"/>
      <c r="C1004" s="206" t="str">
        <f t="array" aca="1" ref="C1004" ca="1">IF(B1004&gt;0,OFFSET(INDEX(TEST_CASE_COMPLEXITY_STEPS,MATCH(TRUE,TEST_CASE_COMPLEXITY_STEPS&gt;B1004,0)),0,1),"")</f>
        <v/>
      </c>
      <c r="D1004" s="206"/>
      <c r="E1004" s="206"/>
    </row>
    <row r="1005" spans="1:5" x14ac:dyDescent="0.25">
      <c r="A1005" s="206"/>
      <c r="B1005" s="206"/>
      <c r="C1005" s="206" t="str">
        <f t="array" aca="1" ref="C1005" ca="1">IF(B1005&gt;0,OFFSET(INDEX(TEST_CASE_COMPLEXITY_STEPS,MATCH(TRUE,TEST_CASE_COMPLEXITY_STEPS&gt;B1005,0)),0,1),"")</f>
        <v/>
      </c>
      <c r="D1005" s="206"/>
      <c r="E1005" s="206"/>
    </row>
    <row r="1006" spans="1:5" x14ac:dyDescent="0.25">
      <c r="A1006" s="206"/>
      <c r="B1006" s="206"/>
      <c r="C1006" s="206" t="str">
        <f t="array" aca="1" ref="C1006" ca="1">IF(B1006&gt;0,OFFSET(INDEX(TEST_CASE_COMPLEXITY_STEPS,MATCH(TRUE,TEST_CASE_COMPLEXITY_STEPS&gt;B1006,0)),0,1),"")</f>
        <v/>
      </c>
      <c r="D1006" s="206"/>
      <c r="E1006" s="206"/>
    </row>
    <row r="1007" spans="1:5" x14ac:dyDescent="0.25">
      <c r="A1007" s="206"/>
      <c r="B1007" s="206"/>
      <c r="C1007" s="206" t="str">
        <f t="array" aca="1" ref="C1007" ca="1">IF(B1007&gt;0,OFFSET(INDEX(TEST_CASE_COMPLEXITY_STEPS,MATCH(TRUE,TEST_CASE_COMPLEXITY_STEPS&gt;B1007,0)),0,1),"")</f>
        <v/>
      </c>
      <c r="D1007" s="206"/>
      <c r="E1007" s="206"/>
    </row>
    <row r="1008" spans="1:5" x14ac:dyDescent="0.25">
      <c r="A1008" s="206"/>
      <c r="B1008" s="206"/>
      <c r="C1008" s="206" t="str">
        <f t="array" aca="1" ref="C1008" ca="1">IF(B1008&gt;0,OFFSET(INDEX(TEST_CASE_COMPLEXITY_STEPS,MATCH(TRUE,TEST_CASE_COMPLEXITY_STEPS&gt;B1008,0)),0,1),"")</f>
        <v/>
      </c>
      <c r="D1008" s="206"/>
      <c r="E1008" s="206"/>
    </row>
    <row r="1009" spans="1:5" x14ac:dyDescent="0.25">
      <c r="A1009" s="206"/>
      <c r="B1009" s="206"/>
      <c r="C1009" s="206" t="str">
        <f t="array" aca="1" ref="C1009" ca="1">IF(B1009&gt;0,OFFSET(INDEX(TEST_CASE_COMPLEXITY_STEPS,MATCH(TRUE,TEST_CASE_COMPLEXITY_STEPS&gt;B1009,0)),0,1),"")</f>
        <v/>
      </c>
      <c r="D1009" s="206"/>
      <c r="E1009" s="206"/>
    </row>
    <row r="1010" spans="1:5" x14ac:dyDescent="0.25">
      <c r="A1010" s="206"/>
      <c r="B1010" s="206"/>
      <c r="C1010" s="206" t="str">
        <f t="array" aca="1" ref="C1010" ca="1">IF(B1010&gt;0,OFFSET(INDEX(TEST_CASE_COMPLEXITY_STEPS,MATCH(TRUE,TEST_CASE_COMPLEXITY_STEPS&gt;B1010,0)),0,1),"")</f>
        <v/>
      </c>
      <c r="D1010" s="206"/>
      <c r="E1010" s="206"/>
    </row>
    <row r="1011" spans="1:5" x14ac:dyDescent="0.25">
      <c r="A1011" s="206"/>
      <c r="B1011" s="206"/>
      <c r="C1011" s="206" t="str">
        <f t="array" aca="1" ref="C1011" ca="1">IF(B1011&gt;0,OFFSET(INDEX(TEST_CASE_COMPLEXITY_STEPS,MATCH(TRUE,TEST_CASE_COMPLEXITY_STEPS&gt;B1011,0)),0,1),"")</f>
        <v/>
      </c>
      <c r="D1011" s="206"/>
      <c r="E1011" s="206"/>
    </row>
    <row r="1012" spans="1:5" x14ac:dyDescent="0.25">
      <c r="A1012" s="206"/>
      <c r="B1012" s="206"/>
      <c r="C1012" s="206" t="str">
        <f t="array" aca="1" ref="C1012" ca="1">IF(B1012&gt;0,OFFSET(INDEX(TEST_CASE_COMPLEXITY_STEPS,MATCH(TRUE,TEST_CASE_COMPLEXITY_STEPS&gt;B1012,0)),0,1),"")</f>
        <v/>
      </c>
      <c r="D1012" s="206"/>
      <c r="E1012" s="206"/>
    </row>
    <row r="1013" spans="1:5" x14ac:dyDescent="0.25">
      <c r="A1013" s="206"/>
      <c r="B1013" s="206"/>
      <c r="C1013" s="206" t="str">
        <f t="array" aca="1" ref="C1013" ca="1">IF(B1013&gt;0,OFFSET(INDEX(TEST_CASE_COMPLEXITY_STEPS,MATCH(TRUE,TEST_CASE_COMPLEXITY_STEPS&gt;B1013,0)),0,1),"")</f>
        <v/>
      </c>
      <c r="D1013" s="206"/>
      <c r="E1013" s="206"/>
    </row>
    <row r="1014" spans="1:5" x14ac:dyDescent="0.25">
      <c r="A1014" s="206"/>
      <c r="B1014" s="206"/>
      <c r="C1014" s="206" t="str">
        <f t="array" aca="1" ref="C1014" ca="1">IF(B1014&gt;0,OFFSET(INDEX(TEST_CASE_COMPLEXITY_STEPS,MATCH(TRUE,TEST_CASE_COMPLEXITY_STEPS&gt;B1014,0)),0,1),"")</f>
        <v/>
      </c>
      <c r="D1014" s="206"/>
      <c r="E1014" s="206"/>
    </row>
    <row r="1015" spans="1:5" x14ac:dyDescent="0.25">
      <c r="A1015" s="206"/>
      <c r="B1015" s="206"/>
      <c r="C1015" s="206" t="str">
        <f t="array" aca="1" ref="C1015" ca="1">IF(B1015&gt;0,OFFSET(INDEX(TEST_CASE_COMPLEXITY_STEPS,MATCH(TRUE,TEST_CASE_COMPLEXITY_STEPS&gt;B1015,0)),0,1),"")</f>
        <v/>
      </c>
      <c r="D1015" s="206"/>
      <c r="E1015" s="206"/>
    </row>
    <row r="1016" spans="1:5" x14ac:dyDescent="0.25">
      <c r="A1016" s="206"/>
      <c r="B1016" s="206"/>
      <c r="C1016" s="206" t="str">
        <f t="array" aca="1" ref="C1016" ca="1">IF(B1016&gt;0,OFFSET(INDEX(TEST_CASE_COMPLEXITY_STEPS,MATCH(TRUE,TEST_CASE_COMPLEXITY_STEPS&gt;B1016,0)),0,1),"")</f>
        <v/>
      </c>
      <c r="D1016" s="206"/>
      <c r="E1016" s="206"/>
    </row>
    <row r="1017" spans="1:5" x14ac:dyDescent="0.25">
      <c r="A1017" s="206"/>
      <c r="B1017" s="206"/>
      <c r="C1017" s="206" t="str">
        <f t="array" aca="1" ref="C1017" ca="1">IF(B1017&gt;0,OFFSET(INDEX(TEST_CASE_COMPLEXITY_STEPS,MATCH(TRUE,TEST_CASE_COMPLEXITY_STEPS&gt;B1017,0)),0,1),"")</f>
        <v/>
      </c>
      <c r="D1017" s="206"/>
      <c r="E1017" s="206"/>
    </row>
    <row r="1018" spans="1:5" x14ac:dyDescent="0.25">
      <c r="A1018" s="206"/>
      <c r="B1018" s="206"/>
      <c r="C1018" s="206" t="str">
        <f t="array" aca="1" ref="C1018" ca="1">IF(B1018&gt;0,OFFSET(INDEX(TEST_CASE_COMPLEXITY_STEPS,MATCH(TRUE,TEST_CASE_COMPLEXITY_STEPS&gt;B1018,0)),0,1),"")</f>
        <v/>
      </c>
      <c r="D1018" s="206"/>
      <c r="E1018" s="206"/>
    </row>
    <row r="1019" spans="1:5" x14ac:dyDescent="0.25">
      <c r="A1019" s="206"/>
      <c r="B1019" s="206"/>
      <c r="C1019" s="206" t="str">
        <f t="array" aca="1" ref="C1019" ca="1">IF(B1019&gt;0,OFFSET(INDEX(TEST_CASE_COMPLEXITY_STEPS,MATCH(TRUE,TEST_CASE_COMPLEXITY_STEPS&gt;B1019,0)),0,1),"")</f>
        <v/>
      </c>
      <c r="D1019" s="206"/>
      <c r="E1019" s="206"/>
    </row>
    <row r="1020" spans="1:5" x14ac:dyDescent="0.25">
      <c r="A1020" s="206"/>
      <c r="B1020" s="206"/>
      <c r="C1020" s="206" t="str">
        <f t="array" aca="1" ref="C1020" ca="1">IF(B1020&gt;0,OFFSET(INDEX(TEST_CASE_COMPLEXITY_STEPS,MATCH(TRUE,TEST_CASE_COMPLEXITY_STEPS&gt;B1020,0)),0,1),"")</f>
        <v/>
      </c>
      <c r="D1020" s="206"/>
      <c r="E1020" s="206"/>
    </row>
    <row r="1021" spans="1:5" x14ac:dyDescent="0.25">
      <c r="A1021" s="206"/>
      <c r="B1021" s="206"/>
      <c r="C1021" s="206" t="str">
        <f t="array" aca="1" ref="C1021" ca="1">IF(B1021&gt;0,OFFSET(INDEX(TEST_CASE_COMPLEXITY_STEPS,MATCH(TRUE,TEST_CASE_COMPLEXITY_STEPS&gt;B1021,0)),0,1),"")</f>
        <v/>
      </c>
      <c r="D1021" s="206"/>
      <c r="E1021" s="206"/>
    </row>
    <row r="1022" spans="1:5" x14ac:dyDescent="0.25">
      <c r="A1022" s="206"/>
      <c r="B1022" s="206"/>
      <c r="C1022" s="206" t="str">
        <f t="array" aca="1" ref="C1022" ca="1">IF(B1022&gt;0,OFFSET(INDEX(TEST_CASE_COMPLEXITY_STEPS,MATCH(TRUE,TEST_CASE_COMPLEXITY_STEPS&gt;B1022,0)),0,1),"")</f>
        <v/>
      </c>
      <c r="D1022" s="206"/>
      <c r="E1022" s="206"/>
    </row>
    <row r="1023" spans="1:5" x14ac:dyDescent="0.25">
      <c r="A1023" s="206"/>
      <c r="B1023" s="206"/>
      <c r="C1023" s="206" t="str">
        <f t="array" aca="1" ref="C1023" ca="1">IF(B1023&gt;0,OFFSET(INDEX(TEST_CASE_COMPLEXITY_STEPS,MATCH(TRUE,TEST_CASE_COMPLEXITY_STEPS&gt;B1023,0)),0,1),"")</f>
        <v/>
      </c>
      <c r="D1023" s="206"/>
      <c r="E1023" s="206"/>
    </row>
    <row r="1024" spans="1:5" x14ac:dyDescent="0.25">
      <c r="A1024" s="206"/>
      <c r="B1024" s="206"/>
      <c r="C1024" s="206" t="str">
        <f t="array" aca="1" ref="C1024" ca="1">IF(B1024&gt;0,OFFSET(INDEX(TEST_CASE_COMPLEXITY_STEPS,MATCH(TRUE,TEST_CASE_COMPLEXITY_STEPS&gt;B1024,0)),0,1),"")</f>
        <v/>
      </c>
      <c r="D1024" s="206"/>
      <c r="E1024" s="206"/>
    </row>
    <row r="1025" spans="1:5" x14ac:dyDescent="0.25">
      <c r="A1025" s="206"/>
      <c r="B1025" s="206"/>
      <c r="C1025" s="206" t="str">
        <f t="array" aca="1" ref="C1025" ca="1">IF(B1025&gt;0,OFFSET(INDEX(TEST_CASE_COMPLEXITY_STEPS,MATCH(TRUE,TEST_CASE_COMPLEXITY_STEPS&gt;B1025,0)),0,1),"")</f>
        <v/>
      </c>
      <c r="D1025" s="206"/>
      <c r="E1025" s="206"/>
    </row>
    <row r="1026" spans="1:5" x14ac:dyDescent="0.25">
      <c r="A1026" s="206"/>
      <c r="B1026" s="206"/>
      <c r="C1026" s="206" t="str">
        <f t="array" aca="1" ref="C1026" ca="1">IF(B1026&gt;0,OFFSET(INDEX(TEST_CASE_COMPLEXITY_STEPS,MATCH(TRUE,TEST_CASE_COMPLEXITY_STEPS&gt;B1026,0)),0,1),"")</f>
        <v/>
      </c>
      <c r="D1026" s="206"/>
      <c r="E1026" s="206"/>
    </row>
    <row r="1027" spans="1:5" x14ac:dyDescent="0.25">
      <c r="A1027" s="206"/>
      <c r="B1027" s="206"/>
      <c r="C1027" s="206" t="str">
        <f t="array" aca="1" ref="C1027" ca="1">IF(B1027&gt;0,OFFSET(INDEX(TEST_CASE_COMPLEXITY_STEPS,MATCH(TRUE,TEST_CASE_COMPLEXITY_STEPS&gt;B1027,0)),0,1),"")</f>
        <v/>
      </c>
      <c r="D1027" s="206"/>
      <c r="E1027" s="206"/>
    </row>
    <row r="1028" spans="1:5" x14ac:dyDescent="0.25">
      <c r="A1028" s="206"/>
      <c r="B1028" s="206"/>
      <c r="C1028" s="206" t="str">
        <f t="array" aca="1" ref="C1028" ca="1">IF(B1028&gt;0,OFFSET(INDEX(TEST_CASE_COMPLEXITY_STEPS,MATCH(TRUE,TEST_CASE_COMPLEXITY_STEPS&gt;B1028,0)),0,1),"")</f>
        <v/>
      </c>
      <c r="D1028" s="206"/>
      <c r="E1028" s="206"/>
    </row>
    <row r="1029" spans="1:5" x14ac:dyDescent="0.25">
      <c r="A1029" s="206"/>
      <c r="B1029" s="206"/>
      <c r="C1029" s="206" t="str">
        <f t="array" aca="1" ref="C1029" ca="1">IF(B1029&gt;0,OFFSET(INDEX(TEST_CASE_COMPLEXITY_STEPS,MATCH(TRUE,TEST_CASE_COMPLEXITY_STEPS&gt;B1029,0)),0,1),"")</f>
        <v/>
      </c>
      <c r="D1029" s="206"/>
      <c r="E1029" s="206"/>
    </row>
    <row r="1030" spans="1:5" x14ac:dyDescent="0.25">
      <c r="A1030" s="206"/>
      <c r="B1030" s="206"/>
      <c r="C1030" s="206" t="str">
        <f t="array" aca="1" ref="C1030" ca="1">IF(B1030&gt;0,OFFSET(INDEX(TEST_CASE_COMPLEXITY_STEPS,MATCH(TRUE,TEST_CASE_COMPLEXITY_STEPS&gt;B1030,0)),0,1),"")</f>
        <v/>
      </c>
      <c r="D1030" s="206"/>
      <c r="E1030" s="206"/>
    </row>
    <row r="1031" spans="1:5" x14ac:dyDescent="0.25">
      <c r="A1031" s="206"/>
      <c r="B1031" s="206"/>
      <c r="C1031" s="206" t="str">
        <f t="array" aca="1" ref="C1031" ca="1">IF(B1031&gt;0,OFFSET(INDEX(TEST_CASE_COMPLEXITY_STEPS,MATCH(TRUE,TEST_CASE_COMPLEXITY_STEPS&gt;B1031,0)),0,1),"")</f>
        <v/>
      </c>
      <c r="D1031" s="206"/>
      <c r="E1031" s="206"/>
    </row>
    <row r="1032" spans="1:5" x14ac:dyDescent="0.25">
      <c r="A1032" s="206"/>
      <c r="B1032" s="206"/>
      <c r="C1032" s="206" t="str">
        <f t="array" aca="1" ref="C1032" ca="1">IF(B1032&gt;0,OFFSET(INDEX(TEST_CASE_COMPLEXITY_STEPS,MATCH(TRUE,TEST_CASE_COMPLEXITY_STEPS&gt;B1032,0)),0,1),"")</f>
        <v/>
      </c>
      <c r="D1032" s="206"/>
      <c r="E1032" s="206"/>
    </row>
    <row r="1033" spans="1:5" x14ac:dyDescent="0.25">
      <c r="A1033" s="206"/>
      <c r="B1033" s="206"/>
      <c r="C1033" s="206" t="str">
        <f t="array" aca="1" ref="C1033" ca="1">IF(B1033&gt;0,OFFSET(INDEX(TEST_CASE_COMPLEXITY_STEPS,MATCH(TRUE,TEST_CASE_COMPLEXITY_STEPS&gt;B1033,0)),0,1),"")</f>
        <v/>
      </c>
      <c r="D1033" s="206"/>
      <c r="E1033" s="206"/>
    </row>
    <row r="1034" spans="1:5" x14ac:dyDescent="0.25">
      <c r="A1034" s="206"/>
      <c r="B1034" s="206"/>
      <c r="C1034" s="206" t="str">
        <f t="array" aca="1" ref="C1034" ca="1">IF(B1034&gt;0,OFFSET(INDEX(TEST_CASE_COMPLEXITY_STEPS,MATCH(TRUE,TEST_CASE_COMPLEXITY_STEPS&gt;B1034,0)),0,1),"")</f>
        <v/>
      </c>
      <c r="D1034" s="206"/>
      <c r="E1034" s="206"/>
    </row>
    <row r="1035" spans="1:5" x14ac:dyDescent="0.25">
      <c r="A1035" s="206"/>
      <c r="B1035" s="206"/>
      <c r="C1035" s="206" t="str">
        <f t="array" aca="1" ref="C1035" ca="1">IF(B1035&gt;0,OFFSET(INDEX(TEST_CASE_COMPLEXITY_STEPS,MATCH(TRUE,TEST_CASE_COMPLEXITY_STEPS&gt;B1035,0)),0,1),"")</f>
        <v/>
      </c>
      <c r="D1035" s="206"/>
      <c r="E1035" s="206"/>
    </row>
    <row r="1036" spans="1:5" x14ac:dyDescent="0.25">
      <c r="A1036" s="206"/>
      <c r="B1036" s="206"/>
      <c r="C1036" s="206" t="str">
        <f t="array" aca="1" ref="C1036" ca="1">IF(B1036&gt;0,OFFSET(INDEX(TEST_CASE_COMPLEXITY_STEPS,MATCH(TRUE,TEST_CASE_COMPLEXITY_STEPS&gt;B1036,0)),0,1),"")</f>
        <v/>
      </c>
      <c r="D1036" s="206"/>
      <c r="E1036" s="206"/>
    </row>
    <row r="1037" spans="1:5" x14ac:dyDescent="0.25">
      <c r="A1037" s="206"/>
      <c r="B1037" s="206"/>
      <c r="C1037" s="206" t="str">
        <f t="array" aca="1" ref="C1037" ca="1">IF(B1037&gt;0,OFFSET(INDEX(TEST_CASE_COMPLEXITY_STEPS,MATCH(TRUE,TEST_CASE_COMPLEXITY_STEPS&gt;B1037,0)),0,1),"")</f>
        <v/>
      </c>
      <c r="D1037" s="206"/>
      <c r="E1037" s="206"/>
    </row>
    <row r="1038" spans="1:5" x14ac:dyDescent="0.25">
      <c r="A1038" s="206"/>
      <c r="B1038" s="206"/>
      <c r="C1038" s="206" t="str">
        <f t="array" aca="1" ref="C1038" ca="1">IF(B1038&gt;0,OFFSET(INDEX(TEST_CASE_COMPLEXITY_STEPS,MATCH(TRUE,TEST_CASE_COMPLEXITY_STEPS&gt;B1038,0)),0,1),"")</f>
        <v/>
      </c>
      <c r="D1038" s="206"/>
      <c r="E1038" s="206"/>
    </row>
    <row r="1039" spans="1:5" x14ac:dyDescent="0.25">
      <c r="A1039" s="206"/>
      <c r="B1039" s="206"/>
      <c r="C1039" s="206" t="str">
        <f t="array" aca="1" ref="C1039" ca="1">IF(B1039&gt;0,OFFSET(INDEX(TEST_CASE_COMPLEXITY_STEPS,MATCH(TRUE,TEST_CASE_COMPLEXITY_STEPS&gt;B1039,0)),0,1),"")</f>
        <v/>
      </c>
      <c r="D1039" s="206"/>
      <c r="E1039" s="206"/>
    </row>
    <row r="1040" spans="1:5" x14ac:dyDescent="0.25">
      <c r="A1040" s="206"/>
      <c r="B1040" s="206"/>
      <c r="C1040" s="206" t="str">
        <f t="array" aca="1" ref="C1040" ca="1">IF(B1040&gt;0,OFFSET(INDEX(TEST_CASE_COMPLEXITY_STEPS,MATCH(TRUE,TEST_CASE_COMPLEXITY_STEPS&gt;B1040,0)),0,1),"")</f>
        <v/>
      </c>
      <c r="D1040" s="206"/>
      <c r="E1040" s="206"/>
    </row>
    <row r="1041" spans="1:5" x14ac:dyDescent="0.25">
      <c r="A1041" s="206"/>
      <c r="B1041" s="206"/>
      <c r="C1041" s="206" t="str">
        <f t="array" aca="1" ref="C1041" ca="1">IF(B1041&gt;0,OFFSET(INDEX(TEST_CASE_COMPLEXITY_STEPS,MATCH(TRUE,TEST_CASE_COMPLEXITY_STEPS&gt;B1041,0)),0,1),"")</f>
        <v/>
      </c>
      <c r="D1041" s="206"/>
      <c r="E1041" s="206"/>
    </row>
    <row r="1042" spans="1:5" x14ac:dyDescent="0.25">
      <c r="A1042" s="206"/>
      <c r="B1042" s="206"/>
      <c r="C1042" s="206" t="str">
        <f t="array" aca="1" ref="C1042" ca="1">IF(B1042&gt;0,OFFSET(INDEX(TEST_CASE_COMPLEXITY_STEPS,MATCH(TRUE,TEST_CASE_COMPLEXITY_STEPS&gt;B1042,0)),0,1),"")</f>
        <v/>
      </c>
      <c r="D1042" s="206"/>
      <c r="E1042" s="206"/>
    </row>
    <row r="1043" spans="1:5" x14ac:dyDescent="0.25">
      <c r="A1043" s="206"/>
      <c r="B1043" s="206"/>
      <c r="C1043" s="206" t="str">
        <f t="array" aca="1" ref="C1043" ca="1">IF(B1043&gt;0,OFFSET(INDEX(TEST_CASE_COMPLEXITY_STEPS,MATCH(TRUE,TEST_CASE_COMPLEXITY_STEPS&gt;B1043,0)),0,1),"")</f>
        <v/>
      </c>
      <c r="D1043" s="206"/>
      <c r="E1043" s="206"/>
    </row>
    <row r="1044" spans="1:5" x14ac:dyDescent="0.25">
      <c r="A1044" s="206" t="s">
        <v>126</v>
      </c>
      <c r="B1044" s="206"/>
      <c r="C1044" s="206" t="str">
        <f t="array" aca="1" ref="C1044" ca="1">IF(B1044&gt;0,OFFSET(INDEX(TEST_CASE_COMPLEXITY_STEPS,MATCH(TRUE,TEST_CASE_COMPLEXITY_STEPS&gt;B1044,0)),0,1),"")</f>
        <v/>
      </c>
      <c r="D1044" s="206"/>
      <c r="E1044" s="206"/>
    </row>
  </sheetData>
  <sheetProtection insertRows="0" deleteRows="0"/>
  <dataValidations count="4">
    <dataValidation type="list" allowBlank="1" showInputMessage="1" showErrorMessage="1" sqref="D55:D61">
      <formula1>DEVELOPER</formula1>
    </dataValidation>
    <dataValidation type="list" allowBlank="1" showInputMessage="1" showErrorMessage="1" sqref="E55:E61 K2:K46 K55:K61 E2:E50">
      <formula1>STATUS</formula1>
    </dataValidation>
    <dataValidation type="list" allowBlank="1" showInputMessage="1" showErrorMessage="1" sqref="I2:I54">
      <formula1>INDIRECT("AUTOMATION_LEAD")</formula1>
    </dataValidation>
    <dataValidation type="list" allowBlank="1" showInputMessage="1" showErrorMessage="1" sqref="G2:G54 D16:D54">
      <formula1>INDIRECT("AUTOMATION_DEVELOPER")</formula1>
    </dataValidation>
  </dataValidations>
  <pageMargins left="0.7" right="0.7" top="0.75" bottom="0.75" header="0.3" footer="0.3"/>
  <pageSetup orientation="portrait" r:id="rId1"/>
  <cellWatches>
    <cellWatch r="B2"/>
    <cellWatch r="B3"/>
    <cellWatch r="B4"/>
  </cellWatches>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tint="-0.499984740745262"/>
  </sheetPr>
  <dimension ref="B1:B20"/>
  <sheetViews>
    <sheetView showGridLines="0" showRowColHeaders="0" workbookViewId="0">
      <selection activeCell="B21" sqref="B21"/>
    </sheetView>
  </sheetViews>
  <sheetFormatPr defaultRowHeight="15" x14ac:dyDescent="0.25"/>
  <cols>
    <col min="2" max="2" width="94.140625" style="35" customWidth="1"/>
  </cols>
  <sheetData>
    <row r="1" spans="2:2" x14ac:dyDescent="0.25">
      <c r="B1" s="36" t="s">
        <v>36</v>
      </c>
    </row>
    <row r="2" spans="2:2" ht="30" x14ac:dyDescent="0.25">
      <c r="B2" s="169" t="s">
        <v>114</v>
      </c>
    </row>
    <row r="3" spans="2:2" x14ac:dyDescent="0.25">
      <c r="B3" s="170"/>
    </row>
    <row r="4" spans="2:2" ht="45" x14ac:dyDescent="0.25">
      <c r="B4" s="170" t="s">
        <v>115</v>
      </c>
    </row>
    <row r="5" spans="2:2" x14ac:dyDescent="0.25">
      <c r="B5" s="170"/>
    </row>
    <row r="6" spans="2:2" ht="45" x14ac:dyDescent="0.25">
      <c r="B6" s="170" t="s">
        <v>85</v>
      </c>
    </row>
    <row r="7" spans="2:2" x14ac:dyDescent="0.25">
      <c r="B7" s="170"/>
    </row>
    <row r="8" spans="2:2" ht="45" x14ac:dyDescent="0.25">
      <c r="B8" s="170" t="s">
        <v>86</v>
      </c>
    </row>
    <row r="9" spans="2:2" x14ac:dyDescent="0.25">
      <c r="B9" s="170"/>
    </row>
    <row r="10" spans="2:2" ht="30" x14ac:dyDescent="0.25">
      <c r="B10" s="171" t="s">
        <v>35</v>
      </c>
    </row>
    <row r="12" spans="2:2" x14ac:dyDescent="0.25">
      <c r="B12" s="36" t="s">
        <v>87</v>
      </c>
    </row>
    <row r="13" spans="2:2" ht="45" x14ac:dyDescent="0.25">
      <c r="B13" s="169" t="s">
        <v>116</v>
      </c>
    </row>
    <row r="14" spans="2:2" x14ac:dyDescent="0.25">
      <c r="B14" s="170"/>
    </row>
    <row r="15" spans="2:2" ht="45" x14ac:dyDescent="0.25">
      <c r="B15" s="171" t="s">
        <v>117</v>
      </c>
    </row>
    <row r="17" spans="2:2" ht="30" x14ac:dyDescent="0.25">
      <c r="B17" s="187" t="s">
        <v>119</v>
      </c>
    </row>
    <row r="19" spans="2:2" ht="30" customHeight="1" x14ac:dyDescent="0.25">
      <c r="B19" s="240" t="s">
        <v>118</v>
      </c>
    </row>
    <row r="20" spans="2:2" x14ac:dyDescent="0.25">
      <c r="B20" s="241"/>
    </row>
  </sheetData>
  <sheetProtection password="E899" sheet="1" objects="1" scenarios="1" selectLockedCells="1" selectUnlockedCells="1"/>
  <mergeCells count="1">
    <mergeCell ref="B19:B20"/>
  </mergeCells>
  <pageMargins left="0.7" right="0.7" top="0.75" bottom="0.75" header="0.3" footer="0.3"/>
  <pageSetup orientation="portrait" horizontalDpi="4294967292"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499984740745262"/>
  </sheetPr>
  <dimension ref="A1:W61"/>
  <sheetViews>
    <sheetView showGridLines="0" topLeftCell="E1" zoomScale="85" zoomScaleNormal="85" workbookViewId="0">
      <pane ySplit="1" topLeftCell="A9" activePane="bottomLeft" state="frozen"/>
      <selection activeCell="E1" sqref="E1"/>
      <selection pane="bottomLeft" activeCell="U42" sqref="U42"/>
    </sheetView>
  </sheetViews>
  <sheetFormatPr defaultColWidth="9.140625" defaultRowHeight="15" x14ac:dyDescent="0.25"/>
  <cols>
    <col min="1" max="1" width="9.140625" style="30" hidden="1" customWidth="1"/>
    <col min="2" max="2" width="26.42578125" style="30" hidden="1" customWidth="1"/>
    <col min="3" max="3" width="14.28515625" style="30" hidden="1" customWidth="1"/>
    <col min="4" max="4" width="17.85546875" style="30" hidden="1" customWidth="1"/>
    <col min="5" max="5" width="4.42578125" style="30" customWidth="1"/>
    <col min="6" max="6" width="1.7109375" style="30" customWidth="1"/>
    <col min="7" max="7" width="27.85546875" style="30" bestFit="1" customWidth="1"/>
    <col min="8" max="8" width="2.7109375" style="30" bestFit="1" customWidth="1"/>
    <col min="9" max="9" width="22" style="30" bestFit="1" customWidth="1"/>
    <col min="10" max="10" width="12.5703125" style="30" bestFit="1" customWidth="1"/>
    <col min="11" max="11" width="8.42578125" style="30" bestFit="1" customWidth="1"/>
    <col min="12" max="13" width="12.5703125" style="30" bestFit="1" customWidth="1"/>
    <col min="14" max="14" width="7.140625" style="30" bestFit="1" customWidth="1"/>
    <col min="15" max="15" width="1.7109375" style="30" customWidth="1"/>
    <col min="16" max="16" width="2.5703125" style="41" customWidth="1"/>
    <col min="17" max="17" width="1.7109375" style="30" customWidth="1"/>
    <col min="18" max="18" width="10.140625" style="30" customWidth="1"/>
    <col min="19" max="19" width="21.7109375" style="33" customWidth="1"/>
    <col min="20" max="20" width="23.7109375" style="30" bestFit="1" customWidth="1"/>
    <col min="21" max="21" width="18.140625" style="30" bestFit="1" customWidth="1"/>
    <col min="22" max="22" width="12.85546875" style="30" customWidth="1"/>
    <col min="23" max="23" width="1.7109375" style="30" customWidth="1"/>
    <col min="24" max="16384" width="9.140625" style="30"/>
  </cols>
  <sheetData>
    <row r="1" spans="1:23" ht="7.5" customHeight="1" x14ac:dyDescent="0.25">
      <c r="A1" s="192" t="s">
        <v>146</v>
      </c>
      <c r="B1" s="192" t="s">
        <v>144</v>
      </c>
      <c r="C1" s="192" t="s">
        <v>145</v>
      </c>
      <c r="D1" s="192" t="str">
        <f>CONCATENATE("Weight: Sum%",SUM(D2:D36)*100)</f>
        <v>Weight: Sum%100</v>
      </c>
      <c r="F1" s="185"/>
      <c r="G1" s="185"/>
      <c r="H1" s="185"/>
      <c r="I1" s="185"/>
      <c r="J1" s="185"/>
      <c r="K1" s="185"/>
      <c r="L1" s="185"/>
      <c r="M1" s="185"/>
      <c r="N1" s="185"/>
      <c r="O1" s="185"/>
      <c r="Q1" s="185"/>
      <c r="R1" s="185"/>
      <c r="S1" s="185"/>
      <c r="T1" s="185"/>
      <c r="U1" s="185"/>
      <c r="V1" s="185"/>
      <c r="W1" s="185"/>
    </row>
    <row r="2" spans="1:23" x14ac:dyDescent="0.25">
      <c r="B2" s="191" t="s">
        <v>0</v>
      </c>
      <c r="D2" s="49">
        <v>0.02</v>
      </c>
      <c r="F2" s="185"/>
      <c r="G2" s="202" t="s">
        <v>147</v>
      </c>
      <c r="H2" s="202"/>
      <c r="I2" s="202" t="s">
        <v>18</v>
      </c>
      <c r="J2" s="202" t="s">
        <v>83</v>
      </c>
      <c r="K2" s="202" t="s">
        <v>12</v>
      </c>
      <c r="L2" s="202" t="s">
        <v>13</v>
      </c>
      <c r="M2" s="202" t="s">
        <v>10</v>
      </c>
      <c r="N2" s="202" t="s">
        <v>14</v>
      </c>
      <c r="O2" s="185"/>
      <c r="P2" s="199"/>
      <c r="Q2" s="185"/>
      <c r="S2" s="202" t="s">
        <v>128</v>
      </c>
      <c r="T2" s="202" t="s">
        <v>5</v>
      </c>
      <c r="U2" s="202" t="s">
        <v>84</v>
      </c>
      <c r="V2" s="202" t="s">
        <v>78</v>
      </c>
      <c r="W2" s="185"/>
    </row>
    <row r="3" spans="1:23" x14ac:dyDescent="0.25">
      <c r="B3" s="30" t="s">
        <v>140</v>
      </c>
      <c r="C3" s="30">
        <v>1</v>
      </c>
      <c r="F3" s="185"/>
      <c r="G3" s="57" t="s">
        <v>93</v>
      </c>
      <c r="H3" s="58" t="s">
        <v>11</v>
      </c>
      <c r="I3" s="50">
        <v>0.25</v>
      </c>
      <c r="J3" s="42" t="s">
        <v>15</v>
      </c>
      <c r="K3" s="43" t="s">
        <v>15</v>
      </c>
      <c r="L3" s="51">
        <f>ROUND(SUM(L6:L14)*I3,2)</f>
        <v>43.4</v>
      </c>
      <c r="M3" s="45">
        <f>IFERROR(_xlfn.CEILING.PRECISE(L15),"Unsupported")</f>
        <v>217</v>
      </c>
      <c r="N3" s="44">
        <f>IFERROR(ROUND(M3/40,2),"--")</f>
        <v>5.43</v>
      </c>
      <c r="O3" s="185"/>
      <c r="P3" s="198"/>
      <c r="Q3" s="185"/>
      <c r="R3" s="202" t="s">
        <v>29</v>
      </c>
      <c r="S3" s="38">
        <f>I4</f>
        <v>10</v>
      </c>
      <c r="T3" s="38" t="str">
        <f>I11</f>
        <v>TAF ACTION</v>
      </c>
      <c r="U3" s="44" t="str">
        <f>I5</f>
        <v>Low (1-10)</v>
      </c>
      <c r="V3" s="44">
        <f>M3</f>
        <v>217</v>
      </c>
      <c r="W3" s="185"/>
    </row>
    <row r="4" spans="1:23" x14ac:dyDescent="0.25">
      <c r="B4" s="30" t="s">
        <v>141</v>
      </c>
      <c r="C4" s="30">
        <v>5</v>
      </c>
      <c r="F4" s="185"/>
      <c r="G4" s="46" t="s">
        <v>127</v>
      </c>
      <c r="H4" s="47" t="s">
        <v>11</v>
      </c>
      <c r="I4" s="39">
        <v>10</v>
      </c>
      <c r="J4" s="44">
        <f>J5*I4</f>
        <v>40</v>
      </c>
      <c r="K4" s="43" t="s">
        <v>15</v>
      </c>
      <c r="L4" s="44">
        <f>J4</f>
        <v>40</v>
      </c>
      <c r="M4" s="48"/>
      <c r="N4" s="48"/>
      <c r="O4" s="185"/>
      <c r="P4" s="198"/>
      <c r="Q4" s="186"/>
      <c r="R4" s="202" t="s">
        <v>30</v>
      </c>
      <c r="S4" s="38">
        <f>I19</f>
        <v>27</v>
      </c>
      <c r="T4" s="38" t="str">
        <f>I26</f>
        <v>TAF ACTION</v>
      </c>
      <c r="U4" s="44" t="str">
        <f>I20</f>
        <v>Medium (11-20)</v>
      </c>
      <c r="V4" s="44">
        <f>M18</f>
        <v>896</v>
      </c>
      <c r="W4" s="185"/>
    </row>
    <row r="5" spans="1:23" x14ac:dyDescent="0.25">
      <c r="B5" s="31" t="s">
        <v>7</v>
      </c>
      <c r="D5" s="49">
        <v>0</v>
      </c>
      <c r="F5" s="185"/>
      <c r="G5" s="46" t="s">
        <v>8</v>
      </c>
      <c r="H5" s="47" t="s">
        <v>11</v>
      </c>
      <c r="I5" s="39" t="s">
        <v>139</v>
      </c>
      <c r="J5" s="44">
        <f t="shared" ref="J5:J14" si="0">VLOOKUP(I5,INPUT,2,FALSE)</f>
        <v>4</v>
      </c>
      <c r="K5" s="193" t="str">
        <f>VLOOKUP(G5,$B$1:$D$36,3,FALSE)</f>
        <v>--</v>
      </c>
      <c r="L5" s="43" t="s">
        <v>15</v>
      </c>
      <c r="M5" s="48"/>
      <c r="N5" s="48"/>
      <c r="O5" s="185"/>
      <c r="P5" s="198"/>
      <c r="Q5" s="186"/>
      <c r="R5" s="202" t="s">
        <v>31</v>
      </c>
      <c r="S5" s="38">
        <f>I34</f>
        <v>11</v>
      </c>
      <c r="T5" s="38" t="str">
        <f>I41</f>
        <v>TAF ACTION</v>
      </c>
      <c r="U5" s="44" t="str">
        <f>I35</f>
        <v>High (21 to 50)</v>
      </c>
      <c r="V5" s="44">
        <f>M33</f>
        <v>608</v>
      </c>
      <c r="W5" s="185"/>
    </row>
    <row r="6" spans="1:23" x14ac:dyDescent="0.25">
      <c r="B6" s="30" t="s">
        <v>1</v>
      </c>
      <c r="C6" s="30">
        <v>1</v>
      </c>
      <c r="F6" s="185"/>
      <c r="G6" s="46" t="s">
        <v>0</v>
      </c>
      <c r="H6" s="47" t="s">
        <v>11</v>
      </c>
      <c r="I6" s="39" t="s">
        <v>140</v>
      </c>
      <c r="J6" s="44">
        <f t="shared" si="0"/>
        <v>1</v>
      </c>
      <c r="K6" s="193">
        <f t="shared" ref="K6:K14" si="1">VLOOKUP(G6,$B$1:$D$36,3,FALSE)</f>
        <v>0.02</v>
      </c>
      <c r="L6" s="44">
        <f>$K6*$J6*$L4</f>
        <v>0.8</v>
      </c>
      <c r="M6" s="48"/>
      <c r="N6" s="48"/>
      <c r="O6" s="185"/>
      <c r="P6" s="198"/>
      <c r="Q6" s="186"/>
      <c r="R6" s="202" t="s">
        <v>94</v>
      </c>
      <c r="S6" s="38">
        <f>I49</f>
        <v>0</v>
      </c>
      <c r="T6" s="38" t="str">
        <f>I41</f>
        <v>TAF ACTION</v>
      </c>
      <c r="U6" s="44" t="str">
        <f>I50</f>
        <v>Complex (&gt;51)</v>
      </c>
      <c r="V6" s="44">
        <f>M48</f>
        <v>0</v>
      </c>
      <c r="W6" s="185"/>
    </row>
    <row r="7" spans="1:23" x14ac:dyDescent="0.25">
      <c r="B7" s="30" t="s">
        <v>16</v>
      </c>
      <c r="C7" s="32" t="s">
        <v>88</v>
      </c>
      <c r="D7" s="32"/>
      <c r="F7" s="185"/>
      <c r="G7" s="46" t="s">
        <v>7</v>
      </c>
      <c r="H7" s="47" t="s">
        <v>11</v>
      </c>
      <c r="I7" s="39" t="s">
        <v>1</v>
      </c>
      <c r="J7" s="44">
        <f t="shared" si="0"/>
        <v>1</v>
      </c>
      <c r="K7" s="193">
        <f t="shared" si="1"/>
        <v>0</v>
      </c>
      <c r="L7" s="44">
        <f>$K7*$J7*$L4</f>
        <v>0</v>
      </c>
      <c r="M7" s="48"/>
      <c r="N7" s="48"/>
      <c r="O7" s="185"/>
      <c r="P7" s="198"/>
      <c r="Q7" s="185"/>
      <c r="W7" s="185"/>
    </row>
    <row r="8" spans="1:23" x14ac:dyDescent="0.25">
      <c r="B8" s="31" t="s">
        <v>142</v>
      </c>
      <c r="D8" s="49">
        <v>0.1</v>
      </c>
      <c r="F8" s="185"/>
      <c r="G8" s="46" t="s">
        <v>142</v>
      </c>
      <c r="H8" s="47" t="s">
        <v>11</v>
      </c>
      <c r="I8" s="39" t="s">
        <v>91</v>
      </c>
      <c r="J8" s="44">
        <f t="shared" si="0"/>
        <v>15</v>
      </c>
      <c r="K8" s="193">
        <f t="shared" si="1"/>
        <v>0.1</v>
      </c>
      <c r="L8" s="44">
        <f>$K8*$J8*$L4</f>
        <v>60</v>
      </c>
      <c r="M8" s="48"/>
      <c r="N8" s="48"/>
      <c r="O8" s="185"/>
      <c r="P8" s="198"/>
      <c r="Q8" s="185"/>
      <c r="W8" s="185"/>
    </row>
    <row r="9" spans="1:23" x14ac:dyDescent="0.25">
      <c r="B9" s="30" t="s">
        <v>90</v>
      </c>
      <c r="C9" s="30">
        <v>1</v>
      </c>
      <c r="F9" s="185"/>
      <c r="G9" s="46" t="s">
        <v>17</v>
      </c>
      <c r="H9" s="47" t="s">
        <v>11</v>
      </c>
      <c r="I9" s="39" t="s">
        <v>21</v>
      </c>
      <c r="J9" s="44">
        <f t="shared" si="0"/>
        <v>1</v>
      </c>
      <c r="K9" s="193">
        <f t="shared" si="1"/>
        <v>0.05</v>
      </c>
      <c r="L9" s="44">
        <f>$K9*$J9*$L4</f>
        <v>2</v>
      </c>
      <c r="M9" s="48"/>
      <c r="N9" s="48"/>
      <c r="O9" s="185"/>
      <c r="P9" s="198"/>
      <c r="Q9" s="185"/>
      <c r="W9" s="185"/>
    </row>
    <row r="10" spans="1:23" x14ac:dyDescent="0.25">
      <c r="B10" s="41" t="s">
        <v>134</v>
      </c>
      <c r="C10" s="30">
        <v>7</v>
      </c>
      <c r="F10" s="185"/>
      <c r="G10" s="46" t="s">
        <v>2</v>
      </c>
      <c r="H10" s="47" t="s">
        <v>11</v>
      </c>
      <c r="I10" s="39" t="s">
        <v>4</v>
      </c>
      <c r="J10" s="44">
        <f t="shared" si="0"/>
        <v>3</v>
      </c>
      <c r="K10" s="193">
        <f t="shared" si="1"/>
        <v>0.05</v>
      </c>
      <c r="L10" s="44">
        <f>$K10*$J10*$L4</f>
        <v>6.0000000000000009</v>
      </c>
      <c r="M10" s="48"/>
      <c r="N10" s="48"/>
      <c r="O10" s="185"/>
      <c r="P10" s="198"/>
      <c r="Q10" s="185"/>
      <c r="W10" s="185"/>
    </row>
    <row r="11" spans="1:23" x14ac:dyDescent="0.25">
      <c r="B11" s="41" t="s">
        <v>91</v>
      </c>
      <c r="C11" s="30">
        <v>15</v>
      </c>
      <c r="F11" s="185"/>
      <c r="G11" s="46" t="s">
        <v>5</v>
      </c>
      <c r="H11" s="47" t="s">
        <v>11</v>
      </c>
      <c r="I11" s="39" t="s">
        <v>33</v>
      </c>
      <c r="J11" s="44">
        <f t="shared" si="0"/>
        <v>6</v>
      </c>
      <c r="K11" s="193">
        <f t="shared" si="1"/>
        <v>0.35</v>
      </c>
      <c r="L11" s="44">
        <f>$K11*$J11*$L4</f>
        <v>83.999999999999986</v>
      </c>
      <c r="M11" s="48"/>
      <c r="N11" s="48"/>
      <c r="O11" s="185"/>
      <c r="P11" s="198"/>
      <c r="Q11" s="185"/>
      <c r="W11" s="185"/>
    </row>
    <row r="12" spans="1:23" x14ac:dyDescent="0.25">
      <c r="B12" s="30" t="s">
        <v>92</v>
      </c>
      <c r="C12" s="32" t="s">
        <v>88</v>
      </c>
      <c r="D12" s="32"/>
      <c r="F12" s="185"/>
      <c r="G12" s="46" t="s">
        <v>6</v>
      </c>
      <c r="H12" s="47" t="s">
        <v>11</v>
      </c>
      <c r="I12" s="39" t="s">
        <v>24</v>
      </c>
      <c r="J12" s="44">
        <f t="shared" si="0"/>
        <v>4</v>
      </c>
      <c r="K12" s="193">
        <f t="shared" si="1"/>
        <v>0.03</v>
      </c>
      <c r="L12" s="44">
        <f>$K12*$J12*$L4</f>
        <v>4.8</v>
      </c>
      <c r="M12" s="48"/>
      <c r="N12" s="48"/>
      <c r="O12" s="185"/>
      <c r="P12" s="198"/>
      <c r="Q12" s="185"/>
      <c r="W12" s="185"/>
    </row>
    <row r="13" spans="1:23" x14ac:dyDescent="0.25">
      <c r="B13" s="31" t="s">
        <v>17</v>
      </c>
      <c r="D13" s="49">
        <v>0.05</v>
      </c>
      <c r="F13" s="185"/>
      <c r="G13" s="46" t="s">
        <v>9</v>
      </c>
      <c r="H13" s="47" t="s">
        <v>11</v>
      </c>
      <c r="I13" s="39" t="s">
        <v>19</v>
      </c>
      <c r="J13" s="44">
        <f t="shared" si="0"/>
        <v>1</v>
      </c>
      <c r="K13" s="193">
        <f t="shared" si="1"/>
        <v>0.05</v>
      </c>
      <c r="L13" s="44">
        <f>$K13*$J13*$L4</f>
        <v>2</v>
      </c>
      <c r="M13" s="46"/>
      <c r="N13" s="48"/>
      <c r="O13" s="185"/>
      <c r="P13" s="198"/>
      <c r="Q13" s="185"/>
      <c r="W13" s="185"/>
    </row>
    <row r="14" spans="1:23" ht="15.75" thickBot="1" x14ac:dyDescent="0.3">
      <c r="B14" s="30" t="s">
        <v>21</v>
      </c>
      <c r="C14" s="30">
        <v>1</v>
      </c>
      <c r="F14" s="185"/>
      <c r="G14" s="56" t="s">
        <v>25</v>
      </c>
      <c r="H14" s="55" t="s">
        <v>11</v>
      </c>
      <c r="I14" s="39" t="s">
        <v>28</v>
      </c>
      <c r="J14" s="44">
        <f t="shared" si="0"/>
        <v>1</v>
      </c>
      <c r="K14" s="193">
        <f t="shared" si="1"/>
        <v>0.35</v>
      </c>
      <c r="L14" s="182">
        <f>$K14*$J14*$L4</f>
        <v>14</v>
      </c>
      <c r="M14" s="48"/>
      <c r="N14" s="48"/>
      <c r="O14" s="185"/>
      <c r="P14" s="198"/>
      <c r="Q14" s="185"/>
      <c r="W14" s="185"/>
    </row>
    <row r="15" spans="1:23" ht="15.75" thickTop="1" x14ac:dyDescent="0.25">
      <c r="B15" s="30" t="s">
        <v>22</v>
      </c>
      <c r="C15" s="30">
        <v>5</v>
      </c>
      <c r="F15" s="185"/>
      <c r="G15" s="52"/>
      <c r="H15" s="52"/>
      <c r="I15" s="52"/>
      <c r="J15" s="33" t="s">
        <v>89</v>
      </c>
      <c r="K15" s="181">
        <f>SUM(K6:K14)</f>
        <v>1</v>
      </c>
      <c r="L15" s="54">
        <f>ROUND(SUM(L6:L14,L3),2)</f>
        <v>217</v>
      </c>
      <c r="M15" s="52"/>
      <c r="N15" s="52"/>
      <c r="O15" s="185"/>
      <c r="P15" s="198"/>
      <c r="Q15" s="185"/>
      <c r="W15" s="185"/>
    </row>
    <row r="16" spans="1:23" x14ac:dyDescent="0.25">
      <c r="B16" s="31" t="s">
        <v>2</v>
      </c>
      <c r="D16" s="49">
        <v>0.05</v>
      </c>
      <c r="F16" s="185"/>
      <c r="G16" s="185"/>
      <c r="H16" s="185"/>
      <c r="I16" s="185"/>
      <c r="J16" s="185"/>
      <c r="K16" s="185"/>
      <c r="L16" s="185"/>
      <c r="M16" s="185"/>
      <c r="N16" s="185"/>
      <c r="O16" s="185"/>
      <c r="Q16" s="185"/>
      <c r="W16" s="185"/>
    </row>
    <row r="17" spans="1:23" x14ac:dyDescent="0.25">
      <c r="B17" s="30" t="s">
        <v>3</v>
      </c>
      <c r="C17" s="30">
        <v>1</v>
      </c>
      <c r="F17" s="185"/>
      <c r="G17" s="202" t="s">
        <v>148</v>
      </c>
      <c r="H17" s="202"/>
      <c r="I17" s="202" t="s">
        <v>18</v>
      </c>
      <c r="J17" s="202" t="s">
        <v>83</v>
      </c>
      <c r="K17" s="202" t="s">
        <v>12</v>
      </c>
      <c r="L17" s="202" t="s">
        <v>13</v>
      </c>
      <c r="M17" s="202" t="s">
        <v>10</v>
      </c>
      <c r="N17" s="202" t="s">
        <v>14</v>
      </c>
      <c r="O17" s="185"/>
      <c r="P17" s="199"/>
      <c r="Q17" s="185"/>
      <c r="W17" s="185"/>
    </row>
    <row r="18" spans="1:23" x14ac:dyDescent="0.25">
      <c r="B18" s="41" t="s">
        <v>143</v>
      </c>
      <c r="C18" s="41">
        <v>2</v>
      </c>
      <c r="D18" s="41"/>
      <c r="F18" s="185"/>
      <c r="G18" s="57" t="s">
        <v>93</v>
      </c>
      <c r="H18" s="58" t="s">
        <v>11</v>
      </c>
      <c r="I18" s="50">
        <v>0.25</v>
      </c>
      <c r="J18" s="42" t="s">
        <v>15</v>
      </c>
      <c r="K18" s="43" t="s">
        <v>15</v>
      </c>
      <c r="L18" s="51">
        <f>ROUND(SUM(L21:L29)*I18,2)</f>
        <v>179.01</v>
      </c>
      <c r="M18" s="45">
        <f>IFERROR(_xlfn.CEILING.PRECISE(L30),"Unsupported")</f>
        <v>896</v>
      </c>
      <c r="N18" s="44">
        <f>IFERROR(ROUND(M18/40,2),"--")</f>
        <v>22.4</v>
      </c>
      <c r="O18" s="185"/>
      <c r="P18" s="198"/>
      <c r="Q18" s="185"/>
      <c r="W18" s="185"/>
    </row>
    <row r="19" spans="1:23" x14ac:dyDescent="0.25">
      <c r="B19" s="30" t="s">
        <v>4</v>
      </c>
      <c r="C19" s="30">
        <v>3</v>
      </c>
      <c r="F19" s="185"/>
      <c r="G19" s="46" t="s">
        <v>127</v>
      </c>
      <c r="H19" s="47" t="s">
        <v>11</v>
      </c>
      <c r="I19" s="39">
        <v>27</v>
      </c>
      <c r="J19" s="44">
        <f>J20*I19</f>
        <v>162</v>
      </c>
      <c r="K19" s="43" t="s">
        <v>15</v>
      </c>
      <c r="L19" s="44">
        <f>J19</f>
        <v>162</v>
      </c>
      <c r="M19" s="48"/>
      <c r="N19" s="48"/>
      <c r="O19" s="185"/>
      <c r="P19" s="198"/>
      <c r="Q19" s="185"/>
      <c r="W19" s="185"/>
    </row>
    <row r="20" spans="1:23" x14ac:dyDescent="0.25">
      <c r="B20" s="31" t="s">
        <v>5</v>
      </c>
      <c r="D20" s="49">
        <v>0.35</v>
      </c>
      <c r="F20" s="185"/>
      <c r="G20" s="46" t="s">
        <v>8</v>
      </c>
      <c r="H20" s="47" t="s">
        <v>11</v>
      </c>
      <c r="I20" s="39" t="s">
        <v>136</v>
      </c>
      <c r="J20" s="44">
        <f t="shared" ref="J20:J29" si="2">VLOOKUP(I20,INPUT,2,FALSE)</f>
        <v>6</v>
      </c>
      <c r="K20" s="193" t="str">
        <f>VLOOKUP(G20,$B$1:$D$36,3,FALSE)</f>
        <v>--</v>
      </c>
      <c r="L20" s="43" t="s">
        <v>15</v>
      </c>
      <c r="M20" s="48"/>
      <c r="N20" s="48"/>
      <c r="O20" s="185"/>
      <c r="P20" s="198"/>
      <c r="Q20" s="185"/>
      <c r="W20" s="185"/>
    </row>
    <row r="21" spans="1:23" x14ac:dyDescent="0.25">
      <c r="B21" s="30" t="s">
        <v>32</v>
      </c>
      <c r="C21" s="30">
        <v>10</v>
      </c>
      <c r="F21" s="185"/>
      <c r="G21" s="46" t="s">
        <v>0</v>
      </c>
      <c r="H21" s="47" t="s">
        <v>11</v>
      </c>
      <c r="I21" s="39" t="s">
        <v>141</v>
      </c>
      <c r="J21" s="44">
        <f t="shared" si="2"/>
        <v>5</v>
      </c>
      <c r="K21" s="193">
        <f t="shared" ref="K21:K29" si="3">VLOOKUP(G21,$B$1:$D$36,3,FALSE)</f>
        <v>0.02</v>
      </c>
      <c r="L21" s="44">
        <f>$K21*$J21*$L19</f>
        <v>16.2</v>
      </c>
      <c r="M21" s="48"/>
      <c r="N21" s="48"/>
      <c r="O21" s="185"/>
      <c r="P21" s="198"/>
      <c r="Q21" s="185"/>
      <c r="W21" s="185"/>
    </row>
    <row r="22" spans="1:23" x14ac:dyDescent="0.25">
      <c r="B22" s="30" t="s">
        <v>33</v>
      </c>
      <c r="C22" s="41">
        <v>6</v>
      </c>
      <c r="D22" s="41"/>
      <c r="F22" s="185"/>
      <c r="G22" s="46" t="s">
        <v>7</v>
      </c>
      <c r="H22" s="47" t="s">
        <v>11</v>
      </c>
      <c r="I22" s="39" t="s">
        <v>1</v>
      </c>
      <c r="J22" s="44">
        <f t="shared" si="2"/>
        <v>1</v>
      </c>
      <c r="K22" s="193">
        <f t="shared" si="3"/>
        <v>0</v>
      </c>
      <c r="L22" s="44">
        <f>$K22*$J22*$L19</f>
        <v>0</v>
      </c>
      <c r="M22" s="48"/>
      <c r="N22" s="48"/>
      <c r="O22" s="185"/>
      <c r="P22" s="198"/>
      <c r="Q22" s="185"/>
      <c r="W22" s="185"/>
    </row>
    <row r="23" spans="1:23" x14ac:dyDescent="0.25">
      <c r="B23" s="30" t="s">
        <v>135</v>
      </c>
      <c r="C23" s="30">
        <v>4</v>
      </c>
      <c r="F23" s="185"/>
      <c r="G23" s="46" t="s">
        <v>142</v>
      </c>
      <c r="H23" s="47" t="s">
        <v>11</v>
      </c>
      <c r="I23" s="39" t="s">
        <v>91</v>
      </c>
      <c r="J23" s="44">
        <f t="shared" si="2"/>
        <v>15</v>
      </c>
      <c r="K23" s="193">
        <f t="shared" si="3"/>
        <v>0.1</v>
      </c>
      <c r="L23" s="44">
        <f>$K23*$J23*$L19</f>
        <v>243</v>
      </c>
      <c r="M23" s="48"/>
      <c r="N23" s="48"/>
      <c r="O23" s="185"/>
      <c r="P23" s="198"/>
      <c r="Q23" s="185"/>
      <c r="W23" s="185"/>
    </row>
    <row r="24" spans="1:23" x14ac:dyDescent="0.25">
      <c r="B24" s="30" t="s">
        <v>34</v>
      </c>
      <c r="C24" s="30">
        <v>2</v>
      </c>
      <c r="F24" s="185"/>
      <c r="G24" s="46" t="s">
        <v>17</v>
      </c>
      <c r="H24" s="47" t="s">
        <v>11</v>
      </c>
      <c r="I24" s="39" t="s">
        <v>21</v>
      </c>
      <c r="J24" s="44">
        <f t="shared" si="2"/>
        <v>1</v>
      </c>
      <c r="K24" s="193">
        <f t="shared" si="3"/>
        <v>0.05</v>
      </c>
      <c r="L24" s="44">
        <f>$K24*$J24*$L19</f>
        <v>8.1</v>
      </c>
      <c r="M24" s="48"/>
      <c r="N24" s="48"/>
      <c r="O24" s="185"/>
      <c r="P24" s="198"/>
      <c r="Q24" s="185"/>
      <c r="W24" s="185"/>
    </row>
    <row r="25" spans="1:23" x14ac:dyDescent="0.25">
      <c r="B25" s="31" t="s">
        <v>6</v>
      </c>
      <c r="D25" s="49">
        <v>0.03</v>
      </c>
      <c r="F25" s="185"/>
      <c r="G25" s="46" t="s">
        <v>2</v>
      </c>
      <c r="H25" s="47" t="s">
        <v>11</v>
      </c>
      <c r="I25" s="39" t="s">
        <v>4</v>
      </c>
      <c r="J25" s="44">
        <f t="shared" si="2"/>
        <v>3</v>
      </c>
      <c r="K25" s="193">
        <f t="shared" si="3"/>
        <v>0.05</v>
      </c>
      <c r="L25" s="44">
        <f>$K25*$J25*$L19</f>
        <v>24.300000000000004</v>
      </c>
      <c r="M25" s="48"/>
      <c r="N25" s="48"/>
      <c r="O25" s="185"/>
      <c r="P25" s="198"/>
      <c r="Q25" s="185"/>
      <c r="W25" s="185"/>
    </row>
    <row r="26" spans="1:23" x14ac:dyDescent="0.25">
      <c r="B26" s="30" t="s">
        <v>23</v>
      </c>
      <c r="C26" s="30">
        <v>2</v>
      </c>
      <c r="F26" s="185"/>
      <c r="G26" s="46" t="s">
        <v>5</v>
      </c>
      <c r="H26" s="47" t="s">
        <v>11</v>
      </c>
      <c r="I26" s="39" t="s">
        <v>33</v>
      </c>
      <c r="J26" s="44">
        <f t="shared" si="2"/>
        <v>6</v>
      </c>
      <c r="K26" s="193">
        <f t="shared" si="3"/>
        <v>0.35</v>
      </c>
      <c r="L26" s="44">
        <f>$K26*$J26*$L19</f>
        <v>340.19999999999993</v>
      </c>
      <c r="M26" s="48"/>
      <c r="N26" s="48"/>
      <c r="O26" s="185"/>
      <c r="P26" s="198"/>
      <c r="Q26" s="185"/>
      <c r="W26" s="185"/>
    </row>
    <row r="27" spans="1:23" x14ac:dyDescent="0.25">
      <c r="B27" s="30" t="s">
        <v>24</v>
      </c>
      <c r="C27" s="30">
        <v>4</v>
      </c>
      <c r="F27" s="185"/>
      <c r="G27" s="46" t="s">
        <v>6</v>
      </c>
      <c r="H27" s="47" t="s">
        <v>11</v>
      </c>
      <c r="I27" s="39" t="s">
        <v>24</v>
      </c>
      <c r="J27" s="44">
        <f t="shared" si="2"/>
        <v>4</v>
      </c>
      <c r="K27" s="193">
        <f t="shared" si="3"/>
        <v>0.03</v>
      </c>
      <c r="L27" s="44">
        <f>$K27*$J27*$L19</f>
        <v>19.439999999999998</v>
      </c>
      <c r="M27" s="48"/>
      <c r="N27" s="48"/>
      <c r="O27" s="185"/>
      <c r="P27" s="198"/>
      <c r="Q27" s="185"/>
      <c r="W27" s="185"/>
    </row>
    <row r="28" spans="1:23" x14ac:dyDescent="0.25">
      <c r="B28" s="31" t="s">
        <v>8</v>
      </c>
      <c r="D28" s="193" t="s">
        <v>15</v>
      </c>
      <c r="F28" s="185"/>
      <c r="G28" s="46" t="s">
        <v>9</v>
      </c>
      <c r="H28" s="47" t="s">
        <v>11</v>
      </c>
      <c r="I28" s="39" t="s">
        <v>19</v>
      </c>
      <c r="J28" s="44">
        <f t="shared" si="2"/>
        <v>1</v>
      </c>
      <c r="K28" s="193">
        <f t="shared" si="3"/>
        <v>0.05</v>
      </c>
      <c r="L28" s="44">
        <f>$K28*$J28*$L19</f>
        <v>8.1</v>
      </c>
      <c r="M28" s="46"/>
      <c r="N28" s="48"/>
      <c r="O28" s="185"/>
      <c r="P28" s="198"/>
      <c r="Q28" s="185"/>
      <c r="W28" s="185"/>
    </row>
    <row r="29" spans="1:23" ht="15.75" thickBot="1" x14ac:dyDescent="0.3">
      <c r="A29" s="30">
        <v>11</v>
      </c>
      <c r="B29" s="30" t="s">
        <v>139</v>
      </c>
      <c r="C29" s="30">
        <v>4</v>
      </c>
      <c r="F29" s="185"/>
      <c r="G29" s="56" t="s">
        <v>25</v>
      </c>
      <c r="H29" s="55" t="s">
        <v>11</v>
      </c>
      <c r="I29" s="39" t="s">
        <v>28</v>
      </c>
      <c r="J29" s="44">
        <f t="shared" si="2"/>
        <v>1</v>
      </c>
      <c r="K29" s="193">
        <f t="shared" si="3"/>
        <v>0.35</v>
      </c>
      <c r="L29" s="182">
        <f>$K29*$J29*$L19</f>
        <v>56.699999999999996</v>
      </c>
      <c r="M29" s="48"/>
      <c r="N29" s="48"/>
      <c r="O29" s="185"/>
      <c r="P29" s="198"/>
      <c r="Q29" s="185"/>
      <c r="W29" s="185"/>
    </row>
    <row r="30" spans="1:23" ht="15.75" thickTop="1" x14ac:dyDescent="0.25">
      <c r="A30" s="30">
        <v>21</v>
      </c>
      <c r="B30" s="30" t="s">
        <v>136</v>
      </c>
      <c r="C30" s="30">
        <v>6</v>
      </c>
      <c r="F30" s="185"/>
      <c r="G30" s="52"/>
      <c r="H30" s="52"/>
      <c r="I30" s="52"/>
      <c r="J30" s="33" t="s">
        <v>89</v>
      </c>
      <c r="K30" s="181">
        <f>SUM(K21:K29)</f>
        <v>1</v>
      </c>
      <c r="L30" s="54">
        <f>ROUND(SUM(L21:L29,L18),2)</f>
        <v>895.05</v>
      </c>
      <c r="M30" s="52"/>
      <c r="N30" s="52"/>
      <c r="O30" s="185"/>
      <c r="P30" s="198"/>
      <c r="Q30" s="185"/>
      <c r="R30" s="41"/>
      <c r="S30" s="41"/>
      <c r="T30" s="41"/>
      <c r="U30" s="41"/>
      <c r="V30" s="41"/>
      <c r="W30" s="185"/>
    </row>
    <row r="31" spans="1:23" ht="9" customHeight="1" x14ac:dyDescent="0.25">
      <c r="A31" s="30">
        <v>51</v>
      </c>
      <c r="B31" s="30" t="s">
        <v>137</v>
      </c>
      <c r="C31" s="30">
        <v>10</v>
      </c>
      <c r="F31" s="185"/>
      <c r="G31" s="185"/>
      <c r="H31" s="185"/>
      <c r="I31" s="185"/>
      <c r="J31" s="185"/>
      <c r="K31" s="185"/>
      <c r="L31" s="185"/>
      <c r="M31" s="185"/>
      <c r="N31" s="185"/>
      <c r="O31" s="185"/>
      <c r="Q31" s="185"/>
      <c r="R31" s="185"/>
      <c r="S31" s="185"/>
      <c r="T31" s="185"/>
      <c r="U31" s="185"/>
      <c r="V31" s="185"/>
      <c r="W31" s="185"/>
    </row>
    <row r="32" spans="1:23" x14ac:dyDescent="0.25">
      <c r="A32" s="41">
        <v>200</v>
      </c>
      <c r="B32" s="30" t="s">
        <v>138</v>
      </c>
      <c r="C32" s="30">
        <v>14</v>
      </c>
      <c r="F32" s="185"/>
      <c r="G32" s="202" t="s">
        <v>149</v>
      </c>
      <c r="H32" s="202"/>
      <c r="I32" s="202" t="s">
        <v>18</v>
      </c>
      <c r="J32" s="202" t="s">
        <v>83</v>
      </c>
      <c r="K32" s="202" t="s">
        <v>12</v>
      </c>
      <c r="L32" s="202" t="s">
        <v>13</v>
      </c>
      <c r="M32" s="202" t="s">
        <v>10</v>
      </c>
      <c r="N32" s="202" t="s">
        <v>14</v>
      </c>
      <c r="O32" s="185"/>
      <c r="P32" s="199"/>
      <c r="Q32" s="185"/>
      <c r="S32" s="204" t="s">
        <v>352</v>
      </c>
      <c r="T32" s="204" t="s">
        <v>354</v>
      </c>
      <c r="U32" s="204" t="s">
        <v>353</v>
      </c>
      <c r="W32" s="185"/>
    </row>
    <row r="33" spans="2:23" x14ac:dyDescent="0.25">
      <c r="B33" s="31" t="s">
        <v>9</v>
      </c>
      <c r="D33" s="49">
        <v>0.05</v>
      </c>
      <c r="F33" s="185"/>
      <c r="G33" s="57" t="s">
        <v>93</v>
      </c>
      <c r="H33" s="58" t="s">
        <v>11</v>
      </c>
      <c r="I33" s="50">
        <v>0.25</v>
      </c>
      <c r="J33" s="42" t="s">
        <v>15</v>
      </c>
      <c r="K33" s="43" t="s">
        <v>15</v>
      </c>
      <c r="L33" s="51">
        <f>ROUND(SUM(L36:L44)*I33,2)</f>
        <v>121.55</v>
      </c>
      <c r="M33" s="45">
        <f>IFERROR(_xlfn.CEILING.PRECISE(L45),"Unsupported")</f>
        <v>608</v>
      </c>
      <c r="N33" s="44">
        <f>IFERROR(ROUND(M33/40,2),"--")</f>
        <v>15.2</v>
      </c>
      <c r="O33" s="185"/>
      <c r="P33" s="198"/>
      <c r="Q33" s="185"/>
      <c r="S33" s="203" t="str">
        <f>B29</f>
        <v>Low (1-10)</v>
      </c>
      <c r="T33" s="60">
        <f ca="1">COUNTIF(TBL_COMPONENTS_PLANNED[COMPLEXITY],S33)</f>
        <v>9</v>
      </c>
      <c r="U33" s="205">
        <f>IF($I$5=S33,$I$4)+IF($I$20=S33,$I$19)+IF($I$35=S33,$I$34)+IF($I$50=S33,$I$49)</f>
        <v>10</v>
      </c>
      <c r="W33" s="185"/>
    </row>
    <row r="34" spans="2:23" x14ac:dyDescent="0.25">
      <c r="B34" s="30" t="s">
        <v>19</v>
      </c>
      <c r="C34" s="30">
        <v>1</v>
      </c>
      <c r="F34" s="185"/>
      <c r="G34" s="46" t="s">
        <v>127</v>
      </c>
      <c r="H34" s="47" t="s">
        <v>11</v>
      </c>
      <c r="I34" s="39">
        <v>11</v>
      </c>
      <c r="J34" s="44">
        <f>J35*I34</f>
        <v>110</v>
      </c>
      <c r="K34" s="43" t="s">
        <v>15</v>
      </c>
      <c r="L34" s="44">
        <f>J34</f>
        <v>110</v>
      </c>
      <c r="M34" s="48"/>
      <c r="N34" s="48"/>
      <c r="O34" s="185"/>
      <c r="P34" s="198"/>
      <c r="Q34" s="185"/>
      <c r="S34" s="203" t="str">
        <f>B30</f>
        <v>Medium (11-20)</v>
      </c>
      <c r="T34" s="60">
        <f ca="1">COUNTIF(TBL_COMPONENTS_PLANNED[COMPLEXITY],S34)</f>
        <v>28</v>
      </c>
      <c r="U34" s="205">
        <f>IF($I$5=S34,$I$4)+IF($I$20=S34,$I$19)+IF($I$35=S34,$I$34)+IF($I$50=S34,$I$49)</f>
        <v>27</v>
      </c>
      <c r="W34" s="185"/>
    </row>
    <row r="35" spans="2:23" x14ac:dyDescent="0.25">
      <c r="B35" s="30" t="s">
        <v>20</v>
      </c>
      <c r="C35" s="30">
        <v>5</v>
      </c>
      <c r="F35" s="185"/>
      <c r="G35" s="46" t="s">
        <v>8</v>
      </c>
      <c r="H35" s="47" t="s">
        <v>11</v>
      </c>
      <c r="I35" s="39" t="s">
        <v>137</v>
      </c>
      <c r="J35" s="44">
        <f t="shared" ref="J35:J44" si="4">VLOOKUP(I35,INPUT,2,FALSE)</f>
        <v>10</v>
      </c>
      <c r="K35" s="193" t="str">
        <f>VLOOKUP(G35,$B$1:$D$36,3,FALSE)</f>
        <v>--</v>
      </c>
      <c r="L35" s="43" t="s">
        <v>15</v>
      </c>
      <c r="M35" s="48"/>
      <c r="N35" s="48"/>
      <c r="O35" s="185"/>
      <c r="P35" s="198"/>
      <c r="Q35" s="185"/>
      <c r="S35" s="203" t="str">
        <f>B31</f>
        <v>High (21 to 50)</v>
      </c>
      <c r="T35" s="60">
        <f ca="1">COUNTIF(TBL_COMPONENTS_PLANNED[COMPLEXITY],S35)</f>
        <v>11</v>
      </c>
      <c r="U35" s="205">
        <f>IF($I$5=S35,$I$4)+IF($I$20=S35,$I$19)+IF($I$35=S35,$I$34)+IF($I$50=S35,$I$49)</f>
        <v>11</v>
      </c>
      <c r="W35" s="185"/>
    </row>
    <row r="36" spans="2:23" x14ac:dyDescent="0.25">
      <c r="B36" s="31" t="s">
        <v>25</v>
      </c>
      <c r="D36" s="49">
        <v>0.35</v>
      </c>
      <c r="F36" s="185"/>
      <c r="G36" s="46" t="s">
        <v>0</v>
      </c>
      <c r="H36" s="47" t="s">
        <v>11</v>
      </c>
      <c r="I36" s="39" t="s">
        <v>141</v>
      </c>
      <c r="J36" s="44">
        <f t="shared" si="4"/>
        <v>5</v>
      </c>
      <c r="K36" s="193">
        <f t="shared" ref="K36:K44" si="5">VLOOKUP(G36,$B$1:$D$36,3,FALSE)</f>
        <v>0.02</v>
      </c>
      <c r="L36" s="44">
        <f>$K36*$J36*$L34</f>
        <v>11</v>
      </c>
      <c r="M36" s="48"/>
      <c r="N36" s="48"/>
      <c r="O36" s="185"/>
      <c r="P36" s="198"/>
      <c r="Q36" s="185"/>
      <c r="S36" s="203" t="str">
        <f>B32</f>
        <v>Complex (&gt;51)</v>
      </c>
      <c r="T36" s="60">
        <f ca="1">COUNTIF(TBL_COMPONENTS_PLANNED[COMPLEXITY],S36)</f>
        <v>0</v>
      </c>
      <c r="U36" s="205">
        <f>IF($I$5=S36,$I$4)+IF($I$20=S36,$I$19)+IF($I$35=S36,$I$34)+IF($I$50=S36,$I$49)</f>
        <v>0</v>
      </c>
      <c r="W36" s="185"/>
    </row>
    <row r="37" spans="2:23" x14ac:dyDescent="0.25">
      <c r="B37" s="30" t="s">
        <v>26</v>
      </c>
      <c r="C37" s="30">
        <v>12</v>
      </c>
      <c r="F37" s="185"/>
      <c r="G37" s="46" t="s">
        <v>7</v>
      </c>
      <c r="H37" s="47" t="s">
        <v>11</v>
      </c>
      <c r="I37" s="39" t="s">
        <v>1</v>
      </c>
      <c r="J37" s="44">
        <f t="shared" si="4"/>
        <v>1</v>
      </c>
      <c r="K37" s="193">
        <f t="shared" si="5"/>
        <v>0</v>
      </c>
      <c r="L37" s="44">
        <f>$K37*$J37*$L34</f>
        <v>0</v>
      </c>
      <c r="M37" s="48"/>
      <c r="N37" s="48"/>
      <c r="O37" s="185"/>
      <c r="P37" s="198"/>
      <c r="Q37" s="185"/>
      <c r="T37" s="203" t="s">
        <v>130</v>
      </c>
      <c r="U37" s="179">
        <f>SUM(U33:U36)</f>
        <v>48</v>
      </c>
      <c r="W37" s="185"/>
    </row>
    <row r="38" spans="2:23" x14ac:dyDescent="0.25">
      <c r="B38" s="30" t="s">
        <v>27</v>
      </c>
      <c r="C38" s="30">
        <v>6</v>
      </c>
      <c r="F38" s="185"/>
      <c r="G38" s="46" t="s">
        <v>142</v>
      </c>
      <c r="H38" s="47" t="s">
        <v>11</v>
      </c>
      <c r="I38" s="39" t="s">
        <v>91</v>
      </c>
      <c r="J38" s="44">
        <f t="shared" si="4"/>
        <v>15</v>
      </c>
      <c r="K38" s="193">
        <f t="shared" si="5"/>
        <v>0.1</v>
      </c>
      <c r="L38" s="44">
        <f>$K38*$J38*$L34</f>
        <v>165</v>
      </c>
      <c r="M38" s="48"/>
      <c r="N38" s="48"/>
      <c r="O38" s="185"/>
      <c r="P38" s="198"/>
      <c r="Q38" s="185"/>
      <c r="T38" s="203" t="s">
        <v>82</v>
      </c>
      <c r="U38" s="201">
        <f>CEILING(SUM(V3:V6),10)</f>
        <v>1730</v>
      </c>
      <c r="W38" s="185"/>
    </row>
    <row r="39" spans="2:23" x14ac:dyDescent="0.25">
      <c r="B39" s="30" t="s">
        <v>28</v>
      </c>
      <c r="C39" s="30">
        <v>1</v>
      </c>
      <c r="F39" s="185"/>
      <c r="G39" s="46" t="s">
        <v>17</v>
      </c>
      <c r="H39" s="47" t="s">
        <v>11</v>
      </c>
      <c r="I39" s="39" t="s">
        <v>21</v>
      </c>
      <c r="J39" s="44">
        <f t="shared" si="4"/>
        <v>1</v>
      </c>
      <c r="K39" s="193">
        <f t="shared" si="5"/>
        <v>0.05</v>
      </c>
      <c r="L39" s="44">
        <f>$K39*$J39*$L34</f>
        <v>5.5</v>
      </c>
      <c r="M39" s="48"/>
      <c r="N39" s="48"/>
      <c r="O39" s="185"/>
      <c r="P39" s="198"/>
      <c r="Q39" s="185"/>
      <c r="S39" s="30"/>
      <c r="W39" s="185"/>
    </row>
    <row r="40" spans="2:23" x14ac:dyDescent="0.25">
      <c r="F40" s="185"/>
      <c r="G40" s="46" t="s">
        <v>2</v>
      </c>
      <c r="H40" s="47" t="s">
        <v>11</v>
      </c>
      <c r="I40" s="39" t="s">
        <v>4</v>
      </c>
      <c r="J40" s="44">
        <f t="shared" si="4"/>
        <v>3</v>
      </c>
      <c r="K40" s="193">
        <f t="shared" si="5"/>
        <v>0.05</v>
      </c>
      <c r="L40" s="44">
        <f>$K40*$J40*$L34</f>
        <v>16.500000000000004</v>
      </c>
      <c r="M40" s="48"/>
      <c r="N40" s="48"/>
      <c r="O40" s="185"/>
      <c r="P40" s="198"/>
      <c r="Q40" s="185"/>
      <c r="S40" s="30"/>
      <c r="T40" s="34"/>
      <c r="W40" s="185"/>
    </row>
    <row r="41" spans="2:23" x14ac:dyDescent="0.25">
      <c r="F41" s="185"/>
      <c r="G41" s="46" t="s">
        <v>5</v>
      </c>
      <c r="H41" s="47" t="s">
        <v>11</v>
      </c>
      <c r="I41" s="39" t="s">
        <v>33</v>
      </c>
      <c r="J41" s="44">
        <f t="shared" si="4"/>
        <v>6</v>
      </c>
      <c r="K41" s="193">
        <f t="shared" si="5"/>
        <v>0.35</v>
      </c>
      <c r="L41" s="44">
        <f>$K41*$J41*$L34</f>
        <v>230.99999999999997</v>
      </c>
      <c r="M41" s="48"/>
      <c r="N41" s="48"/>
      <c r="O41" s="185"/>
      <c r="P41" s="198"/>
      <c r="Q41" s="185"/>
      <c r="T41" s="204" t="s">
        <v>96</v>
      </c>
      <c r="W41" s="185"/>
    </row>
    <row r="42" spans="2:23" x14ac:dyDescent="0.25">
      <c r="F42" s="185"/>
      <c r="G42" s="46" t="s">
        <v>6</v>
      </c>
      <c r="H42" s="47" t="s">
        <v>11</v>
      </c>
      <c r="I42" s="39" t="s">
        <v>24</v>
      </c>
      <c r="J42" s="44">
        <f t="shared" si="4"/>
        <v>4</v>
      </c>
      <c r="K42" s="193">
        <f t="shared" si="5"/>
        <v>0.03</v>
      </c>
      <c r="L42" s="44">
        <f>$K42*$J42*$L34</f>
        <v>13.2</v>
      </c>
      <c r="M42" s="48"/>
      <c r="N42" s="48"/>
      <c r="O42" s="185"/>
      <c r="P42" s="198"/>
      <c r="Q42" s="185"/>
      <c r="T42" s="203" t="s">
        <v>95</v>
      </c>
      <c r="U42" s="59">
        <v>1</v>
      </c>
      <c r="W42" s="185"/>
    </row>
    <row r="43" spans="2:23" x14ac:dyDescent="0.25">
      <c r="F43" s="185"/>
      <c r="G43" s="46" t="s">
        <v>9</v>
      </c>
      <c r="H43" s="47" t="s">
        <v>11</v>
      </c>
      <c r="I43" s="39" t="s">
        <v>19</v>
      </c>
      <c r="J43" s="44">
        <f t="shared" si="4"/>
        <v>1</v>
      </c>
      <c r="K43" s="193">
        <f t="shared" si="5"/>
        <v>0.05</v>
      </c>
      <c r="L43" s="44">
        <f>$K43*$J43*$L34</f>
        <v>5.5</v>
      </c>
      <c r="M43" s="46"/>
      <c r="N43" s="48"/>
      <c r="O43" s="185"/>
      <c r="P43" s="198"/>
      <c r="Q43" s="185"/>
      <c r="T43" s="203" t="s">
        <v>132</v>
      </c>
      <c r="U43" s="60">
        <f>IFERROR(_xlfn.CEILING.PRECISE((ESTIMATION_LOE/U42)/U37),"--")</f>
        <v>37</v>
      </c>
      <c r="W43" s="185"/>
    </row>
    <row r="44" spans="2:23" ht="15.75" thickBot="1" x14ac:dyDescent="0.3">
      <c r="F44" s="185"/>
      <c r="G44" s="56" t="s">
        <v>25</v>
      </c>
      <c r="H44" s="55" t="s">
        <v>11</v>
      </c>
      <c r="I44" s="39" t="s">
        <v>28</v>
      </c>
      <c r="J44" s="44">
        <f t="shared" si="4"/>
        <v>1</v>
      </c>
      <c r="K44" s="193">
        <f t="shared" si="5"/>
        <v>0.35</v>
      </c>
      <c r="L44" s="183">
        <f>$K44*$J44*$L34</f>
        <v>38.5</v>
      </c>
      <c r="M44" s="48"/>
      <c r="N44" s="48"/>
      <c r="O44" s="185"/>
      <c r="P44" s="198"/>
      <c r="Q44" s="185"/>
      <c r="T44" s="203" t="s">
        <v>129</v>
      </c>
      <c r="U44" s="201">
        <f>IFERROR(_xlfn.CEILING.PRECISE((ESTIMATION_LOE/ESTIMATION_RESOURCE_COUNT)/40),"--")</f>
        <v>44</v>
      </c>
      <c r="W44" s="185"/>
    </row>
    <row r="45" spans="2:23" ht="15.75" thickTop="1" x14ac:dyDescent="0.25">
      <c r="F45" s="185"/>
      <c r="G45" s="52"/>
      <c r="H45" s="52"/>
      <c r="I45" s="52"/>
      <c r="J45" s="33" t="s">
        <v>89</v>
      </c>
      <c r="K45" s="181">
        <f>SUM(K36:K44)</f>
        <v>1</v>
      </c>
      <c r="L45" s="184">
        <f>ROUND(SUM(L36:L44,L33),2)</f>
        <v>607.75</v>
      </c>
      <c r="M45" s="52"/>
      <c r="N45" s="52"/>
      <c r="O45" s="185"/>
      <c r="P45" s="198"/>
      <c r="Q45" s="185"/>
      <c r="S45" s="30"/>
      <c r="W45" s="185"/>
    </row>
    <row r="46" spans="2:23" ht="9" customHeight="1" x14ac:dyDescent="0.25">
      <c r="F46" s="185"/>
      <c r="G46" s="185"/>
      <c r="H46" s="185"/>
      <c r="I46" s="185"/>
      <c r="J46" s="185"/>
      <c r="K46" s="185"/>
      <c r="L46" s="185"/>
      <c r="M46" s="185"/>
      <c r="N46" s="185"/>
      <c r="O46" s="185"/>
      <c r="Q46" s="185"/>
      <c r="R46" s="185"/>
      <c r="S46" s="185"/>
      <c r="T46" s="185"/>
      <c r="U46" s="185"/>
      <c r="V46" s="185"/>
      <c r="W46" s="185"/>
    </row>
    <row r="47" spans="2:23" x14ac:dyDescent="0.25">
      <c r="F47" s="185"/>
      <c r="G47" s="202" t="s">
        <v>150</v>
      </c>
      <c r="H47" s="202"/>
      <c r="I47" s="202" t="s">
        <v>18</v>
      </c>
      <c r="J47" s="202" t="s">
        <v>83</v>
      </c>
      <c r="K47" s="202" t="s">
        <v>12</v>
      </c>
      <c r="L47" s="202" t="s">
        <v>13</v>
      </c>
      <c r="M47" s="202" t="s">
        <v>10</v>
      </c>
      <c r="N47" s="202" t="s">
        <v>14</v>
      </c>
      <c r="O47" s="185"/>
      <c r="P47" s="199"/>
    </row>
    <row r="48" spans="2:23" x14ac:dyDescent="0.25">
      <c r="F48" s="185"/>
      <c r="G48" s="57" t="s">
        <v>93</v>
      </c>
      <c r="H48" s="58" t="s">
        <v>11</v>
      </c>
      <c r="I48" s="50">
        <v>0.15</v>
      </c>
      <c r="J48" s="42" t="s">
        <v>15</v>
      </c>
      <c r="K48" s="43" t="s">
        <v>15</v>
      </c>
      <c r="L48" s="51">
        <f>ROUND(SUM(L51:L59)*I48,2)</f>
        <v>0</v>
      </c>
      <c r="M48" s="45">
        <f>IFERROR(_xlfn.CEILING.PRECISE(L60),"Unsupported")</f>
        <v>0</v>
      </c>
      <c r="N48" s="44">
        <f>IFERROR(ROUND(M48/40,2),"--")</f>
        <v>0</v>
      </c>
      <c r="O48" s="185"/>
      <c r="P48" s="198"/>
    </row>
    <row r="49" spans="6:16" x14ac:dyDescent="0.25">
      <c r="F49" s="185"/>
      <c r="G49" s="46" t="s">
        <v>127</v>
      </c>
      <c r="H49" s="47" t="s">
        <v>11</v>
      </c>
      <c r="I49" s="39">
        <v>0</v>
      </c>
      <c r="J49" s="44">
        <f>J50*I49</f>
        <v>0</v>
      </c>
      <c r="K49" s="43" t="s">
        <v>15</v>
      </c>
      <c r="L49" s="44">
        <f>J49</f>
        <v>0</v>
      </c>
      <c r="M49" s="48"/>
      <c r="N49" s="48"/>
      <c r="O49" s="185"/>
      <c r="P49" s="198"/>
    </row>
    <row r="50" spans="6:16" x14ac:dyDescent="0.25">
      <c r="F50" s="185"/>
      <c r="G50" s="46" t="s">
        <v>8</v>
      </c>
      <c r="H50" s="47" t="s">
        <v>11</v>
      </c>
      <c r="I50" s="39" t="s">
        <v>138</v>
      </c>
      <c r="J50" s="44">
        <f t="shared" ref="J50:J59" si="6">VLOOKUP(I50,INPUT,2,FALSE)</f>
        <v>14</v>
      </c>
      <c r="K50" s="193" t="str">
        <f>VLOOKUP(G50,$B$1:$D$36,3,FALSE)</f>
        <v>--</v>
      </c>
      <c r="L50" s="43" t="s">
        <v>15</v>
      </c>
      <c r="M50" s="48"/>
      <c r="N50" s="48"/>
      <c r="O50" s="185"/>
      <c r="P50" s="198"/>
    </row>
    <row r="51" spans="6:16" x14ac:dyDescent="0.25">
      <c r="F51" s="185"/>
      <c r="G51" s="46" t="s">
        <v>0</v>
      </c>
      <c r="H51" s="47" t="s">
        <v>11</v>
      </c>
      <c r="I51" s="39" t="s">
        <v>140</v>
      </c>
      <c r="J51" s="44">
        <f t="shared" si="6"/>
        <v>1</v>
      </c>
      <c r="K51" s="193">
        <f t="shared" ref="K51:K59" si="7">VLOOKUP(G51,$B$1:$D$36,3,FALSE)</f>
        <v>0.02</v>
      </c>
      <c r="L51" s="44">
        <f>$K51*$J51*$L49</f>
        <v>0</v>
      </c>
      <c r="M51" s="48"/>
      <c r="N51" s="48"/>
      <c r="O51" s="185"/>
      <c r="P51" s="198"/>
    </row>
    <row r="52" spans="6:16" x14ac:dyDescent="0.25">
      <c r="F52" s="185"/>
      <c r="G52" s="46" t="s">
        <v>7</v>
      </c>
      <c r="H52" s="47" t="s">
        <v>11</v>
      </c>
      <c r="I52" s="39" t="s">
        <v>1</v>
      </c>
      <c r="J52" s="44">
        <f t="shared" si="6"/>
        <v>1</v>
      </c>
      <c r="K52" s="193">
        <f t="shared" si="7"/>
        <v>0</v>
      </c>
      <c r="L52" s="44">
        <f>$K52*$J52*$L49</f>
        <v>0</v>
      </c>
      <c r="M52" s="48"/>
      <c r="N52" s="48"/>
      <c r="O52" s="185"/>
      <c r="P52" s="198"/>
    </row>
    <row r="53" spans="6:16" x14ac:dyDescent="0.25">
      <c r="F53" s="185"/>
      <c r="G53" s="46" t="s">
        <v>142</v>
      </c>
      <c r="H53" s="47" t="s">
        <v>11</v>
      </c>
      <c r="I53" s="39" t="s">
        <v>90</v>
      </c>
      <c r="J53" s="44">
        <f t="shared" si="6"/>
        <v>1</v>
      </c>
      <c r="K53" s="193">
        <f t="shared" si="7"/>
        <v>0.1</v>
      </c>
      <c r="L53" s="44">
        <f>$K53*$J53*$L49</f>
        <v>0</v>
      </c>
      <c r="M53" s="48"/>
      <c r="N53" s="48"/>
      <c r="O53" s="185"/>
      <c r="P53" s="198"/>
    </row>
    <row r="54" spans="6:16" x14ac:dyDescent="0.25">
      <c r="F54" s="185"/>
      <c r="G54" s="46" t="s">
        <v>17</v>
      </c>
      <c r="H54" s="47" t="s">
        <v>11</v>
      </c>
      <c r="I54" s="39" t="s">
        <v>21</v>
      </c>
      <c r="J54" s="44">
        <f t="shared" si="6"/>
        <v>1</v>
      </c>
      <c r="K54" s="193">
        <f t="shared" si="7"/>
        <v>0.05</v>
      </c>
      <c r="L54" s="44">
        <f>$K54*$J54*$L49</f>
        <v>0</v>
      </c>
      <c r="M54" s="48"/>
      <c r="N54" s="48"/>
      <c r="O54" s="185"/>
      <c r="P54" s="198"/>
    </row>
    <row r="55" spans="6:16" x14ac:dyDescent="0.25">
      <c r="F55" s="185"/>
      <c r="G55" s="46" t="s">
        <v>2</v>
      </c>
      <c r="H55" s="47" t="s">
        <v>11</v>
      </c>
      <c r="I55" s="39" t="s">
        <v>3</v>
      </c>
      <c r="J55" s="44">
        <f t="shared" si="6"/>
        <v>1</v>
      </c>
      <c r="K55" s="193">
        <f t="shared" si="7"/>
        <v>0.05</v>
      </c>
      <c r="L55" s="44">
        <f>$K55*$J55*$L49</f>
        <v>0</v>
      </c>
      <c r="M55" s="48"/>
      <c r="N55" s="48"/>
      <c r="O55" s="185"/>
      <c r="P55" s="198"/>
    </row>
    <row r="56" spans="6:16" x14ac:dyDescent="0.25">
      <c r="F56" s="185"/>
      <c r="G56" s="46" t="s">
        <v>5</v>
      </c>
      <c r="H56" s="47" t="s">
        <v>11</v>
      </c>
      <c r="I56" s="39" t="s">
        <v>33</v>
      </c>
      <c r="J56" s="44">
        <f t="shared" si="6"/>
        <v>6</v>
      </c>
      <c r="K56" s="193">
        <f t="shared" si="7"/>
        <v>0.35</v>
      </c>
      <c r="L56" s="44">
        <f>$K56*$J56*$L49</f>
        <v>0</v>
      </c>
      <c r="M56" s="48"/>
      <c r="N56" s="48"/>
      <c r="O56" s="185"/>
      <c r="P56" s="198"/>
    </row>
    <row r="57" spans="6:16" x14ac:dyDescent="0.25">
      <c r="F57" s="185"/>
      <c r="G57" s="46" t="s">
        <v>6</v>
      </c>
      <c r="H57" s="47" t="s">
        <v>11</v>
      </c>
      <c r="I57" s="39" t="s">
        <v>23</v>
      </c>
      <c r="J57" s="44">
        <f t="shared" si="6"/>
        <v>2</v>
      </c>
      <c r="K57" s="193">
        <f t="shared" si="7"/>
        <v>0.03</v>
      </c>
      <c r="L57" s="44">
        <f>$K57*$J57*$L49</f>
        <v>0</v>
      </c>
      <c r="M57" s="48"/>
      <c r="N57" s="48"/>
      <c r="O57" s="185"/>
      <c r="P57" s="198"/>
    </row>
    <row r="58" spans="6:16" x14ac:dyDescent="0.25">
      <c r="F58" s="185"/>
      <c r="G58" s="46" t="s">
        <v>9</v>
      </c>
      <c r="H58" s="47" t="s">
        <v>11</v>
      </c>
      <c r="I58" s="39" t="s">
        <v>19</v>
      </c>
      <c r="J58" s="44">
        <f t="shared" si="6"/>
        <v>1</v>
      </c>
      <c r="K58" s="193">
        <f t="shared" si="7"/>
        <v>0.05</v>
      </c>
      <c r="L58" s="44">
        <f>$K58*$J58*$L49</f>
        <v>0</v>
      </c>
      <c r="M58" s="46"/>
      <c r="N58" s="48"/>
      <c r="O58" s="185"/>
      <c r="P58" s="198"/>
    </row>
    <row r="59" spans="6:16" ht="15.75" thickBot="1" x14ac:dyDescent="0.3">
      <c r="F59" s="185"/>
      <c r="G59" s="56" t="s">
        <v>25</v>
      </c>
      <c r="H59" s="55" t="s">
        <v>11</v>
      </c>
      <c r="I59" s="39" t="s">
        <v>28</v>
      </c>
      <c r="J59" s="44">
        <f t="shared" si="6"/>
        <v>1</v>
      </c>
      <c r="K59" s="193">
        <f t="shared" si="7"/>
        <v>0.35</v>
      </c>
      <c r="L59" s="182">
        <f>$K59*$J59*$L49</f>
        <v>0</v>
      </c>
      <c r="M59" s="48"/>
      <c r="N59" s="48"/>
      <c r="O59" s="185"/>
      <c r="P59" s="198"/>
    </row>
    <row r="60" spans="6:16" ht="15.75" thickTop="1" x14ac:dyDescent="0.25">
      <c r="F60" s="185"/>
      <c r="G60" s="52"/>
      <c r="H60" s="52"/>
      <c r="I60" s="52"/>
      <c r="J60" s="33" t="s">
        <v>89</v>
      </c>
      <c r="K60" s="53">
        <f>SUM(K51:K59)</f>
        <v>1</v>
      </c>
      <c r="L60" s="54">
        <f>ROUND(SUM(L51:L59,L48),2)</f>
        <v>0</v>
      </c>
      <c r="M60" s="52"/>
      <c r="N60" s="52"/>
      <c r="O60" s="185"/>
      <c r="P60" s="198"/>
    </row>
    <row r="61" spans="6:16" x14ac:dyDescent="0.25">
      <c r="F61" s="185"/>
      <c r="G61" s="185"/>
      <c r="H61" s="185"/>
      <c r="I61" s="185"/>
      <c r="J61" s="185"/>
      <c r="K61" s="185"/>
      <c r="L61" s="185"/>
      <c r="M61" s="185"/>
      <c r="N61" s="185"/>
      <c r="O61" s="185"/>
    </row>
  </sheetData>
  <sheetProtection password="E899" sheet="1" objects="1" scenarios="1" selectLockedCells="1"/>
  <conditionalFormatting sqref="U33">
    <cfRule type="cellIs" dxfId="33" priority="4" operator="notEqual">
      <formula>$T33</formula>
    </cfRule>
  </conditionalFormatting>
  <conditionalFormatting sqref="U34">
    <cfRule type="cellIs" dxfId="32" priority="3" operator="notEqual">
      <formula>$T34</formula>
    </cfRule>
  </conditionalFormatting>
  <conditionalFormatting sqref="U35">
    <cfRule type="cellIs" dxfId="31" priority="2" operator="notEqual">
      <formula>$T35</formula>
    </cfRule>
  </conditionalFormatting>
  <conditionalFormatting sqref="U36">
    <cfRule type="cellIs" dxfId="30" priority="1" operator="notEqual">
      <formula>$T36</formula>
    </cfRule>
  </conditionalFormatting>
  <dataValidations count="12">
    <dataValidation type="list" allowBlank="1" showInputMessage="1" showErrorMessage="1" sqref="I7 I37 I22 I52">
      <formula1>INDIRECT($B$5)</formula1>
    </dataValidation>
    <dataValidation type="whole" allowBlank="1" showInputMessage="1" showErrorMessage="1" sqref="I49">
      <formula1>0</formula1>
      <formula2>100</formula2>
    </dataValidation>
    <dataValidation type="list" allowBlank="1" showInputMessage="1" showErrorMessage="1" sqref="I6 I36 I21 I51">
      <formula1>INDIRECT($B$2)</formula1>
    </dataValidation>
    <dataValidation type="list" allowBlank="1" showInputMessage="1" showErrorMessage="1" sqref="I35 I5 I20 I50">
      <formula1>TEST_CASE_COMPLEXITY</formula1>
    </dataValidation>
    <dataValidation type="list" allowBlank="1" showInputMessage="1" showErrorMessage="1" sqref="I11 I26 I41 I56">
      <formula1>IF(I10="Non-Linear",$B$24, INDIRECT($B$20))</formula1>
    </dataValidation>
    <dataValidation type="list" allowBlank="1" showInputMessage="1" showErrorMessage="1" sqref="I10 I25 I40 I55">
      <formula1>ApplicationFlow</formula1>
    </dataValidation>
    <dataValidation type="list" allowBlank="1" showInputMessage="1" showErrorMessage="1" sqref="I12 I27 I42 I57">
      <formula1>DataIntensive</formula1>
    </dataValidation>
    <dataValidation type="list" allowBlank="1" showInputMessage="1" showErrorMessage="1" sqref="I13 I28 I43 I58">
      <formula1>ViableTestDataSource</formula1>
    </dataValidation>
    <dataValidation type="list" allowBlank="1" showInputMessage="1" showErrorMessage="1" sqref="I14 I29 I44 I59">
      <formula1>SkillLevel</formula1>
    </dataValidation>
    <dataValidation type="list" allowBlank="1" showInputMessage="1" showErrorMessage="1" sqref="I9 I24 I39 I54">
      <formula1>WorkingPrototype</formula1>
    </dataValidation>
    <dataValidation type="list" allowBlank="1" showInputMessage="1" showErrorMessage="1" sqref="I8 I23 I38 I53">
      <formula1>ToolObjectRecognition</formula1>
    </dataValidation>
    <dataValidation type="whole" allowBlank="1" showInputMessage="1" showErrorMessage="1" sqref="I4 I19 I34">
      <formula1>0</formula1>
      <formula2>200</formula2>
    </dataValidation>
  </dataValidations>
  <pageMargins left="0.7" right="0.7" top="0.75" bottom="0.75" header="0.3" footer="0.3"/>
  <pageSetup orientation="portrait" horizontalDpi="4294967292"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6" tint="-0.499984740745262"/>
  </sheetPr>
  <dimension ref="B1:N19"/>
  <sheetViews>
    <sheetView showGridLines="0" showRowColHeaders="0" workbookViewId="0">
      <selection activeCell="B20" sqref="B20"/>
    </sheetView>
  </sheetViews>
  <sheetFormatPr defaultRowHeight="15" x14ac:dyDescent="0.25"/>
  <sheetData>
    <row r="1" spans="2:14" x14ac:dyDescent="0.25">
      <c r="G1" s="3" t="s">
        <v>36</v>
      </c>
    </row>
    <row r="3" spans="2:14" x14ac:dyDescent="0.25">
      <c r="B3" s="242" t="s">
        <v>37</v>
      </c>
      <c r="C3" s="243"/>
      <c r="D3" s="243"/>
      <c r="E3" s="243"/>
      <c r="F3" s="243"/>
      <c r="G3" s="243"/>
      <c r="H3" s="243"/>
      <c r="I3" s="243"/>
      <c r="J3" s="243"/>
      <c r="K3" s="243"/>
      <c r="L3" s="243"/>
      <c r="M3" s="243"/>
      <c r="N3" s="244"/>
    </row>
    <row r="4" spans="2:14" x14ac:dyDescent="0.25">
      <c r="B4" s="172"/>
      <c r="C4" s="2"/>
      <c r="D4" s="2"/>
      <c r="E4" s="2"/>
      <c r="F4" s="2"/>
      <c r="G4" s="2"/>
      <c r="H4" s="2"/>
      <c r="I4" s="2"/>
      <c r="J4" s="2"/>
      <c r="K4" s="2"/>
      <c r="L4" s="2"/>
      <c r="M4" s="2"/>
      <c r="N4" s="173"/>
    </row>
    <row r="5" spans="2:14" ht="15" customHeight="1" x14ac:dyDescent="0.25">
      <c r="B5" s="245" t="s">
        <v>120</v>
      </c>
      <c r="C5" s="246"/>
      <c r="D5" s="246"/>
      <c r="E5" s="246"/>
      <c r="F5" s="246"/>
      <c r="G5" s="246"/>
      <c r="H5" s="246"/>
      <c r="I5" s="246"/>
      <c r="J5" s="246"/>
      <c r="K5" s="246"/>
      <c r="L5" s="246"/>
      <c r="M5" s="246"/>
      <c r="N5" s="247"/>
    </row>
    <row r="6" spans="2:14" x14ac:dyDescent="0.25">
      <c r="B6" s="245"/>
      <c r="C6" s="246"/>
      <c r="D6" s="246"/>
      <c r="E6" s="246"/>
      <c r="F6" s="246"/>
      <c r="G6" s="246"/>
      <c r="H6" s="246"/>
      <c r="I6" s="246"/>
      <c r="J6" s="246"/>
      <c r="K6" s="246"/>
      <c r="L6" s="246"/>
      <c r="M6" s="246"/>
      <c r="N6" s="247"/>
    </row>
    <row r="7" spans="2:14" x14ac:dyDescent="0.25">
      <c r="B7" s="245"/>
      <c r="C7" s="246"/>
      <c r="D7" s="246"/>
      <c r="E7" s="246"/>
      <c r="F7" s="246"/>
      <c r="G7" s="246"/>
      <c r="H7" s="246"/>
      <c r="I7" s="246"/>
      <c r="J7" s="246"/>
      <c r="K7" s="246"/>
      <c r="L7" s="246"/>
      <c r="M7" s="246"/>
      <c r="N7" s="247"/>
    </row>
    <row r="8" spans="2:14" x14ac:dyDescent="0.25">
      <c r="B8" s="174"/>
      <c r="C8" s="40"/>
      <c r="D8" s="40"/>
      <c r="E8" s="40"/>
      <c r="F8" s="40"/>
      <c r="G8" s="40"/>
      <c r="H8" s="40"/>
      <c r="I8" s="40"/>
      <c r="J8" s="40"/>
      <c r="K8" s="40"/>
      <c r="L8" s="40"/>
      <c r="M8" s="40"/>
      <c r="N8" s="175"/>
    </row>
    <row r="9" spans="2:14" ht="15" customHeight="1" x14ac:dyDescent="0.25">
      <c r="B9" s="245" t="s">
        <v>121</v>
      </c>
      <c r="C9" s="246"/>
      <c r="D9" s="246"/>
      <c r="E9" s="246"/>
      <c r="F9" s="246"/>
      <c r="G9" s="246"/>
      <c r="H9" s="246"/>
      <c r="I9" s="246"/>
      <c r="J9" s="246"/>
      <c r="K9" s="246"/>
      <c r="L9" s="246"/>
      <c r="M9" s="246"/>
      <c r="N9" s="247"/>
    </row>
    <row r="10" spans="2:14" x14ac:dyDescent="0.25">
      <c r="B10" s="245"/>
      <c r="C10" s="246"/>
      <c r="D10" s="246"/>
      <c r="E10" s="246"/>
      <c r="F10" s="246"/>
      <c r="G10" s="246"/>
      <c r="H10" s="246"/>
      <c r="I10" s="246"/>
      <c r="J10" s="246"/>
      <c r="K10" s="246"/>
      <c r="L10" s="246"/>
      <c r="M10" s="246"/>
      <c r="N10" s="247"/>
    </row>
    <row r="11" spans="2:14" x14ac:dyDescent="0.25">
      <c r="B11" s="245"/>
      <c r="C11" s="246"/>
      <c r="D11" s="246"/>
      <c r="E11" s="246"/>
      <c r="F11" s="246"/>
      <c r="G11" s="246"/>
      <c r="H11" s="246"/>
      <c r="I11" s="246"/>
      <c r="J11" s="246"/>
      <c r="K11" s="246"/>
      <c r="L11" s="246"/>
      <c r="M11" s="246"/>
      <c r="N11" s="247"/>
    </row>
    <row r="12" spans="2:14" x14ac:dyDescent="0.25">
      <c r="B12" s="176"/>
      <c r="C12" s="177"/>
      <c r="D12" s="177"/>
      <c r="E12" s="177"/>
      <c r="F12" s="177"/>
      <c r="G12" s="177"/>
      <c r="H12" s="177"/>
      <c r="I12" s="177"/>
      <c r="J12" s="177"/>
      <c r="K12" s="177"/>
      <c r="L12" s="177"/>
      <c r="M12" s="177"/>
      <c r="N12" s="178"/>
    </row>
    <row r="13" spans="2:14" ht="15" customHeight="1" x14ac:dyDescent="0.25">
      <c r="B13" s="245" t="s">
        <v>122</v>
      </c>
      <c r="C13" s="246"/>
      <c r="D13" s="246"/>
      <c r="E13" s="246"/>
      <c r="F13" s="246"/>
      <c r="G13" s="246"/>
      <c r="H13" s="246"/>
      <c r="I13" s="246"/>
      <c r="J13" s="246"/>
      <c r="K13" s="246"/>
      <c r="L13" s="246"/>
      <c r="M13" s="246"/>
      <c r="N13" s="247"/>
    </row>
    <row r="14" spans="2:14" x14ac:dyDescent="0.25">
      <c r="B14" s="245"/>
      <c r="C14" s="246"/>
      <c r="D14" s="246"/>
      <c r="E14" s="246"/>
      <c r="F14" s="246"/>
      <c r="G14" s="246"/>
      <c r="H14" s="246"/>
      <c r="I14" s="246"/>
      <c r="J14" s="246"/>
      <c r="K14" s="246"/>
      <c r="L14" s="246"/>
      <c r="M14" s="246"/>
      <c r="N14" s="247"/>
    </row>
    <row r="15" spans="2:14" x14ac:dyDescent="0.25">
      <c r="B15" s="245"/>
      <c r="C15" s="246"/>
      <c r="D15" s="246"/>
      <c r="E15" s="246"/>
      <c r="F15" s="246"/>
      <c r="G15" s="246"/>
      <c r="H15" s="246"/>
      <c r="I15" s="246"/>
      <c r="J15" s="246"/>
      <c r="K15" s="246"/>
      <c r="L15" s="246"/>
      <c r="M15" s="246"/>
      <c r="N15" s="247"/>
    </row>
    <row r="16" spans="2:14" x14ac:dyDescent="0.25">
      <c r="B16" s="174"/>
      <c r="C16" s="40"/>
      <c r="D16" s="40"/>
      <c r="E16" s="40"/>
      <c r="F16" s="40"/>
      <c r="G16" s="40"/>
      <c r="H16" s="40"/>
      <c r="I16" s="40"/>
      <c r="J16" s="40"/>
      <c r="K16" s="40"/>
      <c r="L16" s="40"/>
      <c r="M16" s="40"/>
      <c r="N16" s="175"/>
    </row>
    <row r="17" spans="2:14" x14ac:dyDescent="0.25">
      <c r="B17" s="245" t="s">
        <v>151</v>
      </c>
      <c r="C17" s="246"/>
      <c r="D17" s="246"/>
      <c r="E17" s="246"/>
      <c r="F17" s="246"/>
      <c r="G17" s="246"/>
      <c r="H17" s="246"/>
      <c r="I17" s="246"/>
      <c r="J17" s="246"/>
      <c r="K17" s="246"/>
      <c r="L17" s="246"/>
      <c r="M17" s="246"/>
      <c r="N17" s="247"/>
    </row>
    <row r="18" spans="2:14" x14ac:dyDescent="0.25">
      <c r="B18" s="245"/>
      <c r="C18" s="246"/>
      <c r="D18" s="246"/>
      <c r="E18" s="246"/>
      <c r="F18" s="246"/>
      <c r="G18" s="246"/>
      <c r="H18" s="246"/>
      <c r="I18" s="246"/>
      <c r="J18" s="246"/>
      <c r="K18" s="246"/>
      <c r="L18" s="246"/>
      <c r="M18" s="246"/>
      <c r="N18" s="247"/>
    </row>
    <row r="19" spans="2:14" x14ac:dyDescent="0.25">
      <c r="B19" s="248"/>
      <c r="C19" s="249"/>
      <c r="D19" s="249"/>
      <c r="E19" s="249"/>
      <c r="F19" s="249"/>
      <c r="G19" s="249"/>
      <c r="H19" s="249"/>
      <c r="I19" s="249"/>
      <c r="J19" s="249"/>
      <c r="K19" s="249"/>
      <c r="L19" s="249"/>
      <c r="M19" s="249"/>
      <c r="N19" s="250"/>
    </row>
  </sheetData>
  <sheetProtection password="E899" sheet="1" objects="1" scenarios="1" selectLockedCells="1" selectUnlockedCells="1"/>
  <mergeCells count="5">
    <mergeCell ref="B3:N3"/>
    <mergeCell ref="B5:N7"/>
    <mergeCell ref="B17:N19"/>
    <mergeCell ref="B9:N11"/>
    <mergeCell ref="B13:N1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tabColor theme="6" tint="-0.499984740745262"/>
  </sheetPr>
  <dimension ref="B1:T31"/>
  <sheetViews>
    <sheetView showGridLines="0" zoomScaleNormal="100" workbookViewId="0">
      <selection activeCell="C25" sqref="C25"/>
    </sheetView>
  </sheetViews>
  <sheetFormatPr defaultRowHeight="15" x14ac:dyDescent="0.25"/>
  <cols>
    <col min="1" max="1" width="1" customWidth="1"/>
    <col min="2" max="2" width="23.42578125" bestFit="1" customWidth="1"/>
    <col min="3" max="3" width="10.85546875" bestFit="1" customWidth="1"/>
    <col min="6" max="6" width="39.5703125" bestFit="1" customWidth="1"/>
    <col min="7" max="7" width="1.42578125" customWidth="1"/>
    <col min="8" max="8" width="1.28515625" customWidth="1"/>
    <col min="9" max="9" width="35.140625" customWidth="1"/>
  </cols>
  <sheetData>
    <row r="1" spans="2:20" s="1" customFormat="1" ht="9.75" customHeight="1" x14ac:dyDescent="0.25">
      <c r="B1"/>
      <c r="C1"/>
      <c r="E1" s="4"/>
    </row>
    <row r="2" spans="2:20" ht="18.75" x14ac:dyDescent="0.25">
      <c r="B2" s="252" t="s">
        <v>131</v>
      </c>
      <c r="C2" s="252"/>
      <c r="D2" s="5"/>
      <c r="E2" s="6"/>
      <c r="F2" s="6"/>
      <c r="H2" s="1"/>
      <c r="I2" s="5"/>
      <c r="J2" s="5"/>
      <c r="K2" s="1"/>
      <c r="L2" s="1"/>
      <c r="N2" s="1"/>
    </row>
    <row r="3" spans="2:20" x14ac:dyDescent="0.25">
      <c r="B3" s="253" t="s">
        <v>104</v>
      </c>
      <c r="C3" s="253"/>
      <c r="D3" s="5"/>
      <c r="E3" s="5"/>
      <c r="F3" s="6"/>
      <c r="H3" s="1"/>
      <c r="I3" s="5"/>
      <c r="J3" s="5"/>
      <c r="K3" s="1"/>
      <c r="L3" s="1"/>
      <c r="N3" s="1"/>
    </row>
    <row r="4" spans="2:20" x14ac:dyDescent="0.25">
      <c r="B4" s="253"/>
      <c r="C4" s="253"/>
      <c r="D4" s="5"/>
      <c r="E4" s="5"/>
      <c r="F4" s="6"/>
      <c r="H4" s="1"/>
      <c r="I4" s="5"/>
      <c r="J4" s="5"/>
      <c r="K4" s="1"/>
      <c r="L4" s="1"/>
      <c r="N4" s="1"/>
    </row>
    <row r="5" spans="2:20" ht="15.75" thickBot="1" x14ac:dyDescent="0.3">
      <c r="C5" s="1"/>
      <c r="D5" s="5"/>
      <c r="E5" s="5"/>
      <c r="F5" s="6"/>
      <c r="H5" s="1"/>
      <c r="I5" s="5"/>
      <c r="J5" s="5"/>
      <c r="K5" s="1"/>
      <c r="L5" s="1"/>
      <c r="N5" s="1"/>
    </row>
    <row r="6" spans="2:20" x14ac:dyDescent="0.25">
      <c r="B6" s="254" t="s">
        <v>108</v>
      </c>
      <c r="C6" s="255"/>
      <c r="D6" s="10"/>
      <c r="E6" s="5"/>
      <c r="F6" s="5"/>
      <c r="H6" s="1"/>
      <c r="I6" s="5"/>
      <c r="J6" s="5"/>
      <c r="K6" s="11"/>
      <c r="L6" s="11"/>
      <c r="N6" s="1"/>
      <c r="S6" s="12"/>
      <c r="T6" s="13"/>
    </row>
    <row r="7" spans="2:20" x14ac:dyDescent="0.25">
      <c r="B7" s="63" t="s">
        <v>106</v>
      </c>
      <c r="C7" s="157">
        <f>LOE</f>
        <v>1730</v>
      </c>
      <c r="D7" s="15"/>
      <c r="E7" s="5"/>
      <c r="F7" s="5"/>
      <c r="H7" s="1"/>
      <c r="I7" s="5"/>
      <c r="J7" s="5"/>
      <c r="K7" s="1"/>
      <c r="L7" s="1"/>
      <c r="N7" s="1"/>
    </row>
    <row r="8" spans="2:20" x14ac:dyDescent="0.25">
      <c r="B8" s="63" t="s">
        <v>107</v>
      </c>
      <c r="C8" s="28">
        <f>LOE/TEST_CASE_CNT</f>
        <v>1.2348322626695218</v>
      </c>
      <c r="D8" s="5"/>
      <c r="E8" s="5"/>
      <c r="F8" s="5"/>
      <c r="H8" s="1"/>
      <c r="I8" s="5"/>
      <c r="J8" s="5"/>
      <c r="K8" s="1"/>
      <c r="L8" s="1"/>
      <c r="N8" s="1"/>
    </row>
    <row r="9" spans="2:20" x14ac:dyDescent="0.25">
      <c r="B9" s="8" t="s">
        <v>40</v>
      </c>
      <c r="C9" s="159">
        <f>DEV_COST/TEST_CASE_CNT</f>
        <v>39.514632405424699</v>
      </c>
      <c r="D9" s="5"/>
      <c r="E9" s="5"/>
      <c r="F9" s="5"/>
      <c r="H9" s="1"/>
      <c r="I9" s="5"/>
      <c r="J9" s="5"/>
      <c r="K9" s="1"/>
      <c r="L9" s="1"/>
      <c r="N9" s="1"/>
    </row>
    <row r="10" spans="2:20" ht="15.75" thickBot="1" x14ac:dyDescent="0.3">
      <c r="B10" s="158" t="s">
        <v>41</v>
      </c>
      <c r="C10" s="160">
        <f>BILL_RATE*LOE</f>
        <v>55360</v>
      </c>
      <c r="D10" s="5"/>
      <c r="E10" s="5"/>
      <c r="F10" s="5"/>
      <c r="H10" s="1"/>
      <c r="I10" s="5"/>
      <c r="J10" s="5"/>
      <c r="L10" s="1"/>
      <c r="N10" s="1"/>
    </row>
    <row r="11" spans="2:20" ht="15.75" thickBot="1" x14ac:dyDescent="0.3">
      <c r="B11" s="10"/>
      <c r="C11" s="14"/>
      <c r="D11" s="5"/>
      <c r="E11" s="5"/>
      <c r="F11" s="5"/>
      <c r="H11" s="19"/>
      <c r="I11" s="5"/>
      <c r="J11" s="5"/>
      <c r="K11" s="19"/>
      <c r="L11" s="19"/>
      <c r="N11" s="1"/>
    </row>
    <row r="12" spans="2:20" x14ac:dyDescent="0.25">
      <c r="B12" s="256" t="s">
        <v>42</v>
      </c>
      <c r="C12" s="257"/>
      <c r="D12" s="5"/>
      <c r="E12" s="5"/>
      <c r="F12" s="5"/>
      <c r="H12" s="1"/>
      <c r="I12" s="5"/>
      <c r="J12" s="5"/>
      <c r="K12" s="1"/>
      <c r="L12" s="1"/>
      <c r="N12" s="1"/>
    </row>
    <row r="13" spans="2:20" ht="30" x14ac:dyDescent="0.25">
      <c r="B13" s="161" t="s">
        <v>43</v>
      </c>
      <c r="C13" s="16">
        <f>YEAR_ONE_MAN_COST</f>
        <v>1022169.6000000001</v>
      </c>
      <c r="D13" s="5"/>
      <c r="E13" s="5"/>
      <c r="F13" s="5"/>
      <c r="H13" s="1"/>
      <c r="I13" s="5"/>
      <c r="J13" s="5"/>
      <c r="K13" s="1"/>
      <c r="L13" s="1"/>
      <c r="N13" s="1"/>
    </row>
    <row r="14" spans="2:20" ht="30" x14ac:dyDescent="0.25">
      <c r="B14" s="161" t="s">
        <v>44</v>
      </c>
      <c r="C14" s="16">
        <f>YEAR_ONE_MAN_AND_AUTO_COST</f>
        <v>486868</v>
      </c>
      <c r="D14" s="5"/>
      <c r="E14" s="5"/>
      <c r="F14" s="5"/>
      <c r="H14" s="1"/>
      <c r="I14" s="5"/>
      <c r="J14" s="5"/>
      <c r="K14" s="1"/>
      <c r="L14" s="1"/>
      <c r="N14" s="1"/>
    </row>
    <row r="15" spans="2:20" ht="15.75" thickBot="1" x14ac:dyDescent="0.3">
      <c r="B15" s="17"/>
      <c r="C15" s="18">
        <f>COST_SAVINGS</f>
        <v>535301.60000000009</v>
      </c>
      <c r="D15" s="5"/>
      <c r="E15" s="5"/>
      <c r="F15" s="5"/>
      <c r="H15" s="1"/>
      <c r="I15" s="5"/>
      <c r="J15" s="5"/>
      <c r="K15" s="1"/>
      <c r="L15" s="1"/>
      <c r="N15" s="1"/>
    </row>
    <row r="16" spans="2:20" x14ac:dyDescent="0.25">
      <c r="B16" s="37"/>
      <c r="C16" s="37"/>
      <c r="D16" s="5"/>
      <c r="E16" s="5"/>
      <c r="F16" s="5"/>
      <c r="H16" s="1"/>
      <c r="I16" s="5"/>
      <c r="J16" s="5"/>
      <c r="K16" s="1"/>
      <c r="L16" s="1"/>
      <c r="N16" s="1"/>
    </row>
    <row r="17" spans="2:14" ht="15.75" thickBot="1" x14ac:dyDescent="0.3">
      <c r="C17" s="1"/>
      <c r="D17" s="5"/>
      <c r="E17" s="5"/>
      <c r="F17" s="5"/>
      <c r="H17" s="1"/>
      <c r="I17" s="5"/>
      <c r="J17" s="5"/>
      <c r="K17" s="1"/>
      <c r="L17" s="1"/>
      <c r="N17" s="1"/>
    </row>
    <row r="18" spans="2:14" x14ac:dyDescent="0.25">
      <c r="B18" s="256" t="s">
        <v>45</v>
      </c>
      <c r="C18" s="257"/>
      <c r="D18" s="5"/>
      <c r="E18" s="5"/>
      <c r="F18" s="5"/>
      <c r="H18" s="1"/>
      <c r="I18" s="5"/>
      <c r="J18" s="5"/>
      <c r="K18" s="1"/>
      <c r="L18" s="1"/>
      <c r="N18" s="1"/>
    </row>
    <row r="19" spans="2:14" x14ac:dyDescent="0.25">
      <c r="B19" s="24" t="s">
        <v>46</v>
      </c>
      <c r="C19" s="162">
        <f>'DETAILED ROI'!C36</f>
        <v>535301.60000000009</v>
      </c>
      <c r="D19" s="5"/>
      <c r="E19" s="5"/>
      <c r="F19" s="5"/>
      <c r="H19" s="1"/>
      <c r="I19" s="5"/>
      <c r="J19" s="5"/>
      <c r="K19" s="1"/>
      <c r="L19" s="1"/>
      <c r="N19" s="1"/>
    </row>
    <row r="20" spans="2:14" x14ac:dyDescent="0.25">
      <c r="B20" s="24" t="s">
        <v>47</v>
      </c>
      <c r="C20" s="162">
        <f>'DETAILED ROI'!C37</f>
        <v>1369176.8000000003</v>
      </c>
      <c r="D20" s="5"/>
      <c r="E20" s="5"/>
      <c r="F20" s="5"/>
      <c r="H20" s="1"/>
      <c r="I20" s="5"/>
      <c r="J20" s="5"/>
      <c r="K20" s="1"/>
      <c r="L20" s="1"/>
      <c r="N20" s="1"/>
    </row>
    <row r="21" spans="2:14" x14ac:dyDescent="0.25">
      <c r="B21" s="24" t="s">
        <v>48</v>
      </c>
      <c r="C21" s="162">
        <f>'DETAILED ROI'!C38</f>
        <v>2203052.0000000005</v>
      </c>
    </row>
    <row r="22" spans="2:14" x14ac:dyDescent="0.25">
      <c r="B22" s="24" t="s">
        <v>49</v>
      </c>
      <c r="C22" s="162">
        <f>'DETAILED ROI'!C39</f>
        <v>3036927.2000000007</v>
      </c>
    </row>
    <row r="23" spans="2:14" ht="15.75" thickBot="1" x14ac:dyDescent="0.3">
      <c r="B23" s="24" t="s">
        <v>50</v>
      </c>
      <c r="C23" s="162">
        <f>'DETAILED ROI'!C40</f>
        <v>3870802.4000000008</v>
      </c>
    </row>
    <row r="24" spans="2:14" x14ac:dyDescent="0.25">
      <c r="B24" s="154"/>
      <c r="C24" s="155"/>
    </row>
    <row r="26" spans="2:14" ht="15" customHeight="1" x14ac:dyDescent="0.25">
      <c r="B26" s="156"/>
    </row>
    <row r="30" spans="2:14" x14ac:dyDescent="0.25">
      <c r="B30" s="251"/>
      <c r="C30" s="251"/>
    </row>
    <row r="31" spans="2:14" x14ac:dyDescent="0.25">
      <c r="B31" s="251"/>
      <c r="C31" s="251"/>
    </row>
  </sheetData>
  <sheetProtection password="E899" sheet="1" objects="1" scenarios="1" selectLockedCells="1" selectUnlockedCells="1"/>
  <mergeCells count="6">
    <mergeCell ref="B30:C31"/>
    <mergeCell ref="B2:C2"/>
    <mergeCell ref="B3:C4"/>
    <mergeCell ref="B6:C6"/>
    <mergeCell ref="B12:C12"/>
    <mergeCell ref="B18:C18"/>
  </mergeCells>
  <conditionalFormatting sqref="C15">
    <cfRule type="cellIs" dxfId="29" priority="1" operator="lessThan">
      <formula>0</formula>
    </cfRule>
    <cfRule type="cellIs" dxfId="28" priority="2" operator="greaterThan">
      <formula>0</formula>
    </cfRule>
  </conditionalFormatting>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tabColor theme="6" tint="-0.499984740745262"/>
  </sheetPr>
  <dimension ref="B1:AG47"/>
  <sheetViews>
    <sheetView showGridLines="0" showWhiteSpace="0" topLeftCell="A10" zoomScaleNormal="100" workbookViewId="0">
      <selection activeCell="E3" sqref="E3"/>
    </sheetView>
  </sheetViews>
  <sheetFormatPr defaultColWidth="9.140625" defaultRowHeight="15" x14ac:dyDescent="0.25"/>
  <cols>
    <col min="1" max="1" width="0.85546875" style="94" customWidth="1"/>
    <col min="2" max="2" width="24.7109375" style="94" customWidth="1"/>
    <col min="3" max="3" width="14.140625" style="95" bestFit="1" customWidth="1"/>
    <col min="4" max="4" width="1.5703125" style="96" customWidth="1"/>
    <col min="5" max="5" width="7" style="96" bestFit="1" customWidth="1"/>
    <col min="6" max="6" width="9" style="96" customWidth="1"/>
    <col min="7" max="7" width="9.85546875" style="94" customWidth="1"/>
    <col min="8" max="8" width="7.5703125" style="95" customWidth="1"/>
    <col min="9" max="9" width="10.28515625" style="96" bestFit="1" customWidth="1"/>
    <col min="10" max="10" width="11.28515625" style="96" bestFit="1" customWidth="1"/>
    <col min="11" max="11" width="8.140625" style="95" bestFit="1" customWidth="1"/>
    <col min="12" max="12" width="1.5703125" style="95" customWidth="1"/>
    <col min="13" max="13" width="7" style="94" bestFit="1" customWidth="1"/>
    <col min="14" max="14" width="10.7109375" style="95" bestFit="1" customWidth="1"/>
    <col min="15" max="15" width="9.140625" style="94" customWidth="1"/>
    <col min="16" max="16" width="7.85546875" style="94" customWidth="1"/>
    <col min="17" max="17" width="9.28515625" style="94" bestFit="1" customWidth="1"/>
    <col min="18" max="18" width="8.42578125" style="94" customWidth="1"/>
    <col min="19" max="19" width="1.5703125" style="94" customWidth="1"/>
    <col min="20" max="20" width="8.85546875" style="94" customWidth="1"/>
    <col min="21" max="21" width="9" style="94" customWidth="1"/>
    <col min="22" max="22" width="10.140625" style="94" customWidth="1"/>
    <col min="23" max="23" width="1.85546875" style="94" customWidth="1"/>
    <col min="24" max="24" width="10.85546875" style="94" customWidth="1"/>
    <col min="25" max="25" width="2.85546875" style="94" customWidth="1"/>
    <col min="26" max="26" width="10.5703125" style="94" customWidth="1"/>
    <col min="27" max="27" width="11.28515625" style="94" customWidth="1"/>
    <col min="28" max="16384" width="9.140625" style="94"/>
  </cols>
  <sheetData>
    <row r="1" spans="2:30" ht="2.25" customHeight="1" thickBot="1" x14ac:dyDescent="0.3">
      <c r="R1" s="97"/>
    </row>
    <row r="2" spans="2:30" s="78" customFormat="1" ht="15" customHeight="1" x14ac:dyDescent="0.25">
      <c r="B2" s="163" t="s">
        <v>51</v>
      </c>
      <c r="C2" s="164" t="str">
        <f>CONCATENATE("FTE: ",_xlfn.CEILING.PRECISE((C5/40)/(C6*4)))</f>
        <v>FTE: 2</v>
      </c>
      <c r="D2" s="75"/>
      <c r="E2" s="266" t="s">
        <v>52</v>
      </c>
      <c r="F2" s="267"/>
      <c r="G2" s="267"/>
      <c r="H2" s="267"/>
      <c r="I2" s="267"/>
      <c r="J2" s="267"/>
      <c r="K2" s="268"/>
      <c r="L2" s="75"/>
      <c r="M2" s="266" t="s">
        <v>53</v>
      </c>
      <c r="N2" s="267"/>
      <c r="O2" s="267"/>
      <c r="P2" s="267"/>
      <c r="Q2" s="267"/>
      <c r="R2" s="268"/>
      <c r="S2" s="76"/>
      <c r="T2" s="266" t="s">
        <v>97</v>
      </c>
      <c r="U2" s="267"/>
      <c r="V2" s="268"/>
      <c r="W2" s="77"/>
      <c r="X2" s="165" t="s">
        <v>89</v>
      </c>
      <c r="Z2" s="269" t="s">
        <v>54</v>
      </c>
      <c r="AA2" s="270"/>
    </row>
    <row r="3" spans="2:30" ht="15" customHeight="1" x14ac:dyDescent="0.25">
      <c r="B3" s="98" t="s">
        <v>55</v>
      </c>
      <c r="C3" s="71">
        <v>32</v>
      </c>
      <c r="D3" s="99"/>
      <c r="E3" s="70">
        <v>2</v>
      </c>
      <c r="F3" s="100" t="s">
        <v>56</v>
      </c>
      <c r="G3" s="101"/>
      <c r="H3" s="102"/>
      <c r="K3" s="103"/>
      <c r="L3" s="104"/>
      <c r="M3" s="69">
        <v>20</v>
      </c>
      <c r="N3" s="100" t="s">
        <v>56</v>
      </c>
      <c r="Q3" s="20"/>
      <c r="S3" s="61"/>
      <c r="V3" s="105"/>
      <c r="W3" s="106"/>
      <c r="X3" s="108"/>
      <c r="Z3" s="258">
        <v>43145</v>
      </c>
      <c r="AA3" s="259"/>
    </row>
    <row r="4" spans="2:30" ht="15" customHeight="1" x14ac:dyDescent="0.25">
      <c r="B4" s="98" t="s">
        <v>57</v>
      </c>
      <c r="C4" s="72">
        <f>COUNTA(TBL_TESTS[[#All],[TEST NAME]])</f>
        <v>1401</v>
      </c>
      <c r="D4" s="103"/>
      <c r="E4" s="66">
        <v>0.75</v>
      </c>
      <c r="F4" s="100" t="s">
        <v>58</v>
      </c>
      <c r="G4" s="101"/>
      <c r="H4" s="102"/>
      <c r="J4" s="21"/>
      <c r="K4" s="103"/>
      <c r="L4" s="104"/>
      <c r="M4" s="66">
        <v>0.01</v>
      </c>
      <c r="N4" s="100" t="s">
        <v>58</v>
      </c>
      <c r="Q4" s="20"/>
      <c r="S4" s="61"/>
      <c r="V4" s="105"/>
      <c r="W4" s="106"/>
      <c r="Y4" s="108"/>
      <c r="Z4" s="258" t="s">
        <v>355</v>
      </c>
      <c r="AA4" s="259"/>
    </row>
    <row r="5" spans="2:30" ht="15.75" customHeight="1" thickBot="1" x14ac:dyDescent="0.3">
      <c r="B5" s="98" t="s">
        <v>102</v>
      </c>
      <c r="C5" s="72">
        <f>ESTIMATION_LOE</f>
        <v>1730</v>
      </c>
      <c r="D5" s="103"/>
      <c r="E5" s="66">
        <v>2</v>
      </c>
      <c r="F5" s="100" t="s">
        <v>59</v>
      </c>
      <c r="G5" s="101"/>
      <c r="H5" s="102"/>
      <c r="J5" s="21"/>
      <c r="K5" s="103"/>
      <c r="L5" s="104"/>
      <c r="M5" s="66">
        <v>0.5</v>
      </c>
      <c r="N5" s="100" t="s">
        <v>59</v>
      </c>
      <c r="Q5" s="20"/>
      <c r="S5" s="61"/>
      <c r="T5" s="66">
        <v>5</v>
      </c>
      <c r="U5" s="62" t="s">
        <v>98</v>
      </c>
      <c r="V5" s="105"/>
      <c r="W5" s="106"/>
      <c r="Y5" s="108"/>
      <c r="Z5" s="262" t="s">
        <v>81</v>
      </c>
      <c r="AA5" s="263"/>
    </row>
    <row r="6" spans="2:30" ht="15.75" customHeight="1" x14ac:dyDescent="0.25">
      <c r="B6" s="109" t="s">
        <v>105</v>
      </c>
      <c r="C6" s="73">
        <v>6</v>
      </c>
      <c r="D6" s="103"/>
      <c r="E6" s="67">
        <v>0.2</v>
      </c>
      <c r="F6" s="100" t="s">
        <v>60</v>
      </c>
      <c r="G6" s="101"/>
      <c r="H6" s="102"/>
      <c r="J6" s="22"/>
      <c r="K6" s="23"/>
      <c r="L6" s="65"/>
      <c r="M6" s="67">
        <v>0.15</v>
      </c>
      <c r="N6" s="100" t="s">
        <v>60</v>
      </c>
      <c r="Q6" s="20"/>
      <c r="S6" s="61"/>
      <c r="T6" s="67">
        <v>0.1</v>
      </c>
      <c r="U6" s="107" t="s">
        <v>60</v>
      </c>
      <c r="V6" s="105"/>
      <c r="W6" s="106"/>
      <c r="Y6" s="98"/>
    </row>
    <row r="7" spans="2:30" ht="15.75" customHeight="1" thickBot="1" x14ac:dyDescent="0.3">
      <c r="B7" s="110"/>
      <c r="C7" s="238"/>
      <c r="D7" s="104"/>
      <c r="E7" s="68">
        <v>32</v>
      </c>
      <c r="F7" s="64" t="s">
        <v>55</v>
      </c>
      <c r="J7" s="22"/>
      <c r="K7" s="23"/>
      <c r="L7" s="65"/>
      <c r="M7" s="68">
        <v>32</v>
      </c>
      <c r="N7" s="64" t="s">
        <v>55</v>
      </c>
      <c r="Q7" s="20"/>
      <c r="S7" s="61"/>
      <c r="T7" s="68">
        <v>32</v>
      </c>
      <c r="U7" s="62" t="s">
        <v>55</v>
      </c>
      <c r="V7" s="105"/>
      <c r="W7" s="106"/>
      <c r="Y7" s="98"/>
    </row>
    <row r="8" spans="2:30" ht="6" customHeight="1" thickBot="1" x14ac:dyDescent="0.3">
      <c r="E8" s="111"/>
      <c r="G8" s="112"/>
      <c r="H8" s="102"/>
      <c r="I8" s="102"/>
      <c r="J8" s="102"/>
      <c r="K8" s="103"/>
      <c r="L8" s="104"/>
      <c r="M8" s="102"/>
      <c r="N8" s="102"/>
      <c r="O8" s="112"/>
      <c r="P8" s="102"/>
      <c r="Q8" s="102"/>
      <c r="S8" s="113"/>
      <c r="V8" s="114"/>
      <c r="W8" s="113"/>
      <c r="X8" s="105"/>
    </row>
    <row r="9" spans="2:30" s="90" customFormat="1" ht="45.6" customHeight="1" thickBot="1" x14ac:dyDescent="0.3">
      <c r="B9" s="79" t="s">
        <v>61</v>
      </c>
      <c r="C9" s="80" t="s">
        <v>62</v>
      </c>
      <c r="D9" s="74"/>
      <c r="E9" s="81" t="s">
        <v>111</v>
      </c>
      <c r="F9" s="82" t="s">
        <v>63</v>
      </c>
      <c r="G9" s="82" t="s">
        <v>64</v>
      </c>
      <c r="H9" s="82" t="s">
        <v>65</v>
      </c>
      <c r="I9" s="82" t="s">
        <v>68</v>
      </c>
      <c r="J9" s="83" t="s">
        <v>110</v>
      </c>
      <c r="K9" s="84" t="s">
        <v>67</v>
      </c>
      <c r="L9" s="85"/>
      <c r="M9" s="81" t="s">
        <v>111</v>
      </c>
      <c r="N9" s="82" t="s">
        <v>63</v>
      </c>
      <c r="O9" s="82" t="s">
        <v>64</v>
      </c>
      <c r="P9" s="82" t="s">
        <v>65</v>
      </c>
      <c r="Q9" s="82" t="s">
        <v>68</v>
      </c>
      <c r="R9" s="84" t="s">
        <v>67</v>
      </c>
      <c r="S9" s="86"/>
      <c r="T9" s="82" t="s">
        <v>111</v>
      </c>
      <c r="U9" s="82" t="s">
        <v>112</v>
      </c>
      <c r="V9" s="87" t="s">
        <v>67</v>
      </c>
      <c r="W9" s="88"/>
      <c r="X9" s="89" t="s">
        <v>109</v>
      </c>
      <c r="Z9" s="91" t="s">
        <v>66</v>
      </c>
      <c r="AA9" s="92" t="s">
        <v>113</v>
      </c>
      <c r="AB9" s="93"/>
      <c r="AC9" s="93"/>
    </row>
    <row r="10" spans="2:30" x14ac:dyDescent="0.25">
      <c r="B10" s="115" t="s">
        <v>469</v>
      </c>
      <c r="C10" s="25">
        <f>IF($C$6&gt;=(ROW()-9),($C$5/$C$6)*$C$3,0)</f>
        <v>9226.6666666666661</v>
      </c>
      <c r="D10" s="116"/>
      <c r="E10" s="117">
        <f>TEST_CASE_CNT</f>
        <v>1401</v>
      </c>
      <c r="F10" s="118">
        <f t="shared" ref="F10:F21" si="0">EXEC_PER_RELEASE*E10</f>
        <v>2802</v>
      </c>
      <c r="G10" s="119">
        <f t="shared" ref="G10:G21" si="1">TEST_EXEC_TIME*BILL_RATE_MANUAL*$F10</f>
        <v>67248</v>
      </c>
      <c r="H10" s="26">
        <f t="shared" ref="H10:H21" si="2">E10*TEST_CASE_FAIL_PERCENT</f>
        <v>280.2</v>
      </c>
      <c r="I10" s="120">
        <f t="shared" ref="I10:I21" si="3">TEST_FAIL_ANALYSIS*H10*BILL_RATE_MANUAL</f>
        <v>17932.8</v>
      </c>
      <c r="J10" s="27">
        <f>G10+I10</f>
        <v>85180.800000000003</v>
      </c>
      <c r="K10" s="121">
        <f t="shared" ref="K10:K21" si="4">J10/BILL_RATE_MANUAL</f>
        <v>2661.9</v>
      </c>
      <c r="L10" s="122"/>
      <c r="M10" s="117">
        <v>0</v>
      </c>
      <c r="N10" s="26">
        <f t="shared" ref="N10:N21" si="5">CODE_DROPS*M10</f>
        <v>0</v>
      </c>
      <c r="O10" s="120">
        <f t="shared" ref="O10:O21" si="6">AUTO_TEST_EXEC_TIME*BILL_RATE_EXECUTE*N10</f>
        <v>0</v>
      </c>
      <c r="P10" s="26">
        <f t="shared" ref="P10:P21" si="7">M10*AUTO_TEST_CASE_FAIL_PERCENT</f>
        <v>0</v>
      </c>
      <c r="Q10" s="120">
        <f t="shared" ref="Q10:Q21" si="8">AUTO_TEST_FAIL_ANALYSIS*P10*BILL_RATE_EXECUTE</f>
        <v>0</v>
      </c>
      <c r="R10" s="121">
        <f t="shared" ref="R10:R21" si="9">Q10/BILL_RATE_EXECUTE</f>
        <v>0</v>
      </c>
      <c r="S10" s="123"/>
      <c r="T10" s="26">
        <f t="shared" ref="T10:T21" si="10">P10*FAILURE_PCT</f>
        <v>0</v>
      </c>
      <c r="U10" s="120">
        <f t="shared" ref="U10:U21" si="11">T10*MAIN_LOE*MAIN_BILL_RATE</f>
        <v>0</v>
      </c>
      <c r="V10" s="124">
        <f t="shared" ref="V10:V21" si="12">U10/MAIN_BILL_RATE</f>
        <v>0</v>
      </c>
      <c r="W10" s="125"/>
      <c r="X10" s="126">
        <f>Q10+O10+U10</f>
        <v>0</v>
      </c>
      <c r="Z10" s="127">
        <f>C10+J10+O10+Q10+U10</f>
        <v>94407.466666666674</v>
      </c>
      <c r="AA10" s="128">
        <f>K10+R10+V10</f>
        <v>2661.9</v>
      </c>
      <c r="AB10" s="129"/>
      <c r="AC10" s="130"/>
      <c r="AD10" s="131"/>
    </row>
    <row r="11" spans="2:30" x14ac:dyDescent="0.25">
      <c r="B11" s="132" t="str">
        <f>TEXT(DATE(2000,MONTH(B10&amp;0)+1,1),"mmmm")</f>
        <v>August</v>
      </c>
      <c r="C11" s="25">
        <f>IF($C$6&gt;=(ROW()-9),($C$5/$C$6)*$C$3,0)</f>
        <v>9226.6666666666661</v>
      </c>
      <c r="D11" s="116"/>
      <c r="E11" s="117">
        <f t="shared" ref="E11:E21" si="13">IF(E10-(TEST_CASE_CNT/RELEASES_PER_YEAR)&lt;0,0,E10-(TEST_CASE_CNT/RELEASES_PER_YEAR))</f>
        <v>1167.5</v>
      </c>
      <c r="F11" s="118">
        <f t="shared" si="0"/>
        <v>2335</v>
      </c>
      <c r="G11" s="119">
        <f t="shared" si="1"/>
        <v>56040</v>
      </c>
      <c r="H11" s="26">
        <f t="shared" si="2"/>
        <v>233.5</v>
      </c>
      <c r="I11" s="120">
        <f t="shared" si="3"/>
        <v>14944</v>
      </c>
      <c r="J11" s="119">
        <f t="shared" ref="J11:J21" si="14">G11+I11</f>
        <v>70984</v>
      </c>
      <c r="K11" s="121">
        <f t="shared" si="4"/>
        <v>2218.25</v>
      </c>
      <c r="L11" s="122"/>
      <c r="M11" s="117">
        <f t="shared" ref="M11:M21" si="15">IF(M10+TEST_CASE_CNT/RELEASES_PER_YEAR&gt;TEST_CASE_CNT,TEST_CASE_CNT,M10+TEST_CASE_CNT/RELEASES_PER_YEAR)</f>
        <v>233.5</v>
      </c>
      <c r="N11" s="26">
        <f t="shared" si="5"/>
        <v>4670</v>
      </c>
      <c r="O11" s="120">
        <f t="shared" si="6"/>
        <v>1494.4</v>
      </c>
      <c r="P11" s="26">
        <f t="shared" si="7"/>
        <v>35.024999999999999</v>
      </c>
      <c r="Q11" s="120">
        <f t="shared" si="8"/>
        <v>560.4</v>
      </c>
      <c r="R11" s="121">
        <f t="shared" si="9"/>
        <v>17.512499999999999</v>
      </c>
      <c r="S11" s="133"/>
      <c r="T11" s="26">
        <f t="shared" si="10"/>
        <v>3.5024999999999999</v>
      </c>
      <c r="U11" s="120">
        <f t="shared" si="11"/>
        <v>560.4</v>
      </c>
      <c r="V11" s="134">
        <f t="shared" si="12"/>
        <v>17.512499999999999</v>
      </c>
      <c r="W11" s="125"/>
      <c r="X11" s="133">
        <f t="shared" ref="X11:X21" si="16">Q11+O11+U11</f>
        <v>2615.2000000000003</v>
      </c>
      <c r="Z11" s="127">
        <f t="shared" ref="Z11:Z21" si="17">C11+J11+O11+Q11+U11</f>
        <v>82825.866666666654</v>
      </c>
      <c r="AA11" s="128">
        <f t="shared" ref="AA11:AA21" si="18">K11+R11+V11</f>
        <v>2253.2749999999996</v>
      </c>
      <c r="AB11" s="129"/>
      <c r="AC11" s="130"/>
    </row>
    <row r="12" spans="2:30" x14ac:dyDescent="0.25">
      <c r="B12" s="132" t="str">
        <f t="shared" ref="B12:B21" si="19">TEXT(DATE(2000,MONTH(B11&amp;0)+1,1),"mmmm")</f>
        <v>September</v>
      </c>
      <c r="C12" s="25">
        <f t="shared" ref="C12:C21" si="20">IF($C$6&gt;=(ROW()-9),($C$5/$C$6)*$C$3,0)</f>
        <v>9226.6666666666661</v>
      </c>
      <c r="D12" s="116"/>
      <c r="E12" s="117">
        <f t="shared" si="13"/>
        <v>934</v>
      </c>
      <c r="F12" s="118">
        <f t="shared" si="0"/>
        <v>1868</v>
      </c>
      <c r="G12" s="119">
        <f t="shared" si="1"/>
        <v>44832</v>
      </c>
      <c r="H12" s="26">
        <f t="shared" si="2"/>
        <v>186.8</v>
      </c>
      <c r="I12" s="120">
        <f t="shared" si="3"/>
        <v>11955.2</v>
      </c>
      <c r="J12" s="119">
        <f t="shared" si="14"/>
        <v>56787.199999999997</v>
      </c>
      <c r="K12" s="121">
        <f t="shared" si="4"/>
        <v>1774.6</v>
      </c>
      <c r="L12" s="122"/>
      <c r="M12" s="117">
        <f t="shared" si="15"/>
        <v>467</v>
      </c>
      <c r="N12" s="26">
        <f t="shared" si="5"/>
        <v>9340</v>
      </c>
      <c r="O12" s="120">
        <f t="shared" si="6"/>
        <v>2988.8</v>
      </c>
      <c r="P12" s="26">
        <f t="shared" si="7"/>
        <v>70.05</v>
      </c>
      <c r="Q12" s="120">
        <f t="shared" si="8"/>
        <v>1120.8</v>
      </c>
      <c r="R12" s="121">
        <f t="shared" si="9"/>
        <v>35.024999999999999</v>
      </c>
      <c r="S12" s="133"/>
      <c r="T12" s="26">
        <f t="shared" si="10"/>
        <v>7.0049999999999999</v>
      </c>
      <c r="U12" s="120">
        <f t="shared" si="11"/>
        <v>1120.8</v>
      </c>
      <c r="V12" s="134">
        <f t="shared" si="12"/>
        <v>35.024999999999999</v>
      </c>
      <c r="W12" s="125"/>
      <c r="X12" s="133">
        <f t="shared" si="16"/>
        <v>5230.4000000000005</v>
      </c>
      <c r="Z12" s="127">
        <f t="shared" si="17"/>
        <v>71244.266666666677</v>
      </c>
      <c r="AA12" s="128">
        <f t="shared" si="18"/>
        <v>1844.65</v>
      </c>
      <c r="AB12" s="129"/>
      <c r="AC12" s="130"/>
    </row>
    <row r="13" spans="2:30" x14ac:dyDescent="0.25">
      <c r="B13" s="132" t="str">
        <f t="shared" si="19"/>
        <v>October</v>
      </c>
      <c r="C13" s="25">
        <f t="shared" si="20"/>
        <v>9226.6666666666661</v>
      </c>
      <c r="D13" s="116"/>
      <c r="E13" s="117">
        <f t="shared" si="13"/>
        <v>700.5</v>
      </c>
      <c r="F13" s="118">
        <f t="shared" si="0"/>
        <v>1401</v>
      </c>
      <c r="G13" s="119">
        <f t="shared" si="1"/>
        <v>33624</v>
      </c>
      <c r="H13" s="26">
        <f t="shared" si="2"/>
        <v>140.1</v>
      </c>
      <c r="I13" s="120">
        <f t="shared" si="3"/>
        <v>8966.4</v>
      </c>
      <c r="J13" s="119">
        <f t="shared" si="14"/>
        <v>42590.400000000001</v>
      </c>
      <c r="K13" s="121">
        <f t="shared" si="4"/>
        <v>1330.95</v>
      </c>
      <c r="L13" s="122"/>
      <c r="M13" s="117">
        <f t="shared" si="15"/>
        <v>700.5</v>
      </c>
      <c r="N13" s="26">
        <f t="shared" si="5"/>
        <v>14010</v>
      </c>
      <c r="O13" s="120">
        <f t="shared" si="6"/>
        <v>4483.2</v>
      </c>
      <c r="P13" s="26">
        <f t="shared" si="7"/>
        <v>105.075</v>
      </c>
      <c r="Q13" s="120">
        <f t="shared" si="8"/>
        <v>1681.2</v>
      </c>
      <c r="R13" s="121">
        <f t="shared" si="9"/>
        <v>52.537500000000001</v>
      </c>
      <c r="S13" s="133"/>
      <c r="T13" s="26">
        <f t="shared" si="10"/>
        <v>10.5075</v>
      </c>
      <c r="U13" s="120">
        <f t="shared" si="11"/>
        <v>1681.2</v>
      </c>
      <c r="V13" s="134">
        <f t="shared" si="12"/>
        <v>52.537500000000001</v>
      </c>
      <c r="W13" s="125"/>
      <c r="X13" s="133">
        <f t="shared" si="16"/>
        <v>7845.5999999999995</v>
      </c>
      <c r="Z13" s="127">
        <f t="shared" si="17"/>
        <v>59662.666666666657</v>
      </c>
      <c r="AA13" s="128">
        <f t="shared" si="18"/>
        <v>1436.0249999999999</v>
      </c>
      <c r="AB13" s="129"/>
      <c r="AC13" s="130"/>
    </row>
    <row r="14" spans="2:30" x14ac:dyDescent="0.25">
      <c r="B14" s="132" t="str">
        <f t="shared" si="19"/>
        <v>November</v>
      </c>
      <c r="C14" s="25">
        <f t="shared" si="20"/>
        <v>9226.6666666666661</v>
      </c>
      <c r="D14" s="116"/>
      <c r="E14" s="117">
        <f t="shared" si="13"/>
        <v>467</v>
      </c>
      <c r="F14" s="118">
        <f t="shared" si="0"/>
        <v>934</v>
      </c>
      <c r="G14" s="119">
        <f t="shared" si="1"/>
        <v>22416</v>
      </c>
      <c r="H14" s="26">
        <f t="shared" si="2"/>
        <v>93.4</v>
      </c>
      <c r="I14" s="120">
        <f t="shared" si="3"/>
        <v>5977.6</v>
      </c>
      <c r="J14" s="119">
        <f t="shared" si="14"/>
        <v>28393.599999999999</v>
      </c>
      <c r="K14" s="121">
        <f t="shared" si="4"/>
        <v>887.3</v>
      </c>
      <c r="L14" s="122"/>
      <c r="M14" s="117">
        <f t="shared" si="15"/>
        <v>934</v>
      </c>
      <c r="N14" s="26">
        <f t="shared" si="5"/>
        <v>18680</v>
      </c>
      <c r="O14" s="120">
        <f t="shared" si="6"/>
        <v>5977.6</v>
      </c>
      <c r="P14" s="26">
        <f t="shared" si="7"/>
        <v>140.1</v>
      </c>
      <c r="Q14" s="120">
        <f t="shared" si="8"/>
        <v>2241.6</v>
      </c>
      <c r="R14" s="121">
        <f t="shared" si="9"/>
        <v>70.05</v>
      </c>
      <c r="S14" s="133"/>
      <c r="T14" s="26">
        <f t="shared" si="10"/>
        <v>14.01</v>
      </c>
      <c r="U14" s="120">
        <f t="shared" si="11"/>
        <v>2241.6</v>
      </c>
      <c r="V14" s="134">
        <f t="shared" si="12"/>
        <v>70.05</v>
      </c>
      <c r="W14" s="125"/>
      <c r="X14" s="133">
        <f t="shared" si="16"/>
        <v>10460.800000000001</v>
      </c>
      <c r="Z14" s="127">
        <f t="shared" si="17"/>
        <v>48081.066666666658</v>
      </c>
      <c r="AA14" s="128">
        <f t="shared" si="18"/>
        <v>1027.3999999999999</v>
      </c>
      <c r="AB14" s="129"/>
      <c r="AC14" s="130"/>
    </row>
    <row r="15" spans="2:30" x14ac:dyDescent="0.25">
      <c r="B15" s="132" t="str">
        <f t="shared" si="19"/>
        <v>December</v>
      </c>
      <c r="C15" s="25">
        <f t="shared" si="20"/>
        <v>9226.6666666666661</v>
      </c>
      <c r="D15" s="116"/>
      <c r="E15" s="117">
        <f t="shared" si="13"/>
        <v>233.5</v>
      </c>
      <c r="F15" s="118">
        <f t="shared" si="0"/>
        <v>467</v>
      </c>
      <c r="G15" s="119">
        <f t="shared" si="1"/>
        <v>11208</v>
      </c>
      <c r="H15" s="26">
        <f t="shared" si="2"/>
        <v>46.7</v>
      </c>
      <c r="I15" s="120">
        <f t="shared" si="3"/>
        <v>2988.8</v>
      </c>
      <c r="J15" s="119">
        <f t="shared" si="14"/>
        <v>14196.8</v>
      </c>
      <c r="K15" s="121">
        <f t="shared" si="4"/>
        <v>443.65</v>
      </c>
      <c r="L15" s="122"/>
      <c r="M15" s="117">
        <f t="shared" si="15"/>
        <v>1167.5</v>
      </c>
      <c r="N15" s="26">
        <f t="shared" si="5"/>
        <v>23350</v>
      </c>
      <c r="O15" s="120">
        <f t="shared" si="6"/>
        <v>7472</v>
      </c>
      <c r="P15" s="26">
        <f t="shared" si="7"/>
        <v>175.125</v>
      </c>
      <c r="Q15" s="120">
        <f t="shared" si="8"/>
        <v>2802</v>
      </c>
      <c r="R15" s="121">
        <f t="shared" si="9"/>
        <v>87.5625</v>
      </c>
      <c r="S15" s="133"/>
      <c r="T15" s="26">
        <f t="shared" si="10"/>
        <v>17.512499999999999</v>
      </c>
      <c r="U15" s="120">
        <f t="shared" si="11"/>
        <v>2802</v>
      </c>
      <c r="V15" s="134">
        <f t="shared" si="12"/>
        <v>87.5625</v>
      </c>
      <c r="W15" s="125"/>
      <c r="X15" s="133">
        <f t="shared" si="16"/>
        <v>13076</v>
      </c>
      <c r="Z15" s="127">
        <f t="shared" si="17"/>
        <v>36499.466666666667</v>
      </c>
      <c r="AA15" s="128">
        <f t="shared" si="18"/>
        <v>618.77499999999998</v>
      </c>
      <c r="AB15" s="129"/>
      <c r="AC15" s="130"/>
    </row>
    <row r="16" spans="2:30" x14ac:dyDescent="0.25">
      <c r="B16" s="132" t="str">
        <f t="shared" si="19"/>
        <v>January</v>
      </c>
      <c r="C16" s="25">
        <f t="shared" si="20"/>
        <v>0</v>
      </c>
      <c r="D16" s="116"/>
      <c r="E16" s="117">
        <f t="shared" si="13"/>
        <v>0</v>
      </c>
      <c r="F16" s="118">
        <f t="shared" si="0"/>
        <v>0</v>
      </c>
      <c r="G16" s="119">
        <f t="shared" si="1"/>
        <v>0</v>
      </c>
      <c r="H16" s="26">
        <f t="shared" si="2"/>
        <v>0</v>
      </c>
      <c r="I16" s="120">
        <f t="shared" si="3"/>
        <v>0</v>
      </c>
      <c r="J16" s="119">
        <f t="shared" si="14"/>
        <v>0</v>
      </c>
      <c r="K16" s="121">
        <f t="shared" si="4"/>
        <v>0</v>
      </c>
      <c r="L16" s="122"/>
      <c r="M16" s="117">
        <f t="shared" si="15"/>
        <v>1401</v>
      </c>
      <c r="N16" s="26">
        <f t="shared" si="5"/>
        <v>28020</v>
      </c>
      <c r="O16" s="120">
        <f t="shared" si="6"/>
        <v>8966.4</v>
      </c>
      <c r="P16" s="26">
        <f t="shared" si="7"/>
        <v>210.15</v>
      </c>
      <c r="Q16" s="120">
        <f t="shared" si="8"/>
        <v>3362.4</v>
      </c>
      <c r="R16" s="121">
        <f t="shared" si="9"/>
        <v>105.075</v>
      </c>
      <c r="S16" s="133"/>
      <c r="T16" s="26">
        <f t="shared" si="10"/>
        <v>21.015000000000001</v>
      </c>
      <c r="U16" s="120">
        <f t="shared" si="11"/>
        <v>3362.4</v>
      </c>
      <c r="V16" s="134">
        <f t="shared" si="12"/>
        <v>105.075</v>
      </c>
      <c r="W16" s="125"/>
      <c r="X16" s="133">
        <f t="shared" si="16"/>
        <v>15691.199999999999</v>
      </c>
      <c r="Z16" s="127">
        <f t="shared" si="17"/>
        <v>15691.199999999999</v>
      </c>
      <c r="AA16" s="128">
        <f t="shared" si="18"/>
        <v>210.15</v>
      </c>
      <c r="AC16" s="130"/>
    </row>
    <row r="17" spans="2:33" x14ac:dyDescent="0.25">
      <c r="B17" s="132" t="str">
        <f t="shared" si="19"/>
        <v>February</v>
      </c>
      <c r="C17" s="25">
        <f t="shared" si="20"/>
        <v>0</v>
      </c>
      <c r="D17" s="116"/>
      <c r="E17" s="117">
        <f t="shared" si="13"/>
        <v>0</v>
      </c>
      <c r="F17" s="118">
        <f t="shared" si="0"/>
        <v>0</v>
      </c>
      <c r="G17" s="119">
        <f t="shared" si="1"/>
        <v>0</v>
      </c>
      <c r="H17" s="26">
        <f t="shared" si="2"/>
        <v>0</v>
      </c>
      <c r="I17" s="120">
        <f t="shared" si="3"/>
        <v>0</v>
      </c>
      <c r="J17" s="119">
        <f t="shared" si="14"/>
        <v>0</v>
      </c>
      <c r="K17" s="121">
        <f t="shared" si="4"/>
        <v>0</v>
      </c>
      <c r="L17" s="122"/>
      <c r="M17" s="117">
        <f t="shared" si="15"/>
        <v>1401</v>
      </c>
      <c r="N17" s="26">
        <f t="shared" si="5"/>
        <v>28020</v>
      </c>
      <c r="O17" s="120">
        <f t="shared" si="6"/>
        <v>8966.4</v>
      </c>
      <c r="P17" s="26">
        <f t="shared" si="7"/>
        <v>210.15</v>
      </c>
      <c r="Q17" s="120">
        <f t="shared" si="8"/>
        <v>3362.4</v>
      </c>
      <c r="R17" s="121">
        <f t="shared" si="9"/>
        <v>105.075</v>
      </c>
      <c r="S17" s="133"/>
      <c r="T17" s="26">
        <f t="shared" si="10"/>
        <v>21.015000000000001</v>
      </c>
      <c r="U17" s="120">
        <f t="shared" si="11"/>
        <v>3362.4</v>
      </c>
      <c r="V17" s="134">
        <f t="shared" si="12"/>
        <v>105.075</v>
      </c>
      <c r="W17" s="125"/>
      <c r="X17" s="133">
        <f t="shared" si="16"/>
        <v>15691.199999999999</v>
      </c>
      <c r="Z17" s="127">
        <f t="shared" si="17"/>
        <v>15691.199999999999</v>
      </c>
      <c r="AA17" s="128">
        <f t="shared" si="18"/>
        <v>210.15</v>
      </c>
      <c r="AC17" s="130"/>
    </row>
    <row r="18" spans="2:33" x14ac:dyDescent="0.25">
      <c r="B18" s="132" t="str">
        <f t="shared" si="19"/>
        <v>March</v>
      </c>
      <c r="C18" s="25">
        <f t="shared" si="20"/>
        <v>0</v>
      </c>
      <c r="D18" s="116"/>
      <c r="E18" s="117">
        <f t="shared" si="13"/>
        <v>0</v>
      </c>
      <c r="F18" s="118">
        <f t="shared" si="0"/>
        <v>0</v>
      </c>
      <c r="G18" s="119">
        <f t="shared" si="1"/>
        <v>0</v>
      </c>
      <c r="H18" s="26">
        <f t="shared" si="2"/>
        <v>0</v>
      </c>
      <c r="I18" s="120">
        <f t="shared" si="3"/>
        <v>0</v>
      </c>
      <c r="J18" s="119">
        <f t="shared" si="14"/>
        <v>0</v>
      </c>
      <c r="K18" s="121">
        <f t="shared" si="4"/>
        <v>0</v>
      </c>
      <c r="L18" s="122"/>
      <c r="M18" s="117">
        <f t="shared" si="15"/>
        <v>1401</v>
      </c>
      <c r="N18" s="26">
        <f t="shared" si="5"/>
        <v>28020</v>
      </c>
      <c r="O18" s="120">
        <f t="shared" si="6"/>
        <v>8966.4</v>
      </c>
      <c r="P18" s="26">
        <f t="shared" si="7"/>
        <v>210.15</v>
      </c>
      <c r="Q18" s="120">
        <f t="shared" si="8"/>
        <v>3362.4</v>
      </c>
      <c r="R18" s="121">
        <f t="shared" si="9"/>
        <v>105.075</v>
      </c>
      <c r="S18" s="133"/>
      <c r="T18" s="26">
        <f t="shared" si="10"/>
        <v>21.015000000000001</v>
      </c>
      <c r="U18" s="120">
        <f t="shared" si="11"/>
        <v>3362.4</v>
      </c>
      <c r="V18" s="134">
        <f t="shared" si="12"/>
        <v>105.075</v>
      </c>
      <c r="W18" s="125"/>
      <c r="X18" s="133">
        <f t="shared" si="16"/>
        <v>15691.199999999999</v>
      </c>
      <c r="Z18" s="127">
        <f t="shared" si="17"/>
        <v>15691.199999999999</v>
      </c>
      <c r="AA18" s="128">
        <f t="shared" si="18"/>
        <v>210.15</v>
      </c>
    </row>
    <row r="19" spans="2:33" x14ac:dyDescent="0.25">
      <c r="B19" s="132" t="str">
        <f t="shared" si="19"/>
        <v>April</v>
      </c>
      <c r="C19" s="25">
        <f t="shared" si="20"/>
        <v>0</v>
      </c>
      <c r="D19" s="116"/>
      <c r="E19" s="117">
        <f t="shared" si="13"/>
        <v>0</v>
      </c>
      <c r="F19" s="118">
        <f t="shared" si="0"/>
        <v>0</v>
      </c>
      <c r="G19" s="119">
        <f t="shared" si="1"/>
        <v>0</v>
      </c>
      <c r="H19" s="26">
        <f t="shared" si="2"/>
        <v>0</v>
      </c>
      <c r="I19" s="120">
        <f t="shared" si="3"/>
        <v>0</v>
      </c>
      <c r="J19" s="119">
        <f t="shared" si="14"/>
        <v>0</v>
      </c>
      <c r="K19" s="121">
        <f t="shared" si="4"/>
        <v>0</v>
      </c>
      <c r="L19" s="122"/>
      <c r="M19" s="117">
        <f t="shared" si="15"/>
        <v>1401</v>
      </c>
      <c r="N19" s="26">
        <f t="shared" si="5"/>
        <v>28020</v>
      </c>
      <c r="O19" s="120">
        <f t="shared" si="6"/>
        <v>8966.4</v>
      </c>
      <c r="P19" s="26">
        <f t="shared" si="7"/>
        <v>210.15</v>
      </c>
      <c r="Q19" s="120">
        <f t="shared" si="8"/>
        <v>3362.4</v>
      </c>
      <c r="R19" s="121">
        <f t="shared" si="9"/>
        <v>105.075</v>
      </c>
      <c r="S19" s="133"/>
      <c r="T19" s="26">
        <f t="shared" si="10"/>
        <v>21.015000000000001</v>
      </c>
      <c r="U19" s="120">
        <f t="shared" si="11"/>
        <v>3362.4</v>
      </c>
      <c r="V19" s="134">
        <f t="shared" si="12"/>
        <v>105.075</v>
      </c>
      <c r="W19" s="125"/>
      <c r="X19" s="133">
        <f t="shared" si="16"/>
        <v>15691.199999999999</v>
      </c>
      <c r="Z19" s="127">
        <f t="shared" si="17"/>
        <v>15691.199999999999</v>
      </c>
      <c r="AA19" s="128">
        <f t="shared" si="18"/>
        <v>210.15</v>
      </c>
    </row>
    <row r="20" spans="2:33" x14ac:dyDescent="0.25">
      <c r="B20" s="132" t="str">
        <f t="shared" si="19"/>
        <v>May</v>
      </c>
      <c r="C20" s="25">
        <f t="shared" si="20"/>
        <v>0</v>
      </c>
      <c r="D20" s="116"/>
      <c r="E20" s="117">
        <f t="shared" si="13"/>
        <v>0</v>
      </c>
      <c r="F20" s="118">
        <f t="shared" si="0"/>
        <v>0</v>
      </c>
      <c r="G20" s="119">
        <f t="shared" si="1"/>
        <v>0</v>
      </c>
      <c r="H20" s="26">
        <f t="shared" si="2"/>
        <v>0</v>
      </c>
      <c r="I20" s="120">
        <f t="shared" si="3"/>
        <v>0</v>
      </c>
      <c r="J20" s="119">
        <f t="shared" si="14"/>
        <v>0</v>
      </c>
      <c r="K20" s="121">
        <f t="shared" si="4"/>
        <v>0</v>
      </c>
      <c r="L20" s="122"/>
      <c r="M20" s="117">
        <f t="shared" si="15"/>
        <v>1401</v>
      </c>
      <c r="N20" s="26">
        <f t="shared" si="5"/>
        <v>28020</v>
      </c>
      <c r="O20" s="120">
        <f t="shared" si="6"/>
        <v>8966.4</v>
      </c>
      <c r="P20" s="26">
        <f t="shared" si="7"/>
        <v>210.15</v>
      </c>
      <c r="Q20" s="120">
        <f t="shared" si="8"/>
        <v>3362.4</v>
      </c>
      <c r="R20" s="121">
        <f t="shared" si="9"/>
        <v>105.075</v>
      </c>
      <c r="S20" s="133"/>
      <c r="T20" s="26">
        <f t="shared" si="10"/>
        <v>21.015000000000001</v>
      </c>
      <c r="U20" s="120">
        <f t="shared" si="11"/>
        <v>3362.4</v>
      </c>
      <c r="V20" s="134">
        <f t="shared" si="12"/>
        <v>105.075</v>
      </c>
      <c r="W20" s="125"/>
      <c r="X20" s="133">
        <f t="shared" si="16"/>
        <v>15691.199999999999</v>
      </c>
      <c r="Z20" s="127">
        <f t="shared" si="17"/>
        <v>15691.199999999999</v>
      </c>
      <c r="AA20" s="128">
        <f t="shared" si="18"/>
        <v>210.15</v>
      </c>
    </row>
    <row r="21" spans="2:33" x14ac:dyDescent="0.25">
      <c r="B21" s="132" t="str">
        <f t="shared" si="19"/>
        <v>June</v>
      </c>
      <c r="C21" s="25">
        <f t="shared" si="20"/>
        <v>0</v>
      </c>
      <c r="D21" s="116"/>
      <c r="E21" s="117">
        <f t="shared" si="13"/>
        <v>0</v>
      </c>
      <c r="F21" s="118">
        <f t="shared" si="0"/>
        <v>0</v>
      </c>
      <c r="G21" s="119">
        <f t="shared" si="1"/>
        <v>0</v>
      </c>
      <c r="H21" s="26">
        <f t="shared" si="2"/>
        <v>0</v>
      </c>
      <c r="I21" s="120">
        <f t="shared" si="3"/>
        <v>0</v>
      </c>
      <c r="J21" s="119">
        <f t="shared" si="14"/>
        <v>0</v>
      </c>
      <c r="K21" s="121">
        <f t="shared" si="4"/>
        <v>0</v>
      </c>
      <c r="L21" s="122"/>
      <c r="M21" s="117">
        <f t="shared" si="15"/>
        <v>1401</v>
      </c>
      <c r="N21" s="26">
        <f t="shared" si="5"/>
        <v>28020</v>
      </c>
      <c r="O21" s="120">
        <f t="shared" si="6"/>
        <v>8966.4</v>
      </c>
      <c r="P21" s="26">
        <f t="shared" si="7"/>
        <v>210.15</v>
      </c>
      <c r="Q21" s="120">
        <f t="shared" si="8"/>
        <v>3362.4</v>
      </c>
      <c r="R21" s="121">
        <f t="shared" si="9"/>
        <v>105.075</v>
      </c>
      <c r="S21" s="133"/>
      <c r="T21" s="26">
        <f t="shared" si="10"/>
        <v>21.015000000000001</v>
      </c>
      <c r="U21" s="120">
        <f t="shared" si="11"/>
        <v>3362.4</v>
      </c>
      <c r="V21" s="134">
        <f t="shared" si="12"/>
        <v>105.075</v>
      </c>
      <c r="W21" s="125"/>
      <c r="X21" s="168">
        <f t="shared" si="16"/>
        <v>15691.199999999999</v>
      </c>
      <c r="Z21" s="166">
        <f t="shared" si="17"/>
        <v>15691.199999999999</v>
      </c>
      <c r="AA21" s="167">
        <f t="shared" si="18"/>
        <v>210.15</v>
      </c>
    </row>
    <row r="22" spans="2:33" ht="17.25" customHeight="1" thickBot="1" x14ac:dyDescent="0.3">
      <c r="B22" s="110"/>
      <c r="C22" s="29">
        <f>SUM(C10:C21)</f>
        <v>55359.999999999993</v>
      </c>
      <c r="D22" s="116"/>
      <c r="E22" s="135"/>
      <c r="F22" s="136"/>
      <c r="G22" s="137"/>
      <c r="H22" s="137"/>
      <c r="I22" s="137"/>
      <c r="J22" s="138">
        <f>SUM(J10:J21)</f>
        <v>298132.8</v>
      </c>
      <c r="K22" s="139">
        <f>SUM(K10:K21)</f>
        <v>9316.65</v>
      </c>
      <c r="L22" s="122"/>
      <c r="M22" s="135"/>
      <c r="N22" s="137"/>
      <c r="O22" s="137"/>
      <c r="P22" s="137"/>
      <c r="Q22" s="138">
        <f>SUM(Q10:Q21)</f>
        <v>28580.400000000005</v>
      </c>
      <c r="R22" s="139">
        <f>SUM(R10:R21)</f>
        <v>893.13750000000016</v>
      </c>
      <c r="S22" s="140"/>
      <c r="T22" s="137"/>
      <c r="U22" s="138">
        <f>SUM(U10:U21)</f>
        <v>28580.400000000005</v>
      </c>
      <c r="V22" s="139">
        <f>SUM(V10:V21)</f>
        <v>893.13750000000016</v>
      </c>
      <c r="W22" s="134"/>
      <c r="X22" s="137">
        <f>SUM(X10:X21)</f>
        <v>133375.19999999998</v>
      </c>
      <c r="Y22" s="132"/>
      <c r="Z22" s="141">
        <f>SUM(Z10:Z21)</f>
        <v>486868</v>
      </c>
      <c r="AA22" s="142">
        <f>SUM(AA10:AA21)</f>
        <v>11102.924999999996</v>
      </c>
      <c r="AG22" s="130"/>
    </row>
    <row r="23" spans="2:33" ht="6" customHeight="1" thickBot="1" x14ac:dyDescent="0.3">
      <c r="W23" s="112"/>
    </row>
    <row r="24" spans="2:33" x14ac:dyDescent="0.25">
      <c r="B24" s="264" t="s">
        <v>62</v>
      </c>
      <c r="C24" s="265"/>
      <c r="E24" s="143"/>
      <c r="F24" s="143"/>
      <c r="W24" s="112"/>
    </row>
    <row r="25" spans="2:33" x14ac:dyDescent="0.25">
      <c r="B25" s="144" t="s">
        <v>38</v>
      </c>
      <c r="C25" s="7">
        <f>LOE</f>
        <v>1730</v>
      </c>
      <c r="F25" s="143"/>
    </row>
    <row r="26" spans="2:33" x14ac:dyDescent="0.25">
      <c r="B26" s="144" t="s">
        <v>39</v>
      </c>
      <c r="C26" s="239">
        <f>LOE/TEST_CASE_CNT</f>
        <v>1.2348322626695218</v>
      </c>
      <c r="F26" s="143"/>
    </row>
    <row r="27" spans="2:33" x14ac:dyDescent="0.25">
      <c r="B27" s="145" t="s">
        <v>40</v>
      </c>
      <c r="C27" s="146">
        <f>DEV_COST/TEST_CASE_CNT</f>
        <v>39.514632405424699</v>
      </c>
      <c r="F27" s="143"/>
      <c r="V27" s="200" t="s">
        <v>101</v>
      </c>
    </row>
    <row r="28" spans="2:33" ht="15.75" thickBot="1" x14ac:dyDescent="0.3">
      <c r="B28" s="147" t="s">
        <v>41</v>
      </c>
      <c r="C28" s="9">
        <f>BILL_RATE*LOE</f>
        <v>55360</v>
      </c>
      <c r="D28" s="148"/>
      <c r="K28" s="149"/>
      <c r="L28" s="149"/>
      <c r="T28" s="150"/>
      <c r="V28" s="94" t="s">
        <v>99</v>
      </c>
      <c r="W28" s="94" t="s">
        <v>100</v>
      </c>
    </row>
    <row r="29" spans="2:33" ht="4.5" customHeight="1" thickBot="1" x14ac:dyDescent="0.3">
      <c r="B29" s="148"/>
      <c r="C29" s="14"/>
      <c r="D29" s="15"/>
      <c r="U29" s="130">
        <f>12*F10</f>
        <v>33624</v>
      </c>
      <c r="V29" s="130">
        <f>12*N21</f>
        <v>336240</v>
      </c>
    </row>
    <row r="30" spans="2:33" x14ac:dyDescent="0.25">
      <c r="B30" s="260" t="s">
        <v>42</v>
      </c>
      <c r="C30" s="261"/>
    </row>
    <row r="31" spans="2:33" ht="29.25" customHeight="1" x14ac:dyDescent="0.25">
      <c r="B31" s="151" t="s">
        <v>43</v>
      </c>
      <c r="C31" s="140">
        <f>J10*12</f>
        <v>1022169.6000000001</v>
      </c>
    </row>
    <row r="32" spans="2:33" ht="30" x14ac:dyDescent="0.25">
      <c r="B32" s="151" t="s">
        <v>44</v>
      </c>
      <c r="C32" s="140">
        <f>SUM(Z10:Z21)</f>
        <v>486868</v>
      </c>
      <c r="K32" s="94"/>
    </row>
    <row r="33" spans="2:14" ht="15.75" thickBot="1" x14ac:dyDescent="0.3">
      <c r="B33" s="152"/>
      <c r="C33" s="18">
        <f>C31-C32</f>
        <v>535301.60000000009</v>
      </c>
      <c r="H33" s="129"/>
      <c r="K33" s="129"/>
      <c r="L33" s="129"/>
    </row>
    <row r="34" spans="2:14" ht="3.75" customHeight="1" thickBot="1" x14ac:dyDescent="0.3"/>
    <row r="35" spans="2:14" x14ac:dyDescent="0.25">
      <c r="B35" s="260" t="s">
        <v>103</v>
      </c>
      <c r="C35" s="261"/>
    </row>
    <row r="36" spans="2:14" x14ac:dyDescent="0.25">
      <c r="B36" s="98" t="s">
        <v>46</v>
      </c>
      <c r="C36" s="140">
        <f>COST_SAVINGS</f>
        <v>535301.60000000009</v>
      </c>
    </row>
    <row r="37" spans="2:14" x14ac:dyDescent="0.25">
      <c r="B37" s="98" t="s">
        <v>47</v>
      </c>
      <c r="C37" s="140">
        <f>C36+(YEAR_ONE_MAN_COST-(AUTO_MAIN_COST*12))</f>
        <v>1369176.8000000003</v>
      </c>
    </row>
    <row r="38" spans="2:14" x14ac:dyDescent="0.25">
      <c r="B38" s="98" t="s">
        <v>48</v>
      </c>
      <c r="C38" s="140">
        <f>C37+(YEAR_ONE_MAN_COST-(AUTO_MAIN_COST*12))</f>
        <v>2203052.0000000005</v>
      </c>
    </row>
    <row r="39" spans="2:14" x14ac:dyDescent="0.25">
      <c r="B39" s="98" t="s">
        <v>49</v>
      </c>
      <c r="C39" s="140">
        <f>C38+(YEAR_ONE_MAN_COST-(AUTO_MAIN_COST*12))</f>
        <v>3036927.2000000007</v>
      </c>
    </row>
    <row r="40" spans="2:14" ht="15.75" thickBot="1" x14ac:dyDescent="0.3">
      <c r="B40" s="110" t="s">
        <v>50</v>
      </c>
      <c r="C40" s="153">
        <f>C39+(YEAR_ONE_MAN_COST-(AUTO_MAIN_COST*12))</f>
        <v>3870802.4000000008</v>
      </c>
    </row>
    <row r="41" spans="2:14" x14ac:dyDescent="0.25">
      <c r="B41" s="96"/>
      <c r="C41" s="96"/>
      <c r="E41" s="94"/>
      <c r="F41" s="95"/>
      <c r="G41" s="96"/>
      <c r="H41" s="96"/>
      <c r="I41" s="95"/>
      <c r="J41" s="95"/>
      <c r="K41" s="94"/>
      <c r="N41" s="94"/>
    </row>
    <row r="42" spans="2:14" x14ac:dyDescent="0.25">
      <c r="B42" s="96"/>
      <c r="C42" s="96"/>
      <c r="E42" s="94"/>
      <c r="F42" s="95"/>
      <c r="G42" s="96"/>
      <c r="H42" s="96"/>
      <c r="I42" s="95"/>
      <c r="J42" s="95"/>
      <c r="K42" s="94"/>
      <c r="N42" s="94"/>
    </row>
    <row r="43" spans="2:14" x14ac:dyDescent="0.25">
      <c r="B43" s="96"/>
      <c r="C43" s="96"/>
      <c r="E43" s="94"/>
      <c r="F43" s="95"/>
      <c r="G43" s="96"/>
      <c r="H43" s="96"/>
      <c r="I43" s="95"/>
      <c r="J43" s="95"/>
      <c r="K43" s="94"/>
      <c r="N43" s="94"/>
    </row>
    <row r="44" spans="2:14" x14ac:dyDescent="0.25">
      <c r="B44" s="96"/>
      <c r="C44" s="96"/>
      <c r="E44" s="94"/>
      <c r="F44" s="95"/>
      <c r="G44" s="96"/>
      <c r="H44" s="96"/>
      <c r="I44" s="95"/>
      <c r="J44" s="95"/>
      <c r="K44" s="94"/>
      <c r="N44" s="94"/>
    </row>
    <row r="45" spans="2:14" x14ac:dyDescent="0.25">
      <c r="B45" s="96"/>
      <c r="C45" s="96"/>
      <c r="E45" s="94"/>
      <c r="F45" s="95"/>
      <c r="G45" s="96"/>
      <c r="H45" s="96"/>
      <c r="I45" s="95"/>
      <c r="J45" s="95"/>
      <c r="K45" s="94"/>
      <c r="N45" s="94"/>
    </row>
    <row r="46" spans="2:14" x14ac:dyDescent="0.25">
      <c r="B46" s="96"/>
      <c r="C46" s="96"/>
      <c r="E46" s="94"/>
      <c r="F46" s="95"/>
      <c r="G46" s="96"/>
      <c r="H46" s="96"/>
      <c r="I46" s="95"/>
      <c r="J46" s="95"/>
      <c r="K46" s="94"/>
      <c r="N46" s="94"/>
    </row>
    <row r="47" spans="2:14" x14ac:dyDescent="0.25">
      <c r="B47" s="96"/>
      <c r="C47" s="96"/>
      <c r="E47" s="94"/>
      <c r="F47" s="95"/>
      <c r="G47" s="96"/>
      <c r="H47" s="96"/>
      <c r="I47" s="95"/>
      <c r="J47" s="95"/>
      <c r="K47" s="94"/>
      <c r="N47" s="94"/>
    </row>
  </sheetData>
  <sheetProtection password="E899" sheet="1" objects="1" scenarios="1" selectLockedCells="1"/>
  <mergeCells count="10">
    <mergeCell ref="E2:K2"/>
    <mergeCell ref="M2:R2"/>
    <mergeCell ref="T2:V2"/>
    <mergeCell ref="Z2:AA2"/>
    <mergeCell ref="Z3:AA3"/>
    <mergeCell ref="Z4:AA4"/>
    <mergeCell ref="B30:C30"/>
    <mergeCell ref="B35:C35"/>
    <mergeCell ref="Z5:AA5"/>
    <mergeCell ref="B24:C24"/>
  </mergeCells>
  <dataValidations disablePrompts="1" count="1">
    <dataValidation type="list" allowBlank="1" showInputMessage="1" showErrorMessage="1" sqref="B10">
      <formula1>"January,February,March,April,May,June,July,August,September,October,November,December"</formula1>
    </dataValidation>
  </dataValidations>
  <pageMargins left="0.7" right="0.7" top="0.75" bottom="0.75" header="0.3" footer="0.3"/>
  <pageSetup scale="45"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tabColor theme="8" tint="0.79998168889431442"/>
  </sheetPr>
  <dimension ref="A1:B1516"/>
  <sheetViews>
    <sheetView workbookViewId="0">
      <pane ySplit="1" topLeftCell="A617" activePane="bottomLeft" state="frozen"/>
      <selection pane="bottomLeft" activeCell="A640" sqref="A640"/>
    </sheetView>
  </sheetViews>
  <sheetFormatPr defaultColWidth="17.5703125" defaultRowHeight="15" x14ac:dyDescent="0.25"/>
  <cols>
    <col min="1" max="1" width="51.28515625" style="196" customWidth="1"/>
    <col min="2" max="2" width="157.42578125" customWidth="1"/>
  </cols>
  <sheetData>
    <row r="1" spans="1:2" s="190" customFormat="1" x14ac:dyDescent="0.25">
      <c r="A1" s="194" t="s">
        <v>76</v>
      </c>
      <c r="B1" s="194" t="s">
        <v>72</v>
      </c>
    </row>
    <row r="2" spans="1:2" s="190" customFormat="1" x14ac:dyDescent="0.25">
      <c r="A2" s="194" t="s">
        <v>152</v>
      </c>
      <c r="B2" s="194"/>
    </row>
    <row r="3" spans="1:2" s="190" customFormat="1" x14ac:dyDescent="0.25">
      <c r="A3" s="194" t="s">
        <v>153</v>
      </c>
      <c r="B3" s="194"/>
    </row>
    <row r="4" spans="1:2" s="190" customFormat="1" x14ac:dyDescent="0.25">
      <c r="A4" s="194" t="s">
        <v>154</v>
      </c>
      <c r="B4" s="194"/>
    </row>
    <row r="5" spans="1:2" s="190" customFormat="1" x14ac:dyDescent="0.25">
      <c r="A5" s="194" t="s">
        <v>155</v>
      </c>
      <c r="B5" s="194"/>
    </row>
    <row r="6" spans="1:2" s="190" customFormat="1" x14ac:dyDescent="0.25">
      <c r="A6" s="194" t="s">
        <v>156</v>
      </c>
      <c r="B6" s="194"/>
    </row>
    <row r="7" spans="1:2" s="190" customFormat="1" x14ac:dyDescent="0.25">
      <c r="A7" s="194" t="s">
        <v>157</v>
      </c>
      <c r="B7" s="194"/>
    </row>
    <row r="8" spans="1:2" s="190" customFormat="1" x14ac:dyDescent="0.25">
      <c r="A8" s="194" t="s">
        <v>158</v>
      </c>
      <c r="B8" s="194"/>
    </row>
    <row r="9" spans="1:2" s="190" customFormat="1" x14ac:dyDescent="0.25">
      <c r="A9" s="194" t="s">
        <v>159</v>
      </c>
      <c r="B9" s="194"/>
    </row>
    <row r="10" spans="1:2" s="190" customFormat="1" x14ac:dyDescent="0.25">
      <c r="A10" s="194" t="s">
        <v>160</v>
      </c>
      <c r="B10" s="194"/>
    </row>
    <row r="11" spans="1:2" s="190" customFormat="1" x14ac:dyDescent="0.25">
      <c r="A11" s="194" t="s">
        <v>161</v>
      </c>
      <c r="B11" s="194"/>
    </row>
    <row r="12" spans="1:2" s="190" customFormat="1" x14ac:dyDescent="0.25">
      <c r="A12" s="194" t="s">
        <v>162</v>
      </c>
      <c r="B12" s="194"/>
    </row>
    <row r="13" spans="1:2" s="190" customFormat="1" x14ac:dyDescent="0.25">
      <c r="A13" s="194" t="s">
        <v>163</v>
      </c>
      <c r="B13" s="194"/>
    </row>
    <row r="14" spans="1:2" s="190" customFormat="1" x14ac:dyDescent="0.25">
      <c r="A14" s="194" t="s">
        <v>164</v>
      </c>
      <c r="B14" s="194"/>
    </row>
    <row r="15" spans="1:2" s="190" customFormat="1" x14ac:dyDescent="0.25">
      <c r="A15" s="194" t="s">
        <v>165</v>
      </c>
      <c r="B15" s="194"/>
    </row>
    <row r="16" spans="1:2" s="190" customFormat="1" x14ac:dyDescent="0.25">
      <c r="A16" s="194" t="s">
        <v>166</v>
      </c>
      <c r="B16" s="194"/>
    </row>
    <row r="17" spans="1:2" s="190" customFormat="1" x14ac:dyDescent="0.25">
      <c r="A17" s="194" t="s">
        <v>167</v>
      </c>
      <c r="B17" s="194"/>
    </row>
    <row r="18" spans="1:2" s="190" customFormat="1" x14ac:dyDescent="0.25">
      <c r="A18" s="194" t="s">
        <v>168</v>
      </c>
      <c r="B18" s="194"/>
    </row>
    <row r="19" spans="1:2" s="190" customFormat="1" x14ac:dyDescent="0.25">
      <c r="A19" s="194" t="s">
        <v>169</v>
      </c>
      <c r="B19" s="194"/>
    </row>
    <row r="20" spans="1:2" s="190" customFormat="1" x14ac:dyDescent="0.25">
      <c r="A20" s="194" t="s">
        <v>170</v>
      </c>
      <c r="B20" s="194"/>
    </row>
    <row r="21" spans="1:2" s="190" customFormat="1" x14ac:dyDescent="0.25">
      <c r="A21" s="194" t="s">
        <v>171</v>
      </c>
      <c r="B21" s="194"/>
    </row>
    <row r="22" spans="1:2" s="190" customFormat="1" x14ac:dyDescent="0.25">
      <c r="A22" s="194" t="s">
        <v>172</v>
      </c>
      <c r="B22" s="194"/>
    </row>
    <row r="23" spans="1:2" s="190" customFormat="1" x14ac:dyDescent="0.25">
      <c r="A23" s="194" t="s">
        <v>173</v>
      </c>
      <c r="B23" s="194"/>
    </row>
    <row r="24" spans="1:2" s="190" customFormat="1" x14ac:dyDescent="0.25">
      <c r="A24" s="194" t="s">
        <v>174</v>
      </c>
      <c r="B24" s="194"/>
    </row>
    <row r="25" spans="1:2" s="190" customFormat="1" x14ac:dyDescent="0.25">
      <c r="A25" s="194" t="s">
        <v>175</v>
      </c>
      <c r="B25" s="194"/>
    </row>
    <row r="26" spans="1:2" s="190" customFormat="1" x14ac:dyDescent="0.25">
      <c r="A26" s="194" t="s">
        <v>176</v>
      </c>
      <c r="B26" s="194"/>
    </row>
    <row r="27" spans="1:2" s="190" customFormat="1" x14ac:dyDescent="0.25">
      <c r="A27" s="194" t="s">
        <v>177</v>
      </c>
      <c r="B27" s="194"/>
    </row>
    <row r="28" spans="1:2" s="190" customFormat="1" x14ac:dyDescent="0.25">
      <c r="A28" s="194" t="s">
        <v>178</v>
      </c>
      <c r="B28" s="194"/>
    </row>
    <row r="29" spans="1:2" s="190" customFormat="1" x14ac:dyDescent="0.25">
      <c r="A29" s="194" t="s">
        <v>179</v>
      </c>
      <c r="B29" s="194"/>
    </row>
    <row r="30" spans="1:2" s="190" customFormat="1" x14ac:dyDescent="0.25">
      <c r="A30" s="194" t="s">
        <v>180</v>
      </c>
      <c r="B30" s="194"/>
    </row>
    <row r="31" spans="1:2" s="190" customFormat="1" x14ac:dyDescent="0.25">
      <c r="A31" s="194" t="s">
        <v>181</v>
      </c>
      <c r="B31" s="194"/>
    </row>
    <row r="32" spans="1:2" s="190" customFormat="1" x14ac:dyDescent="0.25">
      <c r="A32" s="194" t="s">
        <v>182</v>
      </c>
      <c r="B32" s="194"/>
    </row>
    <row r="33" spans="1:2" s="190" customFormat="1" x14ac:dyDescent="0.25">
      <c r="A33" s="194" t="s">
        <v>183</v>
      </c>
      <c r="B33" s="194"/>
    </row>
    <row r="34" spans="1:2" s="190" customFormat="1" x14ac:dyDescent="0.25">
      <c r="A34" s="194" t="s">
        <v>184</v>
      </c>
      <c r="B34" s="194"/>
    </row>
    <row r="35" spans="1:2" s="190" customFormat="1" x14ac:dyDescent="0.25">
      <c r="A35" s="194" t="s">
        <v>185</v>
      </c>
      <c r="B35" s="194"/>
    </row>
    <row r="36" spans="1:2" s="190" customFormat="1" x14ac:dyDescent="0.25">
      <c r="A36" s="194" t="s">
        <v>186</v>
      </c>
      <c r="B36" s="194"/>
    </row>
    <row r="37" spans="1:2" s="190" customFormat="1" x14ac:dyDescent="0.25">
      <c r="A37" s="194" t="s">
        <v>187</v>
      </c>
      <c r="B37" s="194"/>
    </row>
    <row r="38" spans="1:2" s="190" customFormat="1" x14ac:dyDescent="0.25">
      <c r="A38" s="194" t="s">
        <v>188</v>
      </c>
      <c r="B38" s="194"/>
    </row>
    <row r="39" spans="1:2" s="190" customFormat="1" x14ac:dyDescent="0.25">
      <c r="A39" s="194" t="s">
        <v>189</v>
      </c>
      <c r="B39" s="194"/>
    </row>
    <row r="40" spans="1:2" s="190" customFormat="1" x14ac:dyDescent="0.25">
      <c r="A40" s="194" t="s">
        <v>190</v>
      </c>
      <c r="B40" s="194"/>
    </row>
    <row r="41" spans="1:2" s="190" customFormat="1" x14ac:dyDescent="0.25">
      <c r="A41" s="194" t="s">
        <v>191</v>
      </c>
      <c r="B41" s="194"/>
    </row>
    <row r="42" spans="1:2" s="190" customFormat="1" x14ac:dyDescent="0.25">
      <c r="A42" s="194" t="s">
        <v>192</v>
      </c>
      <c r="B42" s="194"/>
    </row>
    <row r="43" spans="1:2" s="190" customFormat="1" x14ac:dyDescent="0.25">
      <c r="A43" s="194" t="s">
        <v>193</v>
      </c>
      <c r="B43" s="194"/>
    </row>
    <row r="44" spans="1:2" s="190" customFormat="1" x14ac:dyDescent="0.25">
      <c r="A44" s="194" t="s">
        <v>194</v>
      </c>
      <c r="B44" s="194"/>
    </row>
    <row r="45" spans="1:2" s="190" customFormat="1" x14ac:dyDescent="0.25">
      <c r="A45" s="194" t="s">
        <v>195</v>
      </c>
      <c r="B45" s="194"/>
    </row>
    <row r="46" spans="1:2" s="190" customFormat="1" x14ac:dyDescent="0.25">
      <c r="A46" s="194" t="s">
        <v>196</v>
      </c>
      <c r="B46" s="194"/>
    </row>
    <row r="47" spans="1:2" s="190" customFormat="1" x14ac:dyDescent="0.25">
      <c r="A47" s="194" t="s">
        <v>197</v>
      </c>
      <c r="B47" s="194"/>
    </row>
    <row r="48" spans="1:2" s="190" customFormat="1" x14ac:dyDescent="0.25">
      <c r="A48" s="194" t="s">
        <v>198</v>
      </c>
      <c r="B48" s="194"/>
    </row>
    <row r="49" spans="1:2" s="190" customFormat="1" x14ac:dyDescent="0.25">
      <c r="A49" s="194" t="s">
        <v>199</v>
      </c>
      <c r="B49" s="194"/>
    </row>
    <row r="50" spans="1:2" s="190" customFormat="1" x14ac:dyDescent="0.25">
      <c r="A50" s="194" t="s">
        <v>200</v>
      </c>
      <c r="B50" s="194"/>
    </row>
    <row r="51" spans="1:2" s="190" customFormat="1" x14ac:dyDescent="0.25">
      <c r="A51" s="194" t="s">
        <v>201</v>
      </c>
      <c r="B51" s="194"/>
    </row>
    <row r="52" spans="1:2" s="190" customFormat="1" x14ac:dyDescent="0.25">
      <c r="A52" s="194" t="s">
        <v>202</v>
      </c>
      <c r="B52" s="194"/>
    </row>
    <row r="53" spans="1:2" s="190" customFormat="1" x14ac:dyDescent="0.25">
      <c r="A53" s="194" t="s">
        <v>203</v>
      </c>
      <c r="B53" s="194"/>
    </row>
    <row r="54" spans="1:2" s="190" customFormat="1" x14ac:dyDescent="0.25">
      <c r="A54" s="194" t="s">
        <v>204</v>
      </c>
      <c r="B54" s="194"/>
    </row>
    <row r="55" spans="1:2" s="190" customFormat="1" x14ac:dyDescent="0.25">
      <c r="A55" s="194" t="s">
        <v>205</v>
      </c>
      <c r="B55" s="194"/>
    </row>
    <row r="56" spans="1:2" s="190" customFormat="1" x14ac:dyDescent="0.25">
      <c r="A56" s="194" t="s">
        <v>206</v>
      </c>
      <c r="B56" s="194"/>
    </row>
    <row r="57" spans="1:2" s="190" customFormat="1" x14ac:dyDescent="0.25">
      <c r="A57" s="194" t="s">
        <v>207</v>
      </c>
      <c r="B57" s="194"/>
    </row>
    <row r="58" spans="1:2" s="190" customFormat="1" x14ac:dyDescent="0.25">
      <c r="A58" s="194" t="s">
        <v>208</v>
      </c>
      <c r="B58" s="194"/>
    </row>
    <row r="59" spans="1:2" s="190" customFormat="1" x14ac:dyDescent="0.25">
      <c r="A59" s="194" t="s">
        <v>209</v>
      </c>
      <c r="B59" s="194"/>
    </row>
    <row r="60" spans="1:2" s="190" customFormat="1" x14ac:dyDescent="0.25">
      <c r="A60" s="194" t="s">
        <v>210</v>
      </c>
      <c r="B60" s="194"/>
    </row>
    <row r="61" spans="1:2" s="190" customFormat="1" x14ac:dyDescent="0.25">
      <c r="A61" s="194" t="s">
        <v>211</v>
      </c>
      <c r="B61" s="194"/>
    </row>
    <row r="62" spans="1:2" s="190" customFormat="1" x14ac:dyDescent="0.25">
      <c r="A62" s="194" t="s">
        <v>212</v>
      </c>
      <c r="B62" s="194"/>
    </row>
    <row r="63" spans="1:2" s="190" customFormat="1" x14ac:dyDescent="0.25">
      <c r="A63" s="194" t="s">
        <v>213</v>
      </c>
      <c r="B63" s="194"/>
    </row>
    <row r="64" spans="1:2" s="190" customFormat="1" x14ac:dyDescent="0.25">
      <c r="A64" s="194" t="s">
        <v>214</v>
      </c>
      <c r="B64" s="194"/>
    </row>
    <row r="65" spans="1:2" s="190" customFormat="1" x14ac:dyDescent="0.25">
      <c r="A65" s="194" t="s">
        <v>215</v>
      </c>
      <c r="B65" s="194"/>
    </row>
    <row r="66" spans="1:2" s="190" customFormat="1" x14ac:dyDescent="0.25">
      <c r="A66" s="194" t="s">
        <v>216</v>
      </c>
      <c r="B66" s="194"/>
    </row>
    <row r="67" spans="1:2" s="190" customFormat="1" x14ac:dyDescent="0.25">
      <c r="A67" s="194" t="s">
        <v>217</v>
      </c>
      <c r="B67" s="194"/>
    </row>
    <row r="68" spans="1:2" s="190" customFormat="1" x14ac:dyDescent="0.25">
      <c r="A68" s="194" t="s">
        <v>218</v>
      </c>
      <c r="B68" s="194"/>
    </row>
    <row r="69" spans="1:2" s="190" customFormat="1" x14ac:dyDescent="0.25">
      <c r="A69" s="194" t="s">
        <v>219</v>
      </c>
      <c r="B69" s="194"/>
    </row>
    <row r="70" spans="1:2" s="190" customFormat="1" x14ac:dyDescent="0.25">
      <c r="A70" s="194" t="s">
        <v>220</v>
      </c>
      <c r="B70" s="194"/>
    </row>
    <row r="71" spans="1:2" s="190" customFormat="1" x14ac:dyDescent="0.25">
      <c r="A71" s="194" t="s">
        <v>221</v>
      </c>
      <c r="B71" s="194"/>
    </row>
    <row r="72" spans="1:2" s="190" customFormat="1" x14ac:dyDescent="0.25">
      <c r="A72" s="194" t="s">
        <v>222</v>
      </c>
      <c r="B72" s="194"/>
    </row>
    <row r="73" spans="1:2" s="190" customFormat="1" x14ac:dyDescent="0.25">
      <c r="A73" s="194" t="s">
        <v>223</v>
      </c>
      <c r="B73" s="194"/>
    </row>
    <row r="74" spans="1:2" s="190" customFormat="1" x14ac:dyDescent="0.25">
      <c r="A74" s="194" t="s">
        <v>224</v>
      </c>
      <c r="B74" s="194"/>
    </row>
    <row r="75" spans="1:2" s="190" customFormat="1" x14ac:dyDescent="0.25">
      <c r="A75" s="194" t="s">
        <v>225</v>
      </c>
      <c r="B75" s="194"/>
    </row>
    <row r="76" spans="1:2" s="190" customFormat="1" x14ac:dyDescent="0.25">
      <c r="A76" s="194" t="s">
        <v>226</v>
      </c>
      <c r="B76" s="194"/>
    </row>
    <row r="77" spans="1:2" s="190" customFormat="1" x14ac:dyDescent="0.25">
      <c r="A77" s="194" t="s">
        <v>227</v>
      </c>
      <c r="B77" s="194"/>
    </row>
    <row r="78" spans="1:2" s="190" customFormat="1" x14ac:dyDescent="0.25">
      <c r="A78" s="194" t="s">
        <v>228</v>
      </c>
      <c r="B78" s="194"/>
    </row>
    <row r="79" spans="1:2" s="190" customFormat="1" x14ac:dyDescent="0.25">
      <c r="A79" s="194" t="s">
        <v>229</v>
      </c>
      <c r="B79" s="194"/>
    </row>
    <row r="80" spans="1:2" s="190" customFormat="1" x14ac:dyDescent="0.25">
      <c r="A80" s="194" t="s">
        <v>230</v>
      </c>
      <c r="B80" s="194"/>
    </row>
    <row r="81" spans="1:2" s="190" customFormat="1" x14ac:dyDescent="0.25">
      <c r="A81" s="194" t="s">
        <v>231</v>
      </c>
      <c r="B81" s="194"/>
    </row>
    <row r="82" spans="1:2" s="190" customFormat="1" x14ac:dyDescent="0.25">
      <c r="A82" s="194" t="s">
        <v>232</v>
      </c>
      <c r="B82" s="194"/>
    </row>
    <row r="83" spans="1:2" s="190" customFormat="1" x14ac:dyDescent="0.25">
      <c r="A83" s="194" t="s">
        <v>233</v>
      </c>
      <c r="B83" s="194"/>
    </row>
    <row r="84" spans="1:2" s="190" customFormat="1" x14ac:dyDescent="0.25">
      <c r="A84" s="194" t="s">
        <v>234</v>
      </c>
      <c r="B84" s="194"/>
    </row>
    <row r="85" spans="1:2" s="190" customFormat="1" x14ac:dyDescent="0.25">
      <c r="A85" s="194" t="s">
        <v>235</v>
      </c>
      <c r="B85" s="194"/>
    </row>
    <row r="86" spans="1:2" s="190" customFormat="1" x14ac:dyDescent="0.25">
      <c r="A86" s="194" t="s">
        <v>236</v>
      </c>
      <c r="B86" s="194"/>
    </row>
    <row r="87" spans="1:2" s="190" customFormat="1" x14ac:dyDescent="0.25">
      <c r="A87" s="194" t="s">
        <v>237</v>
      </c>
      <c r="B87" s="194"/>
    </row>
    <row r="88" spans="1:2" s="190" customFormat="1" x14ac:dyDescent="0.25">
      <c r="A88" s="194" t="s">
        <v>238</v>
      </c>
      <c r="B88" s="194"/>
    </row>
    <row r="89" spans="1:2" s="190" customFormat="1" x14ac:dyDescent="0.25">
      <c r="A89" s="194" t="s">
        <v>239</v>
      </c>
      <c r="B89" s="194"/>
    </row>
    <row r="90" spans="1:2" s="190" customFormat="1" x14ac:dyDescent="0.25">
      <c r="A90" s="194" t="s">
        <v>240</v>
      </c>
      <c r="B90" s="194"/>
    </row>
    <row r="91" spans="1:2" s="190" customFormat="1" x14ac:dyDescent="0.25">
      <c r="A91" s="194" t="s">
        <v>241</v>
      </c>
      <c r="B91" s="194"/>
    </row>
    <row r="92" spans="1:2" s="190" customFormat="1" x14ac:dyDescent="0.25">
      <c r="A92" s="194" t="s">
        <v>242</v>
      </c>
      <c r="B92" s="194"/>
    </row>
    <row r="93" spans="1:2" s="190" customFormat="1" x14ac:dyDescent="0.25">
      <c r="A93" s="194" t="s">
        <v>243</v>
      </c>
      <c r="B93" s="194"/>
    </row>
    <row r="94" spans="1:2" s="190" customFormat="1" x14ac:dyDescent="0.25">
      <c r="A94" s="194" t="s">
        <v>244</v>
      </c>
      <c r="B94" s="194"/>
    </row>
    <row r="95" spans="1:2" s="190" customFormat="1" x14ac:dyDescent="0.25">
      <c r="A95" s="194" t="s">
        <v>245</v>
      </c>
      <c r="B95" s="194"/>
    </row>
    <row r="96" spans="1:2" s="190" customFormat="1" x14ac:dyDescent="0.25">
      <c r="A96" s="194" t="s">
        <v>246</v>
      </c>
      <c r="B96" s="194"/>
    </row>
    <row r="97" spans="1:2" s="190" customFormat="1" x14ac:dyDescent="0.25">
      <c r="A97" s="194" t="s">
        <v>247</v>
      </c>
      <c r="B97" s="194"/>
    </row>
    <row r="98" spans="1:2" s="190" customFormat="1" x14ac:dyDescent="0.25">
      <c r="A98" s="194" t="s">
        <v>248</v>
      </c>
      <c r="B98" s="194"/>
    </row>
    <row r="99" spans="1:2" s="190" customFormat="1" x14ac:dyDescent="0.25">
      <c r="A99" s="194" t="s">
        <v>249</v>
      </c>
      <c r="B99" s="194"/>
    </row>
    <row r="100" spans="1:2" s="190" customFormat="1" x14ac:dyDescent="0.25">
      <c r="A100" s="194" t="s">
        <v>250</v>
      </c>
      <c r="B100" s="194"/>
    </row>
    <row r="101" spans="1:2" s="190" customFormat="1" x14ac:dyDescent="0.25">
      <c r="A101" s="194" t="s">
        <v>251</v>
      </c>
      <c r="B101" s="194"/>
    </row>
    <row r="102" spans="1:2" s="190" customFormat="1" x14ac:dyDescent="0.25">
      <c r="A102" s="194" t="s">
        <v>252</v>
      </c>
      <c r="B102" s="194"/>
    </row>
    <row r="103" spans="1:2" s="190" customFormat="1" x14ac:dyDescent="0.25">
      <c r="A103" s="194" t="s">
        <v>253</v>
      </c>
      <c r="B103" s="194"/>
    </row>
    <row r="104" spans="1:2" s="190" customFormat="1" x14ac:dyDescent="0.25">
      <c r="A104" s="194" t="s">
        <v>254</v>
      </c>
      <c r="B104" s="194"/>
    </row>
    <row r="105" spans="1:2" s="190" customFormat="1" x14ac:dyDescent="0.25">
      <c r="A105" s="194" t="s">
        <v>255</v>
      </c>
      <c r="B105" s="194"/>
    </row>
    <row r="106" spans="1:2" s="190" customFormat="1" x14ac:dyDescent="0.25">
      <c r="A106" s="194" t="s">
        <v>256</v>
      </c>
      <c r="B106" s="194"/>
    </row>
    <row r="107" spans="1:2" s="190" customFormat="1" x14ac:dyDescent="0.25">
      <c r="A107" s="194" t="s">
        <v>257</v>
      </c>
      <c r="B107" s="194"/>
    </row>
    <row r="108" spans="1:2" s="190" customFormat="1" x14ac:dyDescent="0.25">
      <c r="A108" s="194" t="s">
        <v>258</v>
      </c>
      <c r="B108" s="194"/>
    </row>
    <row r="109" spans="1:2" s="190" customFormat="1" x14ac:dyDescent="0.25">
      <c r="A109" s="194" t="s">
        <v>259</v>
      </c>
      <c r="B109" s="194"/>
    </row>
    <row r="110" spans="1:2" s="190" customFormat="1" x14ac:dyDescent="0.25">
      <c r="A110" s="194" t="s">
        <v>260</v>
      </c>
      <c r="B110" s="194"/>
    </row>
    <row r="111" spans="1:2" s="190" customFormat="1" x14ac:dyDescent="0.25">
      <c r="A111" s="194" t="s">
        <v>261</v>
      </c>
      <c r="B111" s="194"/>
    </row>
    <row r="112" spans="1:2" s="190" customFormat="1" x14ac:dyDescent="0.25">
      <c r="A112" s="194" t="s">
        <v>262</v>
      </c>
      <c r="B112" s="194"/>
    </row>
    <row r="113" spans="1:2" s="190" customFormat="1" x14ac:dyDescent="0.25">
      <c r="A113" s="194" t="s">
        <v>263</v>
      </c>
      <c r="B113" s="194"/>
    </row>
    <row r="114" spans="1:2" s="190" customFormat="1" x14ac:dyDescent="0.25">
      <c r="A114" s="194" t="s">
        <v>264</v>
      </c>
      <c r="B114" s="194"/>
    </row>
    <row r="115" spans="1:2" s="190" customFormat="1" x14ac:dyDescent="0.25">
      <c r="A115" s="194" t="s">
        <v>265</v>
      </c>
      <c r="B115" s="194"/>
    </row>
    <row r="116" spans="1:2" s="190" customFormat="1" x14ac:dyDescent="0.25">
      <c r="A116" s="194" t="s">
        <v>266</v>
      </c>
      <c r="B116" s="194"/>
    </row>
    <row r="117" spans="1:2" s="190" customFormat="1" x14ac:dyDescent="0.25">
      <c r="A117" s="194" t="s">
        <v>267</v>
      </c>
      <c r="B117" s="194"/>
    </row>
    <row r="118" spans="1:2" s="190" customFormat="1" x14ac:dyDescent="0.25">
      <c r="A118" s="194" t="s">
        <v>268</v>
      </c>
      <c r="B118" s="194"/>
    </row>
    <row r="119" spans="1:2" s="190" customFormat="1" x14ac:dyDescent="0.25">
      <c r="A119" s="194" t="s">
        <v>269</v>
      </c>
      <c r="B119" s="194"/>
    </row>
    <row r="120" spans="1:2" s="190" customFormat="1" x14ac:dyDescent="0.25">
      <c r="A120" s="194" t="s">
        <v>270</v>
      </c>
      <c r="B120" s="194"/>
    </row>
    <row r="121" spans="1:2" s="190" customFormat="1" x14ac:dyDescent="0.25">
      <c r="A121" s="194" t="s">
        <v>271</v>
      </c>
      <c r="B121" s="194"/>
    </row>
    <row r="122" spans="1:2" s="190" customFormat="1" x14ac:dyDescent="0.25">
      <c r="A122" s="194" t="s">
        <v>272</v>
      </c>
      <c r="B122" s="194"/>
    </row>
    <row r="123" spans="1:2" s="190" customFormat="1" x14ac:dyDescent="0.25">
      <c r="A123" s="194" t="s">
        <v>273</v>
      </c>
      <c r="B123" s="194"/>
    </row>
    <row r="124" spans="1:2" s="190" customFormat="1" x14ac:dyDescent="0.25">
      <c r="A124" s="194" t="s">
        <v>274</v>
      </c>
      <c r="B124" s="194"/>
    </row>
    <row r="125" spans="1:2" s="190" customFormat="1" x14ac:dyDescent="0.25">
      <c r="A125" s="194" t="s">
        <v>275</v>
      </c>
      <c r="B125" s="194"/>
    </row>
    <row r="126" spans="1:2" s="190" customFormat="1" x14ac:dyDescent="0.25">
      <c r="A126" s="194" t="s">
        <v>276</v>
      </c>
      <c r="B126" s="194"/>
    </row>
    <row r="127" spans="1:2" s="190" customFormat="1" x14ac:dyDescent="0.25">
      <c r="A127" s="194" t="s">
        <v>277</v>
      </c>
      <c r="B127" s="194"/>
    </row>
    <row r="128" spans="1:2" s="190" customFormat="1" x14ac:dyDescent="0.25">
      <c r="A128" s="194" t="s">
        <v>278</v>
      </c>
      <c r="B128" s="194"/>
    </row>
    <row r="129" spans="1:2" s="190" customFormat="1" x14ac:dyDescent="0.25">
      <c r="A129" s="194" t="s">
        <v>279</v>
      </c>
      <c r="B129" s="194"/>
    </row>
    <row r="130" spans="1:2" s="190" customFormat="1" x14ac:dyDescent="0.25">
      <c r="A130" s="194" t="s">
        <v>280</v>
      </c>
      <c r="B130" s="194"/>
    </row>
    <row r="131" spans="1:2" s="190" customFormat="1" x14ac:dyDescent="0.25">
      <c r="A131" s="194" t="s">
        <v>281</v>
      </c>
      <c r="B131" s="194"/>
    </row>
    <row r="132" spans="1:2" s="190" customFormat="1" x14ac:dyDescent="0.25">
      <c r="A132" s="194" t="s">
        <v>282</v>
      </c>
      <c r="B132" s="194"/>
    </row>
    <row r="133" spans="1:2" s="190" customFormat="1" x14ac:dyDescent="0.25">
      <c r="A133" s="194" t="s">
        <v>283</v>
      </c>
      <c r="B133" s="194"/>
    </row>
    <row r="134" spans="1:2" s="190" customFormat="1" x14ac:dyDescent="0.25">
      <c r="A134" s="194" t="s">
        <v>284</v>
      </c>
      <c r="B134" s="194"/>
    </row>
    <row r="135" spans="1:2" s="190" customFormat="1" x14ac:dyDescent="0.25">
      <c r="A135" s="194" t="s">
        <v>285</v>
      </c>
      <c r="B135" s="194"/>
    </row>
    <row r="136" spans="1:2" s="190" customFormat="1" x14ac:dyDescent="0.25">
      <c r="A136" s="194" t="s">
        <v>286</v>
      </c>
      <c r="B136" s="194"/>
    </row>
    <row r="137" spans="1:2" s="190" customFormat="1" x14ac:dyDescent="0.25">
      <c r="A137" s="194" t="s">
        <v>287</v>
      </c>
      <c r="B137" s="194"/>
    </row>
    <row r="138" spans="1:2" s="190" customFormat="1" x14ac:dyDescent="0.25">
      <c r="A138" s="194" t="s">
        <v>288</v>
      </c>
      <c r="B138" s="194"/>
    </row>
    <row r="139" spans="1:2" s="190" customFormat="1" x14ac:dyDescent="0.25">
      <c r="A139" s="194" t="s">
        <v>289</v>
      </c>
      <c r="B139" s="194"/>
    </row>
    <row r="140" spans="1:2" s="190" customFormat="1" x14ac:dyDescent="0.25">
      <c r="A140" s="194" t="s">
        <v>290</v>
      </c>
      <c r="B140" s="194"/>
    </row>
    <row r="141" spans="1:2" s="190" customFormat="1" x14ac:dyDescent="0.25">
      <c r="A141" s="194" t="s">
        <v>291</v>
      </c>
      <c r="B141" s="194"/>
    </row>
    <row r="142" spans="1:2" s="190" customFormat="1" x14ac:dyDescent="0.25">
      <c r="A142" s="194" t="s">
        <v>292</v>
      </c>
      <c r="B142" s="194"/>
    </row>
    <row r="143" spans="1:2" s="190" customFormat="1" x14ac:dyDescent="0.25">
      <c r="A143" s="194" t="s">
        <v>293</v>
      </c>
      <c r="B143" s="194"/>
    </row>
    <row r="144" spans="1:2" s="190" customFormat="1" x14ac:dyDescent="0.25">
      <c r="A144" s="194" t="s">
        <v>294</v>
      </c>
      <c r="B144" s="194"/>
    </row>
    <row r="145" spans="1:2" s="190" customFormat="1" x14ac:dyDescent="0.25">
      <c r="A145" s="194" t="s">
        <v>295</v>
      </c>
      <c r="B145" s="194"/>
    </row>
    <row r="146" spans="1:2" s="190" customFormat="1" x14ac:dyDescent="0.25">
      <c r="A146" s="194" t="s">
        <v>296</v>
      </c>
      <c r="B146" s="194"/>
    </row>
    <row r="147" spans="1:2" s="190" customFormat="1" x14ac:dyDescent="0.25">
      <c r="A147" s="194" t="s">
        <v>297</v>
      </c>
      <c r="B147" s="194"/>
    </row>
    <row r="148" spans="1:2" s="190" customFormat="1" x14ac:dyDescent="0.25">
      <c r="A148" s="194" t="s">
        <v>298</v>
      </c>
      <c r="B148" s="194"/>
    </row>
    <row r="149" spans="1:2" s="190" customFormat="1" x14ac:dyDescent="0.25">
      <c r="A149" s="194" t="s">
        <v>299</v>
      </c>
      <c r="B149" s="194"/>
    </row>
    <row r="150" spans="1:2" s="190" customFormat="1" x14ac:dyDescent="0.25">
      <c r="A150" s="194" t="s">
        <v>300</v>
      </c>
      <c r="B150" s="194"/>
    </row>
    <row r="151" spans="1:2" s="190" customFormat="1" x14ac:dyDescent="0.25">
      <c r="A151" s="194" t="s">
        <v>301</v>
      </c>
      <c r="B151" s="194"/>
    </row>
    <row r="152" spans="1:2" s="190" customFormat="1" x14ac:dyDescent="0.25">
      <c r="A152" s="194" t="s">
        <v>302</v>
      </c>
      <c r="B152" s="194"/>
    </row>
    <row r="153" spans="1:2" s="190" customFormat="1" x14ac:dyDescent="0.25">
      <c r="A153" s="194" t="s">
        <v>303</v>
      </c>
      <c r="B153" s="194"/>
    </row>
    <row r="154" spans="1:2" s="190" customFormat="1" x14ac:dyDescent="0.25">
      <c r="A154" s="194" t="s">
        <v>304</v>
      </c>
      <c r="B154" s="194"/>
    </row>
    <row r="155" spans="1:2" s="190" customFormat="1" x14ac:dyDescent="0.25">
      <c r="A155" s="194" t="s">
        <v>305</v>
      </c>
      <c r="B155" s="194"/>
    </row>
    <row r="156" spans="1:2" s="190" customFormat="1" x14ac:dyDescent="0.25">
      <c r="A156" s="194" t="s">
        <v>306</v>
      </c>
      <c r="B156" s="194"/>
    </row>
    <row r="157" spans="1:2" s="190" customFormat="1" x14ac:dyDescent="0.25">
      <c r="A157" s="194" t="s">
        <v>307</v>
      </c>
      <c r="B157" s="194"/>
    </row>
    <row r="158" spans="1:2" s="190" customFormat="1" x14ac:dyDescent="0.25">
      <c r="A158" s="194" t="s">
        <v>308</v>
      </c>
      <c r="B158" s="194"/>
    </row>
    <row r="159" spans="1:2" s="190" customFormat="1" x14ac:dyDescent="0.25">
      <c r="A159" s="194" t="s">
        <v>309</v>
      </c>
      <c r="B159" s="194"/>
    </row>
    <row r="160" spans="1:2" s="190" customFormat="1" x14ac:dyDescent="0.25">
      <c r="A160" s="194" t="s">
        <v>310</v>
      </c>
      <c r="B160" s="194"/>
    </row>
    <row r="161" spans="1:2" s="190" customFormat="1" x14ac:dyDescent="0.25">
      <c r="A161" s="194" t="s">
        <v>311</v>
      </c>
      <c r="B161" s="194"/>
    </row>
    <row r="162" spans="1:2" s="190" customFormat="1" x14ac:dyDescent="0.25">
      <c r="A162" s="194" t="s">
        <v>312</v>
      </c>
      <c r="B162" s="194"/>
    </row>
    <row r="163" spans="1:2" s="190" customFormat="1" x14ac:dyDescent="0.25">
      <c r="A163" s="194" t="s">
        <v>313</v>
      </c>
      <c r="B163" s="194"/>
    </row>
    <row r="164" spans="1:2" s="190" customFormat="1" x14ac:dyDescent="0.25">
      <c r="A164" s="194" t="s">
        <v>314</v>
      </c>
      <c r="B164" s="194"/>
    </row>
    <row r="165" spans="1:2" s="190" customFormat="1" x14ac:dyDescent="0.25">
      <c r="A165" s="194" t="s">
        <v>315</v>
      </c>
      <c r="B165" s="194"/>
    </row>
    <row r="166" spans="1:2" s="190" customFormat="1" x14ac:dyDescent="0.25">
      <c r="A166" s="194" t="s">
        <v>316</v>
      </c>
      <c r="B166" s="194"/>
    </row>
    <row r="167" spans="1:2" s="190" customFormat="1" x14ac:dyDescent="0.25">
      <c r="A167" s="194" t="s">
        <v>317</v>
      </c>
      <c r="B167" s="194"/>
    </row>
    <row r="168" spans="1:2" s="190" customFormat="1" x14ac:dyDescent="0.25">
      <c r="A168" s="194" t="s">
        <v>318</v>
      </c>
      <c r="B168" s="194"/>
    </row>
    <row r="169" spans="1:2" s="190" customFormat="1" x14ac:dyDescent="0.25">
      <c r="A169" s="194" t="s">
        <v>319</v>
      </c>
      <c r="B169" s="194"/>
    </row>
    <row r="170" spans="1:2" s="190" customFormat="1" x14ac:dyDescent="0.25">
      <c r="A170" s="194" t="s">
        <v>320</v>
      </c>
      <c r="B170" s="194"/>
    </row>
    <row r="171" spans="1:2" s="190" customFormat="1" x14ac:dyDescent="0.25">
      <c r="A171" s="194" t="s">
        <v>321</v>
      </c>
      <c r="B171" s="194"/>
    </row>
    <row r="172" spans="1:2" s="190" customFormat="1" x14ac:dyDescent="0.25">
      <c r="A172" s="194" t="s">
        <v>322</v>
      </c>
      <c r="B172" s="194"/>
    </row>
    <row r="173" spans="1:2" s="190" customFormat="1" x14ac:dyDescent="0.25">
      <c r="A173" s="194" t="s">
        <v>323</v>
      </c>
      <c r="B173" s="194"/>
    </row>
    <row r="174" spans="1:2" s="190" customFormat="1" x14ac:dyDescent="0.25">
      <c r="A174" s="194" t="s">
        <v>324</v>
      </c>
      <c r="B174" s="194"/>
    </row>
    <row r="175" spans="1:2" s="190" customFormat="1" x14ac:dyDescent="0.25">
      <c r="A175" s="194" t="s">
        <v>325</v>
      </c>
      <c r="B175" s="194"/>
    </row>
    <row r="176" spans="1:2" s="190" customFormat="1" x14ac:dyDescent="0.25">
      <c r="A176" s="194" t="s">
        <v>326</v>
      </c>
      <c r="B176" s="194"/>
    </row>
    <row r="177" spans="1:2" s="190" customFormat="1" x14ac:dyDescent="0.25">
      <c r="A177" s="194" t="s">
        <v>327</v>
      </c>
      <c r="B177" s="194"/>
    </row>
    <row r="178" spans="1:2" s="190" customFormat="1" x14ac:dyDescent="0.25">
      <c r="A178" s="194" t="s">
        <v>328</v>
      </c>
      <c r="B178" s="194"/>
    </row>
    <row r="179" spans="1:2" s="190" customFormat="1" x14ac:dyDescent="0.25">
      <c r="A179" s="194" t="s">
        <v>329</v>
      </c>
      <c r="B179" s="194"/>
    </row>
    <row r="180" spans="1:2" s="190" customFormat="1" x14ac:dyDescent="0.25">
      <c r="A180" s="194" t="s">
        <v>330</v>
      </c>
      <c r="B180" s="194"/>
    </row>
    <row r="181" spans="1:2" s="190" customFormat="1" x14ac:dyDescent="0.25">
      <c r="A181" s="194" t="s">
        <v>331</v>
      </c>
      <c r="B181" s="194"/>
    </row>
    <row r="182" spans="1:2" s="190" customFormat="1" x14ac:dyDescent="0.25">
      <c r="A182" s="194" t="s">
        <v>332</v>
      </c>
      <c r="B182" s="194"/>
    </row>
    <row r="183" spans="1:2" s="190" customFormat="1" x14ac:dyDescent="0.25">
      <c r="A183" s="194" t="s">
        <v>333</v>
      </c>
      <c r="B183" s="194"/>
    </row>
    <row r="184" spans="1:2" s="190" customFormat="1" x14ac:dyDescent="0.25">
      <c r="A184" s="194" t="s">
        <v>334</v>
      </c>
      <c r="B184" s="194"/>
    </row>
    <row r="185" spans="1:2" s="190" customFormat="1" x14ac:dyDescent="0.25">
      <c r="A185" s="194" t="s">
        <v>335</v>
      </c>
      <c r="B185" s="194"/>
    </row>
    <row r="186" spans="1:2" s="190" customFormat="1" x14ac:dyDescent="0.25">
      <c r="A186" s="194" t="s">
        <v>336</v>
      </c>
      <c r="B186" s="194"/>
    </row>
    <row r="187" spans="1:2" s="190" customFormat="1" x14ac:dyDescent="0.25">
      <c r="A187" s="194" t="s">
        <v>337</v>
      </c>
      <c r="B187" s="194"/>
    </row>
    <row r="188" spans="1:2" s="190" customFormat="1" x14ac:dyDescent="0.25">
      <c r="A188" s="194" t="s">
        <v>338</v>
      </c>
      <c r="B188" s="194"/>
    </row>
    <row r="189" spans="1:2" s="190" customFormat="1" x14ac:dyDescent="0.25">
      <c r="A189" s="194" t="s">
        <v>339</v>
      </c>
      <c r="B189" s="194"/>
    </row>
    <row r="190" spans="1:2" s="190" customFormat="1" x14ac:dyDescent="0.25">
      <c r="A190" s="194" t="s">
        <v>340</v>
      </c>
      <c r="B190" s="194"/>
    </row>
    <row r="191" spans="1:2" s="190" customFormat="1" x14ac:dyDescent="0.25">
      <c r="A191" s="194" t="s">
        <v>341</v>
      </c>
      <c r="B191" s="194"/>
    </row>
    <row r="192" spans="1:2" s="190" customFormat="1" x14ac:dyDescent="0.25">
      <c r="A192" s="194" t="s">
        <v>342</v>
      </c>
      <c r="B192" s="194"/>
    </row>
    <row r="193" spans="1:2" s="190" customFormat="1" x14ac:dyDescent="0.25">
      <c r="A193" s="194" t="s">
        <v>343</v>
      </c>
      <c r="B193" s="194"/>
    </row>
    <row r="194" spans="1:2" s="190" customFormat="1" x14ac:dyDescent="0.25">
      <c r="A194" s="194" t="s">
        <v>344</v>
      </c>
      <c r="B194" s="194"/>
    </row>
    <row r="195" spans="1:2" s="190" customFormat="1" x14ac:dyDescent="0.25">
      <c r="A195" s="194" t="s">
        <v>345</v>
      </c>
      <c r="B195" s="194"/>
    </row>
    <row r="196" spans="1:2" s="190" customFormat="1" x14ac:dyDescent="0.25">
      <c r="A196" s="194" t="s">
        <v>346</v>
      </c>
      <c r="B196" s="194"/>
    </row>
    <row r="197" spans="1:2" s="190" customFormat="1" x14ac:dyDescent="0.25">
      <c r="A197" s="194" t="s">
        <v>347</v>
      </c>
      <c r="B197" s="194"/>
    </row>
    <row r="198" spans="1:2" s="190" customFormat="1" x14ac:dyDescent="0.25">
      <c r="A198" s="194" t="s">
        <v>348</v>
      </c>
      <c r="B198" s="194"/>
    </row>
    <row r="199" spans="1:2" s="190" customFormat="1" x14ac:dyDescent="0.25">
      <c r="A199" s="194" t="s">
        <v>349</v>
      </c>
      <c r="B199" s="194"/>
    </row>
    <row r="200" spans="1:2" s="190" customFormat="1" x14ac:dyDescent="0.25">
      <c r="A200" s="194" t="s">
        <v>350</v>
      </c>
      <c r="B200" s="194"/>
    </row>
    <row r="201" spans="1:2" s="190" customFormat="1" x14ac:dyDescent="0.25">
      <c r="A201" s="194" t="s">
        <v>351</v>
      </c>
      <c r="B201" s="194"/>
    </row>
    <row r="202" spans="1:2" s="190" customFormat="1" x14ac:dyDescent="0.25">
      <c r="A202" s="194" t="s">
        <v>470</v>
      </c>
      <c r="B202" s="194"/>
    </row>
    <row r="203" spans="1:2" s="190" customFormat="1" x14ac:dyDescent="0.25">
      <c r="A203" s="194" t="s">
        <v>471</v>
      </c>
      <c r="B203" s="194"/>
    </row>
    <row r="204" spans="1:2" s="190" customFormat="1" x14ac:dyDescent="0.25">
      <c r="A204" s="194" t="s">
        <v>472</v>
      </c>
      <c r="B204" s="194"/>
    </row>
    <row r="205" spans="1:2" s="190" customFormat="1" x14ac:dyDescent="0.25">
      <c r="A205" s="194" t="s">
        <v>473</v>
      </c>
      <c r="B205" s="194"/>
    </row>
    <row r="206" spans="1:2" s="190" customFormat="1" x14ac:dyDescent="0.25">
      <c r="A206" s="194" t="s">
        <v>474</v>
      </c>
      <c r="B206" s="194"/>
    </row>
    <row r="207" spans="1:2" s="190" customFormat="1" x14ac:dyDescent="0.25">
      <c r="A207" s="194" t="s">
        <v>475</v>
      </c>
      <c r="B207" s="194"/>
    </row>
    <row r="208" spans="1:2" s="190" customFormat="1" x14ac:dyDescent="0.25">
      <c r="A208" s="194" t="s">
        <v>476</v>
      </c>
      <c r="B208" s="194"/>
    </row>
    <row r="209" spans="1:2" s="190" customFormat="1" x14ac:dyDescent="0.25">
      <c r="A209" s="194" t="s">
        <v>477</v>
      </c>
      <c r="B209" s="194"/>
    </row>
    <row r="210" spans="1:2" s="190" customFormat="1" x14ac:dyDescent="0.25">
      <c r="A210" s="194" t="s">
        <v>478</v>
      </c>
      <c r="B210" s="194"/>
    </row>
    <row r="211" spans="1:2" s="190" customFormat="1" x14ac:dyDescent="0.25">
      <c r="A211" s="194" t="s">
        <v>479</v>
      </c>
      <c r="B211" s="194"/>
    </row>
    <row r="212" spans="1:2" s="190" customFormat="1" x14ac:dyDescent="0.25">
      <c r="A212" s="194" t="s">
        <v>480</v>
      </c>
      <c r="B212" s="194"/>
    </row>
    <row r="213" spans="1:2" s="190" customFormat="1" x14ac:dyDescent="0.25">
      <c r="A213" s="194" t="s">
        <v>481</v>
      </c>
      <c r="B213" s="194"/>
    </row>
    <row r="214" spans="1:2" s="190" customFormat="1" x14ac:dyDescent="0.25">
      <c r="A214" s="194" t="s">
        <v>482</v>
      </c>
      <c r="B214" s="194"/>
    </row>
    <row r="215" spans="1:2" s="190" customFormat="1" x14ac:dyDescent="0.25">
      <c r="A215" s="194" t="s">
        <v>483</v>
      </c>
      <c r="B215" s="194"/>
    </row>
    <row r="216" spans="1:2" s="190" customFormat="1" x14ac:dyDescent="0.25">
      <c r="A216" s="194" t="s">
        <v>484</v>
      </c>
      <c r="B216" s="194"/>
    </row>
    <row r="217" spans="1:2" s="190" customFormat="1" x14ac:dyDescent="0.25">
      <c r="A217" s="194" t="s">
        <v>485</v>
      </c>
      <c r="B217" s="194"/>
    </row>
    <row r="218" spans="1:2" s="190" customFormat="1" x14ac:dyDescent="0.25">
      <c r="A218" s="194" t="s">
        <v>486</v>
      </c>
      <c r="B218" s="194"/>
    </row>
    <row r="219" spans="1:2" s="190" customFormat="1" x14ac:dyDescent="0.25">
      <c r="A219" s="194" t="s">
        <v>487</v>
      </c>
      <c r="B219" s="194"/>
    </row>
    <row r="220" spans="1:2" s="190" customFormat="1" x14ac:dyDescent="0.25">
      <c r="A220" s="194" t="s">
        <v>488</v>
      </c>
      <c r="B220" s="194"/>
    </row>
    <row r="221" spans="1:2" s="190" customFormat="1" x14ac:dyDescent="0.25">
      <c r="A221" s="194" t="s">
        <v>489</v>
      </c>
      <c r="B221" s="194"/>
    </row>
    <row r="222" spans="1:2" s="190" customFormat="1" x14ac:dyDescent="0.25">
      <c r="A222" s="194" t="s">
        <v>490</v>
      </c>
      <c r="B222" s="194"/>
    </row>
    <row r="223" spans="1:2" s="190" customFormat="1" x14ac:dyDescent="0.25">
      <c r="A223" s="194" t="s">
        <v>491</v>
      </c>
      <c r="B223" s="194"/>
    </row>
    <row r="224" spans="1:2" s="190" customFormat="1" x14ac:dyDescent="0.25">
      <c r="A224" s="194" t="s">
        <v>492</v>
      </c>
      <c r="B224" s="194"/>
    </row>
    <row r="225" spans="1:2" s="190" customFormat="1" x14ac:dyDescent="0.25">
      <c r="A225" s="194" t="s">
        <v>493</v>
      </c>
      <c r="B225" s="194"/>
    </row>
    <row r="226" spans="1:2" s="190" customFormat="1" x14ac:dyDescent="0.25">
      <c r="A226" s="194" t="s">
        <v>494</v>
      </c>
      <c r="B226" s="194"/>
    </row>
    <row r="227" spans="1:2" s="190" customFormat="1" x14ac:dyDescent="0.25">
      <c r="A227" s="194" t="s">
        <v>495</v>
      </c>
      <c r="B227" s="194"/>
    </row>
    <row r="228" spans="1:2" s="190" customFormat="1" x14ac:dyDescent="0.25">
      <c r="A228" s="194" t="s">
        <v>496</v>
      </c>
      <c r="B228" s="194"/>
    </row>
    <row r="229" spans="1:2" s="190" customFormat="1" x14ac:dyDescent="0.25">
      <c r="A229" s="194" t="s">
        <v>497</v>
      </c>
      <c r="B229" s="194"/>
    </row>
    <row r="230" spans="1:2" s="190" customFormat="1" x14ac:dyDescent="0.25">
      <c r="A230" s="194" t="s">
        <v>498</v>
      </c>
      <c r="B230" s="194"/>
    </row>
    <row r="231" spans="1:2" s="190" customFormat="1" x14ac:dyDescent="0.25">
      <c r="A231" s="194" t="s">
        <v>499</v>
      </c>
      <c r="B231" s="194"/>
    </row>
    <row r="232" spans="1:2" s="190" customFormat="1" x14ac:dyDescent="0.25">
      <c r="A232" s="194" t="s">
        <v>500</v>
      </c>
      <c r="B232" s="194"/>
    </row>
    <row r="233" spans="1:2" s="190" customFormat="1" x14ac:dyDescent="0.25">
      <c r="A233" s="194" t="s">
        <v>501</v>
      </c>
      <c r="B233" s="194"/>
    </row>
    <row r="234" spans="1:2" s="190" customFormat="1" x14ac:dyDescent="0.25">
      <c r="A234" s="194" t="s">
        <v>502</v>
      </c>
      <c r="B234" s="194"/>
    </row>
    <row r="235" spans="1:2" s="190" customFormat="1" x14ac:dyDescent="0.25">
      <c r="A235" s="194" t="s">
        <v>503</v>
      </c>
      <c r="B235" s="194"/>
    </row>
    <row r="236" spans="1:2" s="190" customFormat="1" x14ac:dyDescent="0.25">
      <c r="A236" s="194" t="s">
        <v>504</v>
      </c>
      <c r="B236" s="194"/>
    </row>
    <row r="237" spans="1:2" s="190" customFormat="1" x14ac:dyDescent="0.25">
      <c r="A237" s="194" t="s">
        <v>505</v>
      </c>
      <c r="B237" s="194"/>
    </row>
    <row r="238" spans="1:2" s="190" customFormat="1" x14ac:dyDescent="0.25">
      <c r="A238" s="194" t="s">
        <v>506</v>
      </c>
      <c r="B238" s="194"/>
    </row>
    <row r="239" spans="1:2" s="190" customFormat="1" x14ac:dyDescent="0.25">
      <c r="A239" s="194" t="s">
        <v>507</v>
      </c>
      <c r="B239" s="194"/>
    </row>
    <row r="240" spans="1:2" s="190" customFormat="1" x14ac:dyDescent="0.25">
      <c r="A240" s="194" t="s">
        <v>508</v>
      </c>
      <c r="B240" s="194"/>
    </row>
    <row r="241" spans="1:2" s="190" customFormat="1" x14ac:dyDescent="0.25">
      <c r="A241" s="194" t="s">
        <v>509</v>
      </c>
      <c r="B241" s="194"/>
    </row>
    <row r="242" spans="1:2" s="190" customFormat="1" x14ac:dyDescent="0.25">
      <c r="A242" s="194" t="s">
        <v>510</v>
      </c>
      <c r="B242" s="194"/>
    </row>
    <row r="243" spans="1:2" s="190" customFormat="1" x14ac:dyDescent="0.25">
      <c r="A243" s="194" t="s">
        <v>511</v>
      </c>
      <c r="B243" s="194"/>
    </row>
    <row r="244" spans="1:2" s="190" customFormat="1" x14ac:dyDescent="0.25">
      <c r="A244" s="194" t="s">
        <v>512</v>
      </c>
      <c r="B244" s="194"/>
    </row>
    <row r="245" spans="1:2" s="190" customFormat="1" x14ac:dyDescent="0.25">
      <c r="A245" s="194" t="s">
        <v>513</v>
      </c>
      <c r="B245" s="194"/>
    </row>
    <row r="246" spans="1:2" s="190" customFormat="1" x14ac:dyDescent="0.25">
      <c r="A246" s="194" t="s">
        <v>514</v>
      </c>
      <c r="B246" s="194"/>
    </row>
    <row r="247" spans="1:2" s="190" customFormat="1" x14ac:dyDescent="0.25">
      <c r="A247" s="194" t="s">
        <v>515</v>
      </c>
      <c r="B247" s="194"/>
    </row>
    <row r="248" spans="1:2" s="190" customFormat="1" x14ac:dyDescent="0.25">
      <c r="A248" s="194" t="s">
        <v>516</v>
      </c>
      <c r="B248" s="194"/>
    </row>
    <row r="249" spans="1:2" s="190" customFormat="1" x14ac:dyDescent="0.25">
      <c r="A249" s="194" t="s">
        <v>517</v>
      </c>
      <c r="B249" s="194"/>
    </row>
    <row r="250" spans="1:2" s="190" customFormat="1" x14ac:dyDescent="0.25">
      <c r="A250" s="194" t="s">
        <v>518</v>
      </c>
      <c r="B250" s="194"/>
    </row>
    <row r="251" spans="1:2" s="190" customFormat="1" x14ac:dyDescent="0.25">
      <c r="A251" s="194" t="s">
        <v>519</v>
      </c>
      <c r="B251" s="194"/>
    </row>
    <row r="252" spans="1:2" s="190" customFormat="1" x14ac:dyDescent="0.25">
      <c r="A252" s="194" t="s">
        <v>520</v>
      </c>
      <c r="B252" s="194"/>
    </row>
    <row r="253" spans="1:2" s="190" customFormat="1" x14ac:dyDescent="0.25">
      <c r="A253" s="194" t="s">
        <v>521</v>
      </c>
      <c r="B253" s="194"/>
    </row>
    <row r="254" spans="1:2" s="190" customFormat="1" x14ac:dyDescent="0.25">
      <c r="A254" s="194" t="s">
        <v>522</v>
      </c>
      <c r="B254" s="194"/>
    </row>
    <row r="255" spans="1:2" s="190" customFormat="1" x14ac:dyDescent="0.25">
      <c r="A255" s="194" t="s">
        <v>523</v>
      </c>
      <c r="B255" s="194"/>
    </row>
    <row r="256" spans="1:2" s="190" customFormat="1" x14ac:dyDescent="0.25">
      <c r="A256" s="194" t="s">
        <v>524</v>
      </c>
      <c r="B256" s="194"/>
    </row>
    <row r="257" spans="1:2" s="190" customFormat="1" x14ac:dyDescent="0.25">
      <c r="A257" s="194" t="s">
        <v>525</v>
      </c>
      <c r="B257" s="194"/>
    </row>
    <row r="258" spans="1:2" s="190" customFormat="1" x14ac:dyDescent="0.25">
      <c r="A258" s="194" t="s">
        <v>526</v>
      </c>
      <c r="B258" s="194"/>
    </row>
    <row r="259" spans="1:2" s="190" customFormat="1" x14ac:dyDescent="0.25">
      <c r="A259" s="194" t="s">
        <v>527</v>
      </c>
      <c r="B259" s="194"/>
    </row>
    <row r="260" spans="1:2" s="190" customFormat="1" x14ac:dyDescent="0.25">
      <c r="A260" s="194" t="s">
        <v>528</v>
      </c>
      <c r="B260" s="194"/>
    </row>
    <row r="261" spans="1:2" s="190" customFormat="1" x14ac:dyDescent="0.25">
      <c r="A261" s="194" t="s">
        <v>529</v>
      </c>
      <c r="B261" s="194"/>
    </row>
    <row r="262" spans="1:2" s="190" customFormat="1" x14ac:dyDescent="0.25">
      <c r="A262" s="194" t="s">
        <v>530</v>
      </c>
      <c r="B262" s="194"/>
    </row>
    <row r="263" spans="1:2" s="190" customFormat="1" x14ac:dyDescent="0.25">
      <c r="A263" s="194" t="s">
        <v>531</v>
      </c>
      <c r="B263" s="194"/>
    </row>
    <row r="264" spans="1:2" s="190" customFormat="1" x14ac:dyDescent="0.25">
      <c r="A264" s="194" t="s">
        <v>532</v>
      </c>
      <c r="B264" s="194"/>
    </row>
    <row r="265" spans="1:2" s="190" customFormat="1" x14ac:dyDescent="0.25">
      <c r="A265" s="194" t="s">
        <v>533</v>
      </c>
      <c r="B265" s="194"/>
    </row>
    <row r="266" spans="1:2" s="190" customFormat="1" x14ac:dyDescent="0.25">
      <c r="A266" s="194" t="s">
        <v>534</v>
      </c>
      <c r="B266" s="194"/>
    </row>
    <row r="267" spans="1:2" s="190" customFormat="1" x14ac:dyDescent="0.25">
      <c r="A267" s="194" t="s">
        <v>535</v>
      </c>
      <c r="B267" s="194"/>
    </row>
    <row r="268" spans="1:2" s="190" customFormat="1" x14ac:dyDescent="0.25">
      <c r="A268" s="194" t="s">
        <v>536</v>
      </c>
      <c r="B268" s="194"/>
    </row>
    <row r="269" spans="1:2" s="190" customFormat="1" x14ac:dyDescent="0.25">
      <c r="A269" s="194" t="s">
        <v>537</v>
      </c>
      <c r="B269" s="194"/>
    </row>
    <row r="270" spans="1:2" s="190" customFormat="1" x14ac:dyDescent="0.25">
      <c r="A270" s="194" t="s">
        <v>538</v>
      </c>
      <c r="B270" s="194"/>
    </row>
    <row r="271" spans="1:2" s="190" customFormat="1" x14ac:dyDescent="0.25">
      <c r="A271" s="194" t="s">
        <v>539</v>
      </c>
      <c r="B271" s="194"/>
    </row>
    <row r="272" spans="1:2" s="190" customFormat="1" x14ac:dyDescent="0.25">
      <c r="A272" s="194" t="s">
        <v>540</v>
      </c>
      <c r="B272" s="194"/>
    </row>
    <row r="273" spans="1:2" s="190" customFormat="1" x14ac:dyDescent="0.25">
      <c r="A273" s="194" t="s">
        <v>541</v>
      </c>
      <c r="B273" s="194"/>
    </row>
    <row r="274" spans="1:2" s="190" customFormat="1" x14ac:dyDescent="0.25">
      <c r="A274" s="194" t="s">
        <v>542</v>
      </c>
      <c r="B274" s="194"/>
    </row>
    <row r="275" spans="1:2" s="190" customFormat="1" x14ac:dyDescent="0.25">
      <c r="A275" s="194" t="s">
        <v>543</v>
      </c>
      <c r="B275" s="194"/>
    </row>
    <row r="276" spans="1:2" s="190" customFormat="1" x14ac:dyDescent="0.25">
      <c r="A276" s="194" t="s">
        <v>544</v>
      </c>
      <c r="B276" s="194"/>
    </row>
    <row r="277" spans="1:2" s="190" customFormat="1" x14ac:dyDescent="0.25">
      <c r="A277" s="194" t="s">
        <v>545</v>
      </c>
      <c r="B277" s="194"/>
    </row>
    <row r="278" spans="1:2" s="190" customFormat="1" x14ac:dyDescent="0.25">
      <c r="A278" s="194" t="s">
        <v>546</v>
      </c>
      <c r="B278" s="194"/>
    </row>
    <row r="279" spans="1:2" s="190" customFormat="1" x14ac:dyDescent="0.25">
      <c r="A279" s="194" t="s">
        <v>547</v>
      </c>
      <c r="B279" s="194"/>
    </row>
    <row r="280" spans="1:2" s="190" customFormat="1" x14ac:dyDescent="0.25">
      <c r="A280" s="194" t="s">
        <v>548</v>
      </c>
      <c r="B280" s="194"/>
    </row>
    <row r="281" spans="1:2" s="190" customFormat="1" x14ac:dyDescent="0.25">
      <c r="A281" s="194" t="s">
        <v>549</v>
      </c>
      <c r="B281" s="194"/>
    </row>
    <row r="282" spans="1:2" s="190" customFormat="1" x14ac:dyDescent="0.25">
      <c r="A282" s="194" t="s">
        <v>550</v>
      </c>
      <c r="B282" s="194"/>
    </row>
    <row r="283" spans="1:2" s="190" customFormat="1" x14ac:dyDescent="0.25">
      <c r="A283" s="194" t="s">
        <v>551</v>
      </c>
      <c r="B283" s="194"/>
    </row>
    <row r="284" spans="1:2" s="190" customFormat="1" x14ac:dyDescent="0.25">
      <c r="A284" s="194" t="s">
        <v>552</v>
      </c>
      <c r="B284" s="194"/>
    </row>
    <row r="285" spans="1:2" s="190" customFormat="1" x14ac:dyDescent="0.25">
      <c r="A285" s="194" t="s">
        <v>553</v>
      </c>
      <c r="B285" s="194"/>
    </row>
    <row r="286" spans="1:2" s="190" customFormat="1" x14ac:dyDescent="0.25">
      <c r="A286" s="194" t="s">
        <v>554</v>
      </c>
      <c r="B286" s="194"/>
    </row>
    <row r="287" spans="1:2" s="190" customFormat="1" x14ac:dyDescent="0.25">
      <c r="A287" s="194" t="s">
        <v>555</v>
      </c>
      <c r="B287" s="194"/>
    </row>
    <row r="288" spans="1:2" s="190" customFormat="1" x14ac:dyDescent="0.25">
      <c r="A288" s="194" t="s">
        <v>556</v>
      </c>
      <c r="B288" s="194"/>
    </row>
    <row r="289" spans="1:2" s="190" customFormat="1" x14ac:dyDescent="0.25">
      <c r="A289" s="194" t="s">
        <v>557</v>
      </c>
      <c r="B289" s="194"/>
    </row>
    <row r="290" spans="1:2" s="190" customFormat="1" x14ac:dyDescent="0.25">
      <c r="A290" s="194" t="s">
        <v>558</v>
      </c>
      <c r="B290" s="194"/>
    </row>
    <row r="291" spans="1:2" s="190" customFormat="1" x14ac:dyDescent="0.25">
      <c r="A291" s="194" t="s">
        <v>559</v>
      </c>
      <c r="B291" s="194"/>
    </row>
    <row r="292" spans="1:2" s="190" customFormat="1" x14ac:dyDescent="0.25">
      <c r="A292" s="194" t="s">
        <v>560</v>
      </c>
      <c r="B292" s="194"/>
    </row>
    <row r="293" spans="1:2" s="190" customFormat="1" x14ac:dyDescent="0.25">
      <c r="A293" s="194" t="s">
        <v>561</v>
      </c>
      <c r="B293" s="194"/>
    </row>
    <row r="294" spans="1:2" s="190" customFormat="1" x14ac:dyDescent="0.25">
      <c r="A294" s="194" t="s">
        <v>562</v>
      </c>
      <c r="B294" s="194"/>
    </row>
    <row r="295" spans="1:2" s="190" customFormat="1" x14ac:dyDescent="0.25">
      <c r="A295" s="194" t="s">
        <v>563</v>
      </c>
      <c r="B295" s="194"/>
    </row>
    <row r="296" spans="1:2" s="190" customFormat="1" x14ac:dyDescent="0.25">
      <c r="A296" s="194" t="s">
        <v>564</v>
      </c>
      <c r="B296" s="194"/>
    </row>
    <row r="297" spans="1:2" s="190" customFormat="1" x14ac:dyDescent="0.25">
      <c r="A297" s="194" t="s">
        <v>565</v>
      </c>
      <c r="B297" s="194"/>
    </row>
    <row r="298" spans="1:2" s="190" customFormat="1" x14ac:dyDescent="0.25">
      <c r="A298" s="194" t="s">
        <v>566</v>
      </c>
      <c r="B298" s="194"/>
    </row>
    <row r="299" spans="1:2" s="190" customFormat="1" x14ac:dyDescent="0.25">
      <c r="A299" s="194" t="s">
        <v>567</v>
      </c>
      <c r="B299" s="194"/>
    </row>
    <row r="300" spans="1:2" s="190" customFormat="1" x14ac:dyDescent="0.25">
      <c r="A300" s="194" t="s">
        <v>568</v>
      </c>
      <c r="B300" s="194"/>
    </row>
    <row r="301" spans="1:2" s="190" customFormat="1" x14ac:dyDescent="0.25">
      <c r="A301" s="194" t="s">
        <v>569</v>
      </c>
      <c r="B301" s="194"/>
    </row>
    <row r="302" spans="1:2" s="190" customFormat="1" x14ac:dyDescent="0.25">
      <c r="A302" s="194" t="s">
        <v>570</v>
      </c>
      <c r="B302" s="194"/>
    </row>
    <row r="303" spans="1:2" s="190" customFormat="1" x14ac:dyDescent="0.25">
      <c r="A303" s="194" t="s">
        <v>571</v>
      </c>
      <c r="B303" s="194"/>
    </row>
    <row r="304" spans="1:2" s="190" customFormat="1" x14ac:dyDescent="0.25">
      <c r="A304" s="194" t="s">
        <v>572</v>
      </c>
      <c r="B304" s="194"/>
    </row>
    <row r="305" spans="1:2" s="190" customFormat="1" x14ac:dyDescent="0.25">
      <c r="A305" s="194" t="s">
        <v>573</v>
      </c>
      <c r="B305" s="194"/>
    </row>
    <row r="306" spans="1:2" s="190" customFormat="1" x14ac:dyDescent="0.25">
      <c r="A306" s="194" t="s">
        <v>574</v>
      </c>
      <c r="B306" s="194"/>
    </row>
    <row r="307" spans="1:2" s="190" customFormat="1" x14ac:dyDescent="0.25">
      <c r="A307" s="194" t="s">
        <v>575</v>
      </c>
      <c r="B307" s="194"/>
    </row>
    <row r="308" spans="1:2" s="190" customFormat="1" x14ac:dyDescent="0.25">
      <c r="A308" s="194" t="s">
        <v>576</v>
      </c>
      <c r="B308" s="194"/>
    </row>
    <row r="309" spans="1:2" s="190" customFormat="1" x14ac:dyDescent="0.25">
      <c r="A309" s="194" t="s">
        <v>577</v>
      </c>
      <c r="B309" s="194"/>
    </row>
    <row r="310" spans="1:2" s="190" customFormat="1" x14ac:dyDescent="0.25">
      <c r="A310" s="194" t="s">
        <v>578</v>
      </c>
      <c r="B310" s="194"/>
    </row>
    <row r="311" spans="1:2" s="190" customFormat="1" x14ac:dyDescent="0.25">
      <c r="A311" s="194" t="s">
        <v>579</v>
      </c>
      <c r="B311" s="194"/>
    </row>
    <row r="312" spans="1:2" s="190" customFormat="1" x14ac:dyDescent="0.25">
      <c r="A312" s="194" t="s">
        <v>580</v>
      </c>
      <c r="B312" s="194"/>
    </row>
    <row r="313" spans="1:2" s="190" customFormat="1" x14ac:dyDescent="0.25">
      <c r="A313" s="194" t="s">
        <v>581</v>
      </c>
      <c r="B313" s="194"/>
    </row>
    <row r="314" spans="1:2" s="190" customFormat="1" x14ac:dyDescent="0.25">
      <c r="A314" s="194" t="s">
        <v>582</v>
      </c>
      <c r="B314" s="194"/>
    </row>
    <row r="315" spans="1:2" s="190" customFormat="1" x14ac:dyDescent="0.25">
      <c r="A315" s="194" t="s">
        <v>583</v>
      </c>
      <c r="B315" s="194"/>
    </row>
    <row r="316" spans="1:2" s="190" customFormat="1" x14ac:dyDescent="0.25">
      <c r="A316" s="194" t="s">
        <v>584</v>
      </c>
      <c r="B316" s="194"/>
    </row>
    <row r="317" spans="1:2" s="190" customFormat="1" x14ac:dyDescent="0.25">
      <c r="A317" s="194" t="s">
        <v>585</v>
      </c>
      <c r="B317" s="194"/>
    </row>
    <row r="318" spans="1:2" s="190" customFormat="1" x14ac:dyDescent="0.25">
      <c r="A318" s="194" t="s">
        <v>586</v>
      </c>
      <c r="B318" s="194"/>
    </row>
    <row r="319" spans="1:2" s="190" customFormat="1" x14ac:dyDescent="0.25">
      <c r="A319" s="194" t="s">
        <v>587</v>
      </c>
      <c r="B319" s="194"/>
    </row>
    <row r="320" spans="1:2" s="190" customFormat="1" x14ac:dyDescent="0.25">
      <c r="A320" s="194" t="s">
        <v>588</v>
      </c>
      <c r="B320" s="194"/>
    </row>
    <row r="321" spans="1:2" s="190" customFormat="1" x14ac:dyDescent="0.25">
      <c r="A321" s="194" t="s">
        <v>589</v>
      </c>
      <c r="B321" s="194"/>
    </row>
    <row r="322" spans="1:2" s="190" customFormat="1" x14ac:dyDescent="0.25">
      <c r="A322" s="194" t="s">
        <v>590</v>
      </c>
      <c r="B322" s="194"/>
    </row>
    <row r="323" spans="1:2" s="190" customFormat="1" x14ac:dyDescent="0.25">
      <c r="A323" s="194" t="s">
        <v>591</v>
      </c>
      <c r="B323" s="194"/>
    </row>
    <row r="324" spans="1:2" s="190" customFormat="1" x14ac:dyDescent="0.25">
      <c r="A324" s="194" t="s">
        <v>592</v>
      </c>
      <c r="B324" s="194"/>
    </row>
    <row r="325" spans="1:2" s="190" customFormat="1" x14ac:dyDescent="0.25">
      <c r="A325" s="194" t="s">
        <v>593</v>
      </c>
      <c r="B325" s="194"/>
    </row>
    <row r="326" spans="1:2" s="190" customFormat="1" x14ac:dyDescent="0.25">
      <c r="A326" s="194" t="s">
        <v>594</v>
      </c>
      <c r="B326" s="194"/>
    </row>
    <row r="327" spans="1:2" s="190" customFormat="1" x14ac:dyDescent="0.25">
      <c r="A327" s="194" t="s">
        <v>595</v>
      </c>
      <c r="B327" s="194"/>
    </row>
    <row r="328" spans="1:2" s="190" customFormat="1" x14ac:dyDescent="0.25">
      <c r="A328" s="194" t="s">
        <v>596</v>
      </c>
      <c r="B328" s="194"/>
    </row>
    <row r="329" spans="1:2" s="190" customFormat="1" x14ac:dyDescent="0.25">
      <c r="A329" s="194" t="s">
        <v>597</v>
      </c>
      <c r="B329" s="194"/>
    </row>
    <row r="330" spans="1:2" s="190" customFormat="1" x14ac:dyDescent="0.25">
      <c r="A330" s="194" t="s">
        <v>598</v>
      </c>
      <c r="B330" s="194"/>
    </row>
    <row r="331" spans="1:2" s="190" customFormat="1" x14ac:dyDescent="0.25">
      <c r="A331" s="194" t="s">
        <v>599</v>
      </c>
      <c r="B331" s="194"/>
    </row>
    <row r="332" spans="1:2" s="190" customFormat="1" x14ac:dyDescent="0.25">
      <c r="A332" s="194" t="s">
        <v>600</v>
      </c>
      <c r="B332" s="194"/>
    </row>
    <row r="333" spans="1:2" s="190" customFormat="1" x14ac:dyDescent="0.25">
      <c r="A333" s="194" t="s">
        <v>601</v>
      </c>
      <c r="B333" s="194"/>
    </row>
    <row r="334" spans="1:2" s="190" customFormat="1" x14ac:dyDescent="0.25">
      <c r="A334" s="194" t="s">
        <v>602</v>
      </c>
      <c r="B334" s="194"/>
    </row>
    <row r="335" spans="1:2" s="190" customFormat="1" x14ac:dyDescent="0.25">
      <c r="A335" s="194" t="s">
        <v>603</v>
      </c>
      <c r="B335" s="194"/>
    </row>
    <row r="336" spans="1:2" s="190" customFormat="1" x14ac:dyDescent="0.25">
      <c r="A336" s="194" t="s">
        <v>604</v>
      </c>
      <c r="B336" s="194"/>
    </row>
    <row r="337" spans="1:2" s="190" customFormat="1" x14ac:dyDescent="0.25">
      <c r="A337" s="194" t="s">
        <v>605</v>
      </c>
      <c r="B337" s="194"/>
    </row>
    <row r="338" spans="1:2" s="190" customFormat="1" x14ac:dyDescent="0.25">
      <c r="A338" s="194" t="s">
        <v>606</v>
      </c>
      <c r="B338" s="194"/>
    </row>
    <row r="339" spans="1:2" s="190" customFormat="1" x14ac:dyDescent="0.25">
      <c r="A339" s="194" t="s">
        <v>607</v>
      </c>
      <c r="B339" s="194"/>
    </row>
    <row r="340" spans="1:2" s="190" customFormat="1" x14ac:dyDescent="0.25">
      <c r="A340" s="194" t="s">
        <v>608</v>
      </c>
      <c r="B340" s="194"/>
    </row>
    <row r="341" spans="1:2" s="190" customFormat="1" x14ac:dyDescent="0.25">
      <c r="A341" s="194" t="s">
        <v>609</v>
      </c>
      <c r="B341" s="194"/>
    </row>
    <row r="342" spans="1:2" s="190" customFormat="1" x14ac:dyDescent="0.25">
      <c r="A342" s="194" t="s">
        <v>610</v>
      </c>
      <c r="B342" s="194"/>
    </row>
    <row r="343" spans="1:2" s="190" customFormat="1" x14ac:dyDescent="0.25">
      <c r="A343" s="194" t="s">
        <v>611</v>
      </c>
      <c r="B343" s="194"/>
    </row>
    <row r="344" spans="1:2" s="190" customFormat="1" x14ac:dyDescent="0.25">
      <c r="A344" s="194" t="s">
        <v>612</v>
      </c>
      <c r="B344" s="194"/>
    </row>
    <row r="345" spans="1:2" s="190" customFormat="1" x14ac:dyDescent="0.25">
      <c r="A345" s="194" t="s">
        <v>613</v>
      </c>
      <c r="B345" s="194"/>
    </row>
    <row r="346" spans="1:2" s="190" customFormat="1" x14ac:dyDescent="0.25">
      <c r="A346" s="194" t="s">
        <v>614</v>
      </c>
      <c r="B346" s="194"/>
    </row>
    <row r="347" spans="1:2" s="190" customFormat="1" x14ac:dyDescent="0.25">
      <c r="A347" s="194" t="s">
        <v>615</v>
      </c>
      <c r="B347" s="194"/>
    </row>
    <row r="348" spans="1:2" s="190" customFormat="1" x14ac:dyDescent="0.25">
      <c r="A348" s="194" t="s">
        <v>616</v>
      </c>
      <c r="B348" s="194"/>
    </row>
    <row r="349" spans="1:2" s="190" customFormat="1" x14ac:dyDescent="0.25">
      <c r="A349" s="194" t="s">
        <v>617</v>
      </c>
      <c r="B349" s="194"/>
    </row>
    <row r="350" spans="1:2" s="190" customFormat="1" x14ac:dyDescent="0.25">
      <c r="A350" s="194" t="s">
        <v>618</v>
      </c>
      <c r="B350" s="194"/>
    </row>
    <row r="351" spans="1:2" s="190" customFormat="1" x14ac:dyDescent="0.25">
      <c r="A351" s="194" t="s">
        <v>619</v>
      </c>
      <c r="B351" s="194"/>
    </row>
    <row r="352" spans="1:2" s="190" customFormat="1" x14ac:dyDescent="0.25">
      <c r="A352" s="194" t="s">
        <v>620</v>
      </c>
      <c r="B352" s="194"/>
    </row>
    <row r="353" spans="1:2" s="190" customFormat="1" x14ac:dyDescent="0.25">
      <c r="A353" s="194" t="s">
        <v>621</v>
      </c>
      <c r="B353" s="194"/>
    </row>
    <row r="354" spans="1:2" s="190" customFormat="1" x14ac:dyDescent="0.25">
      <c r="A354" s="194" t="s">
        <v>622</v>
      </c>
      <c r="B354" s="194"/>
    </row>
    <row r="355" spans="1:2" s="190" customFormat="1" x14ac:dyDescent="0.25">
      <c r="A355" s="194" t="s">
        <v>623</v>
      </c>
      <c r="B355" s="194"/>
    </row>
    <row r="356" spans="1:2" s="190" customFormat="1" x14ac:dyDescent="0.25">
      <c r="A356" s="194" t="s">
        <v>624</v>
      </c>
      <c r="B356" s="194"/>
    </row>
    <row r="357" spans="1:2" s="190" customFormat="1" x14ac:dyDescent="0.25">
      <c r="A357" s="194" t="s">
        <v>625</v>
      </c>
      <c r="B357" s="194"/>
    </row>
    <row r="358" spans="1:2" s="190" customFormat="1" x14ac:dyDescent="0.25">
      <c r="A358" s="194" t="s">
        <v>626</v>
      </c>
      <c r="B358" s="194"/>
    </row>
    <row r="359" spans="1:2" s="190" customFormat="1" x14ac:dyDescent="0.25">
      <c r="A359" s="194" t="s">
        <v>627</v>
      </c>
      <c r="B359" s="194"/>
    </row>
    <row r="360" spans="1:2" s="190" customFormat="1" x14ac:dyDescent="0.25">
      <c r="A360" s="194" t="s">
        <v>628</v>
      </c>
      <c r="B360" s="194"/>
    </row>
    <row r="361" spans="1:2" s="190" customFormat="1" x14ac:dyDescent="0.25">
      <c r="A361" s="194" t="s">
        <v>629</v>
      </c>
      <c r="B361" s="194"/>
    </row>
    <row r="362" spans="1:2" s="190" customFormat="1" x14ac:dyDescent="0.25">
      <c r="A362" s="194" t="s">
        <v>630</v>
      </c>
      <c r="B362" s="194"/>
    </row>
    <row r="363" spans="1:2" s="190" customFormat="1" x14ac:dyDescent="0.25">
      <c r="A363" s="194" t="s">
        <v>631</v>
      </c>
      <c r="B363" s="194"/>
    </row>
    <row r="364" spans="1:2" s="190" customFormat="1" x14ac:dyDescent="0.25">
      <c r="A364" s="194" t="s">
        <v>632</v>
      </c>
      <c r="B364" s="194"/>
    </row>
    <row r="365" spans="1:2" s="190" customFormat="1" x14ac:dyDescent="0.25">
      <c r="A365" s="194" t="s">
        <v>633</v>
      </c>
      <c r="B365" s="194"/>
    </row>
    <row r="366" spans="1:2" s="190" customFormat="1" x14ac:dyDescent="0.25">
      <c r="A366" s="194" t="s">
        <v>634</v>
      </c>
      <c r="B366" s="194"/>
    </row>
    <row r="367" spans="1:2" s="190" customFormat="1" x14ac:dyDescent="0.25">
      <c r="A367" s="194" t="s">
        <v>635</v>
      </c>
      <c r="B367" s="194"/>
    </row>
    <row r="368" spans="1:2" s="190" customFormat="1" x14ac:dyDescent="0.25">
      <c r="A368" s="194" t="s">
        <v>636</v>
      </c>
      <c r="B368" s="194"/>
    </row>
    <row r="369" spans="1:2" s="190" customFormat="1" x14ac:dyDescent="0.25">
      <c r="A369" s="194" t="s">
        <v>637</v>
      </c>
      <c r="B369" s="194"/>
    </row>
    <row r="370" spans="1:2" s="190" customFormat="1" x14ac:dyDescent="0.25">
      <c r="A370" s="194" t="s">
        <v>638</v>
      </c>
      <c r="B370" s="194"/>
    </row>
    <row r="371" spans="1:2" s="190" customFormat="1" x14ac:dyDescent="0.25">
      <c r="A371" s="194" t="s">
        <v>639</v>
      </c>
      <c r="B371" s="194"/>
    </row>
    <row r="372" spans="1:2" s="190" customFormat="1" x14ac:dyDescent="0.25">
      <c r="A372" s="194" t="s">
        <v>640</v>
      </c>
      <c r="B372" s="194"/>
    </row>
    <row r="373" spans="1:2" s="190" customFormat="1" x14ac:dyDescent="0.25">
      <c r="A373" s="194" t="s">
        <v>641</v>
      </c>
      <c r="B373" s="194"/>
    </row>
    <row r="374" spans="1:2" s="190" customFormat="1" x14ac:dyDescent="0.25">
      <c r="A374" s="194" t="s">
        <v>642</v>
      </c>
      <c r="B374" s="194"/>
    </row>
    <row r="375" spans="1:2" s="190" customFormat="1" x14ac:dyDescent="0.25">
      <c r="A375" s="194" t="s">
        <v>643</v>
      </c>
      <c r="B375" s="194"/>
    </row>
    <row r="376" spans="1:2" s="190" customFormat="1" x14ac:dyDescent="0.25">
      <c r="A376" s="194" t="s">
        <v>644</v>
      </c>
      <c r="B376" s="194"/>
    </row>
    <row r="377" spans="1:2" s="190" customFormat="1" x14ac:dyDescent="0.25">
      <c r="A377" s="194" t="s">
        <v>645</v>
      </c>
      <c r="B377" s="194"/>
    </row>
    <row r="378" spans="1:2" s="190" customFormat="1" x14ac:dyDescent="0.25">
      <c r="A378" s="194" t="s">
        <v>646</v>
      </c>
      <c r="B378" s="194"/>
    </row>
    <row r="379" spans="1:2" s="190" customFormat="1" x14ac:dyDescent="0.25">
      <c r="A379" s="194" t="s">
        <v>647</v>
      </c>
      <c r="B379" s="194"/>
    </row>
    <row r="380" spans="1:2" s="190" customFormat="1" x14ac:dyDescent="0.25">
      <c r="A380" s="194" t="s">
        <v>648</v>
      </c>
      <c r="B380" s="194"/>
    </row>
    <row r="381" spans="1:2" s="190" customFormat="1" x14ac:dyDescent="0.25">
      <c r="A381" s="194" t="s">
        <v>649</v>
      </c>
      <c r="B381" s="194"/>
    </row>
    <row r="382" spans="1:2" s="190" customFormat="1" x14ac:dyDescent="0.25">
      <c r="A382" s="194" t="s">
        <v>650</v>
      </c>
      <c r="B382" s="194"/>
    </row>
    <row r="383" spans="1:2" s="190" customFormat="1" x14ac:dyDescent="0.25">
      <c r="A383" s="194" t="s">
        <v>651</v>
      </c>
      <c r="B383" s="194"/>
    </row>
    <row r="384" spans="1:2" s="190" customFormat="1" x14ac:dyDescent="0.25">
      <c r="A384" s="194" t="s">
        <v>652</v>
      </c>
      <c r="B384" s="194"/>
    </row>
    <row r="385" spans="1:2" s="190" customFormat="1" x14ac:dyDescent="0.25">
      <c r="A385" s="194" t="s">
        <v>653</v>
      </c>
      <c r="B385" s="194"/>
    </row>
    <row r="386" spans="1:2" s="190" customFormat="1" x14ac:dyDescent="0.25">
      <c r="A386" s="194" t="s">
        <v>654</v>
      </c>
      <c r="B386" s="194"/>
    </row>
    <row r="387" spans="1:2" s="190" customFormat="1" x14ac:dyDescent="0.25">
      <c r="A387" s="194" t="s">
        <v>655</v>
      </c>
      <c r="B387" s="194"/>
    </row>
    <row r="388" spans="1:2" s="190" customFormat="1" x14ac:dyDescent="0.25">
      <c r="A388" s="194" t="s">
        <v>656</v>
      </c>
      <c r="B388" s="194"/>
    </row>
    <row r="389" spans="1:2" s="190" customFormat="1" x14ac:dyDescent="0.25">
      <c r="A389" s="194" t="s">
        <v>657</v>
      </c>
      <c r="B389" s="194"/>
    </row>
    <row r="390" spans="1:2" s="190" customFormat="1" x14ac:dyDescent="0.25">
      <c r="A390" s="194" t="s">
        <v>658</v>
      </c>
      <c r="B390" s="194"/>
    </row>
    <row r="391" spans="1:2" s="190" customFormat="1" x14ac:dyDescent="0.25">
      <c r="A391" s="194" t="s">
        <v>659</v>
      </c>
      <c r="B391" s="194"/>
    </row>
    <row r="392" spans="1:2" s="190" customFormat="1" x14ac:dyDescent="0.25">
      <c r="A392" s="194" t="s">
        <v>660</v>
      </c>
      <c r="B392" s="194"/>
    </row>
    <row r="393" spans="1:2" s="190" customFormat="1" x14ac:dyDescent="0.25">
      <c r="A393" s="194" t="s">
        <v>661</v>
      </c>
      <c r="B393" s="194"/>
    </row>
    <row r="394" spans="1:2" s="190" customFormat="1" x14ac:dyDescent="0.25">
      <c r="A394" s="194" t="s">
        <v>662</v>
      </c>
      <c r="B394" s="194"/>
    </row>
    <row r="395" spans="1:2" s="190" customFormat="1" x14ac:dyDescent="0.25">
      <c r="A395" s="194" t="s">
        <v>663</v>
      </c>
      <c r="B395" s="194"/>
    </row>
    <row r="396" spans="1:2" s="190" customFormat="1" x14ac:dyDescent="0.25">
      <c r="A396" s="194" t="s">
        <v>664</v>
      </c>
      <c r="B396" s="194"/>
    </row>
    <row r="397" spans="1:2" s="190" customFormat="1" x14ac:dyDescent="0.25">
      <c r="A397" s="194" t="s">
        <v>665</v>
      </c>
      <c r="B397" s="194"/>
    </row>
    <row r="398" spans="1:2" s="190" customFormat="1" x14ac:dyDescent="0.25">
      <c r="A398" s="194" t="s">
        <v>666</v>
      </c>
      <c r="B398" s="194"/>
    </row>
    <row r="399" spans="1:2" s="190" customFormat="1" x14ac:dyDescent="0.25">
      <c r="A399" s="194" t="s">
        <v>667</v>
      </c>
      <c r="B399" s="194"/>
    </row>
    <row r="400" spans="1:2" s="190" customFormat="1" x14ac:dyDescent="0.25">
      <c r="A400" s="194" t="s">
        <v>668</v>
      </c>
      <c r="B400" s="194"/>
    </row>
    <row r="401" spans="1:2" s="190" customFormat="1" x14ac:dyDescent="0.25">
      <c r="A401" s="194" t="s">
        <v>669</v>
      </c>
      <c r="B401" s="194"/>
    </row>
    <row r="402" spans="1:2" s="190" customFormat="1" x14ac:dyDescent="0.25">
      <c r="A402" s="194" t="s">
        <v>670</v>
      </c>
      <c r="B402" s="194"/>
    </row>
    <row r="403" spans="1:2" s="190" customFormat="1" x14ac:dyDescent="0.25">
      <c r="A403" s="194" t="s">
        <v>671</v>
      </c>
      <c r="B403" s="194"/>
    </row>
    <row r="404" spans="1:2" s="190" customFormat="1" x14ac:dyDescent="0.25">
      <c r="A404" s="194" t="s">
        <v>672</v>
      </c>
      <c r="B404" s="194"/>
    </row>
    <row r="405" spans="1:2" s="190" customFormat="1" x14ac:dyDescent="0.25">
      <c r="A405" s="194" t="s">
        <v>673</v>
      </c>
      <c r="B405" s="194"/>
    </row>
    <row r="406" spans="1:2" s="190" customFormat="1" x14ac:dyDescent="0.25">
      <c r="A406" s="194" t="s">
        <v>674</v>
      </c>
      <c r="B406" s="194"/>
    </row>
    <row r="407" spans="1:2" s="190" customFormat="1" x14ac:dyDescent="0.25">
      <c r="A407" s="194" t="s">
        <v>675</v>
      </c>
      <c r="B407" s="194"/>
    </row>
    <row r="408" spans="1:2" s="190" customFormat="1" x14ac:dyDescent="0.25">
      <c r="A408" s="194" t="s">
        <v>676</v>
      </c>
      <c r="B408" s="194"/>
    </row>
    <row r="409" spans="1:2" s="190" customFormat="1" x14ac:dyDescent="0.25">
      <c r="A409" s="194" t="s">
        <v>677</v>
      </c>
      <c r="B409" s="194"/>
    </row>
    <row r="410" spans="1:2" s="190" customFormat="1" x14ac:dyDescent="0.25">
      <c r="A410" s="194" t="s">
        <v>678</v>
      </c>
      <c r="B410" s="194"/>
    </row>
    <row r="411" spans="1:2" s="190" customFormat="1" x14ac:dyDescent="0.25">
      <c r="A411" s="194" t="s">
        <v>679</v>
      </c>
      <c r="B411" s="194"/>
    </row>
    <row r="412" spans="1:2" s="190" customFormat="1" x14ac:dyDescent="0.25">
      <c r="A412" s="194" t="s">
        <v>680</v>
      </c>
      <c r="B412" s="194"/>
    </row>
    <row r="413" spans="1:2" s="190" customFormat="1" x14ac:dyDescent="0.25">
      <c r="A413" s="194" t="s">
        <v>681</v>
      </c>
      <c r="B413" s="194"/>
    </row>
    <row r="414" spans="1:2" s="190" customFormat="1" x14ac:dyDescent="0.25">
      <c r="A414" s="194" t="s">
        <v>682</v>
      </c>
      <c r="B414" s="194"/>
    </row>
    <row r="415" spans="1:2" s="190" customFormat="1" x14ac:dyDescent="0.25">
      <c r="A415" s="194" t="s">
        <v>683</v>
      </c>
      <c r="B415" s="194"/>
    </row>
    <row r="416" spans="1:2" s="190" customFormat="1" x14ac:dyDescent="0.25">
      <c r="A416" s="194" t="s">
        <v>684</v>
      </c>
      <c r="B416" s="194"/>
    </row>
    <row r="417" spans="1:2" s="190" customFormat="1" x14ac:dyDescent="0.25">
      <c r="A417" s="194" t="s">
        <v>685</v>
      </c>
      <c r="B417" s="194"/>
    </row>
    <row r="418" spans="1:2" s="190" customFormat="1" x14ac:dyDescent="0.25">
      <c r="A418" s="194" t="s">
        <v>686</v>
      </c>
      <c r="B418" s="194"/>
    </row>
    <row r="419" spans="1:2" s="190" customFormat="1" x14ac:dyDescent="0.25">
      <c r="A419" s="194" t="s">
        <v>687</v>
      </c>
      <c r="B419" s="194"/>
    </row>
    <row r="420" spans="1:2" s="190" customFormat="1" x14ac:dyDescent="0.25">
      <c r="A420" s="194" t="s">
        <v>688</v>
      </c>
      <c r="B420" s="194"/>
    </row>
    <row r="421" spans="1:2" s="190" customFormat="1" x14ac:dyDescent="0.25">
      <c r="A421" s="194" t="s">
        <v>689</v>
      </c>
      <c r="B421" s="194"/>
    </row>
    <row r="422" spans="1:2" s="190" customFormat="1" x14ac:dyDescent="0.25">
      <c r="A422" s="194" t="s">
        <v>690</v>
      </c>
      <c r="B422" s="194"/>
    </row>
    <row r="423" spans="1:2" s="190" customFormat="1" x14ac:dyDescent="0.25">
      <c r="A423" s="194" t="s">
        <v>691</v>
      </c>
      <c r="B423" s="194"/>
    </row>
    <row r="424" spans="1:2" s="190" customFormat="1" x14ac:dyDescent="0.25">
      <c r="A424" s="194" t="s">
        <v>692</v>
      </c>
      <c r="B424" s="194"/>
    </row>
    <row r="425" spans="1:2" s="190" customFormat="1" x14ac:dyDescent="0.25">
      <c r="A425" s="194" t="s">
        <v>693</v>
      </c>
      <c r="B425" s="194"/>
    </row>
    <row r="426" spans="1:2" s="190" customFormat="1" x14ac:dyDescent="0.25">
      <c r="A426" s="194" t="s">
        <v>694</v>
      </c>
      <c r="B426" s="194"/>
    </row>
    <row r="427" spans="1:2" s="190" customFormat="1" x14ac:dyDescent="0.25">
      <c r="A427" s="194" t="s">
        <v>695</v>
      </c>
      <c r="B427" s="194"/>
    </row>
    <row r="428" spans="1:2" s="190" customFormat="1" x14ac:dyDescent="0.25">
      <c r="A428" s="194" t="s">
        <v>696</v>
      </c>
      <c r="B428" s="194"/>
    </row>
    <row r="429" spans="1:2" s="190" customFormat="1" x14ac:dyDescent="0.25">
      <c r="A429" s="194" t="s">
        <v>697</v>
      </c>
      <c r="B429" s="194"/>
    </row>
    <row r="430" spans="1:2" s="190" customFormat="1" x14ac:dyDescent="0.25">
      <c r="A430" s="194" t="s">
        <v>698</v>
      </c>
      <c r="B430" s="194"/>
    </row>
    <row r="431" spans="1:2" s="190" customFormat="1" x14ac:dyDescent="0.25">
      <c r="A431" s="194" t="s">
        <v>699</v>
      </c>
      <c r="B431" s="194"/>
    </row>
    <row r="432" spans="1:2" s="190" customFormat="1" x14ac:dyDescent="0.25">
      <c r="A432" s="194" t="s">
        <v>700</v>
      </c>
      <c r="B432" s="194"/>
    </row>
    <row r="433" spans="1:2" s="190" customFormat="1" x14ac:dyDescent="0.25">
      <c r="A433" s="194" t="s">
        <v>701</v>
      </c>
      <c r="B433" s="194"/>
    </row>
    <row r="434" spans="1:2" s="190" customFormat="1" x14ac:dyDescent="0.25">
      <c r="A434" s="194" t="s">
        <v>702</v>
      </c>
      <c r="B434" s="194"/>
    </row>
    <row r="435" spans="1:2" s="190" customFormat="1" x14ac:dyDescent="0.25">
      <c r="A435" s="194" t="s">
        <v>703</v>
      </c>
      <c r="B435" s="194"/>
    </row>
    <row r="436" spans="1:2" s="190" customFormat="1" x14ac:dyDescent="0.25">
      <c r="A436" s="194" t="s">
        <v>704</v>
      </c>
      <c r="B436" s="194"/>
    </row>
    <row r="437" spans="1:2" s="190" customFormat="1" x14ac:dyDescent="0.25">
      <c r="A437" s="194" t="s">
        <v>705</v>
      </c>
      <c r="B437" s="194"/>
    </row>
    <row r="438" spans="1:2" s="190" customFormat="1" x14ac:dyDescent="0.25">
      <c r="A438" s="194" t="s">
        <v>706</v>
      </c>
      <c r="B438" s="194"/>
    </row>
    <row r="439" spans="1:2" s="190" customFormat="1" x14ac:dyDescent="0.25">
      <c r="A439" s="194" t="s">
        <v>707</v>
      </c>
      <c r="B439" s="194"/>
    </row>
    <row r="440" spans="1:2" s="190" customFormat="1" x14ac:dyDescent="0.25">
      <c r="A440" s="194" t="s">
        <v>708</v>
      </c>
      <c r="B440" s="194"/>
    </row>
    <row r="441" spans="1:2" s="190" customFormat="1" x14ac:dyDescent="0.25">
      <c r="A441" s="194" t="s">
        <v>709</v>
      </c>
      <c r="B441" s="194"/>
    </row>
    <row r="442" spans="1:2" s="190" customFormat="1" x14ac:dyDescent="0.25">
      <c r="A442" s="194" t="s">
        <v>710</v>
      </c>
      <c r="B442" s="194"/>
    </row>
    <row r="443" spans="1:2" s="190" customFormat="1" x14ac:dyDescent="0.25">
      <c r="A443" s="194" t="s">
        <v>711</v>
      </c>
      <c r="B443" s="194"/>
    </row>
    <row r="444" spans="1:2" s="190" customFormat="1" x14ac:dyDescent="0.25">
      <c r="A444" s="194" t="s">
        <v>712</v>
      </c>
      <c r="B444" s="194"/>
    </row>
    <row r="445" spans="1:2" s="190" customFormat="1" x14ac:dyDescent="0.25">
      <c r="A445" s="194" t="s">
        <v>713</v>
      </c>
      <c r="B445" s="194"/>
    </row>
    <row r="446" spans="1:2" s="190" customFormat="1" x14ac:dyDescent="0.25">
      <c r="A446" s="194" t="s">
        <v>714</v>
      </c>
      <c r="B446" s="194"/>
    </row>
    <row r="447" spans="1:2" s="190" customFormat="1" x14ac:dyDescent="0.25">
      <c r="A447" s="194" t="s">
        <v>715</v>
      </c>
      <c r="B447" s="194"/>
    </row>
    <row r="448" spans="1:2" s="190" customFormat="1" x14ac:dyDescent="0.25">
      <c r="A448" s="194" t="s">
        <v>716</v>
      </c>
      <c r="B448" s="194"/>
    </row>
    <row r="449" spans="1:2" s="190" customFormat="1" x14ac:dyDescent="0.25">
      <c r="A449" s="194" t="s">
        <v>717</v>
      </c>
      <c r="B449" s="194"/>
    </row>
    <row r="450" spans="1:2" s="190" customFormat="1" x14ac:dyDescent="0.25">
      <c r="A450" s="194" t="s">
        <v>718</v>
      </c>
      <c r="B450" s="194"/>
    </row>
    <row r="451" spans="1:2" s="190" customFormat="1" x14ac:dyDescent="0.25">
      <c r="A451" s="194" t="s">
        <v>719</v>
      </c>
      <c r="B451" s="194"/>
    </row>
    <row r="452" spans="1:2" s="190" customFormat="1" x14ac:dyDescent="0.25">
      <c r="A452" s="194" t="s">
        <v>720</v>
      </c>
      <c r="B452" s="194"/>
    </row>
    <row r="453" spans="1:2" s="190" customFormat="1" x14ac:dyDescent="0.25">
      <c r="A453" s="194" t="s">
        <v>721</v>
      </c>
      <c r="B453" s="194"/>
    </row>
    <row r="454" spans="1:2" s="190" customFormat="1" x14ac:dyDescent="0.25">
      <c r="A454" s="194" t="s">
        <v>722</v>
      </c>
      <c r="B454" s="194"/>
    </row>
    <row r="455" spans="1:2" s="190" customFormat="1" x14ac:dyDescent="0.25">
      <c r="A455" s="194" t="s">
        <v>723</v>
      </c>
      <c r="B455" s="194"/>
    </row>
    <row r="456" spans="1:2" s="190" customFormat="1" x14ac:dyDescent="0.25">
      <c r="A456" s="194" t="s">
        <v>724</v>
      </c>
      <c r="B456" s="194"/>
    </row>
    <row r="457" spans="1:2" s="190" customFormat="1" x14ac:dyDescent="0.25">
      <c r="A457" s="194" t="s">
        <v>725</v>
      </c>
      <c r="B457" s="194"/>
    </row>
    <row r="458" spans="1:2" s="190" customFormat="1" x14ac:dyDescent="0.25">
      <c r="A458" s="194" t="s">
        <v>726</v>
      </c>
      <c r="B458" s="194"/>
    </row>
    <row r="459" spans="1:2" s="190" customFormat="1" x14ac:dyDescent="0.25">
      <c r="A459" s="194" t="s">
        <v>727</v>
      </c>
      <c r="B459" s="194"/>
    </row>
    <row r="460" spans="1:2" s="190" customFormat="1" x14ac:dyDescent="0.25">
      <c r="A460" s="194" t="s">
        <v>728</v>
      </c>
      <c r="B460" s="194"/>
    </row>
    <row r="461" spans="1:2" s="190" customFormat="1" x14ac:dyDescent="0.25">
      <c r="A461" s="194" t="s">
        <v>729</v>
      </c>
      <c r="B461" s="194"/>
    </row>
    <row r="462" spans="1:2" s="190" customFormat="1" x14ac:dyDescent="0.25">
      <c r="A462" s="194" t="s">
        <v>730</v>
      </c>
      <c r="B462" s="194"/>
    </row>
    <row r="463" spans="1:2" s="190" customFormat="1" x14ac:dyDescent="0.25">
      <c r="A463" s="194" t="s">
        <v>731</v>
      </c>
      <c r="B463" s="194"/>
    </row>
    <row r="464" spans="1:2" s="190" customFormat="1" x14ac:dyDescent="0.25">
      <c r="A464" s="194" t="s">
        <v>732</v>
      </c>
      <c r="B464" s="194"/>
    </row>
    <row r="465" spans="1:2" s="190" customFormat="1" x14ac:dyDescent="0.25">
      <c r="A465" s="194" t="s">
        <v>733</v>
      </c>
      <c r="B465" s="194"/>
    </row>
    <row r="466" spans="1:2" s="190" customFormat="1" x14ac:dyDescent="0.25">
      <c r="A466" s="194" t="s">
        <v>734</v>
      </c>
      <c r="B466" s="194"/>
    </row>
    <row r="467" spans="1:2" s="190" customFormat="1" x14ac:dyDescent="0.25">
      <c r="A467" s="194" t="s">
        <v>735</v>
      </c>
      <c r="B467" s="194"/>
    </row>
    <row r="468" spans="1:2" s="190" customFormat="1" x14ac:dyDescent="0.25">
      <c r="A468" s="194" t="s">
        <v>736</v>
      </c>
      <c r="B468" s="194"/>
    </row>
    <row r="469" spans="1:2" s="190" customFormat="1" x14ac:dyDescent="0.25">
      <c r="A469" s="194" t="s">
        <v>737</v>
      </c>
      <c r="B469" s="194"/>
    </row>
    <row r="470" spans="1:2" s="190" customFormat="1" x14ac:dyDescent="0.25">
      <c r="A470" s="194" t="s">
        <v>738</v>
      </c>
      <c r="B470" s="194"/>
    </row>
    <row r="471" spans="1:2" s="190" customFormat="1" x14ac:dyDescent="0.25">
      <c r="A471" s="194" t="s">
        <v>739</v>
      </c>
      <c r="B471" s="194"/>
    </row>
    <row r="472" spans="1:2" s="190" customFormat="1" x14ac:dyDescent="0.25">
      <c r="A472" s="194" t="s">
        <v>740</v>
      </c>
      <c r="B472" s="194"/>
    </row>
    <row r="473" spans="1:2" s="190" customFormat="1" x14ac:dyDescent="0.25">
      <c r="A473" s="194" t="s">
        <v>741</v>
      </c>
      <c r="B473" s="194"/>
    </row>
    <row r="474" spans="1:2" s="190" customFormat="1" x14ac:dyDescent="0.25">
      <c r="A474" s="194" t="s">
        <v>742</v>
      </c>
      <c r="B474" s="194"/>
    </row>
    <row r="475" spans="1:2" s="190" customFormat="1" x14ac:dyDescent="0.25">
      <c r="A475" s="194" t="s">
        <v>743</v>
      </c>
      <c r="B475" s="194"/>
    </row>
    <row r="476" spans="1:2" s="190" customFormat="1" x14ac:dyDescent="0.25">
      <c r="A476" s="194" t="s">
        <v>744</v>
      </c>
      <c r="B476" s="194"/>
    </row>
    <row r="477" spans="1:2" s="190" customFormat="1" x14ac:dyDescent="0.25">
      <c r="A477" s="194" t="s">
        <v>745</v>
      </c>
      <c r="B477" s="194"/>
    </row>
    <row r="478" spans="1:2" s="190" customFormat="1" x14ac:dyDescent="0.25">
      <c r="A478" s="194" t="s">
        <v>746</v>
      </c>
      <c r="B478" s="194"/>
    </row>
    <row r="479" spans="1:2" s="190" customFormat="1" x14ac:dyDescent="0.25">
      <c r="A479" s="194" t="s">
        <v>747</v>
      </c>
      <c r="B479" s="194"/>
    </row>
    <row r="480" spans="1:2" s="190" customFormat="1" x14ac:dyDescent="0.25">
      <c r="A480" s="194" t="s">
        <v>748</v>
      </c>
      <c r="B480" s="194"/>
    </row>
    <row r="481" spans="1:2" s="190" customFormat="1" x14ac:dyDescent="0.25">
      <c r="A481" s="194" t="s">
        <v>749</v>
      </c>
      <c r="B481" s="194"/>
    </row>
    <row r="482" spans="1:2" s="190" customFormat="1" x14ac:dyDescent="0.25">
      <c r="A482" s="194" t="s">
        <v>750</v>
      </c>
      <c r="B482" s="194"/>
    </row>
    <row r="483" spans="1:2" s="190" customFormat="1" x14ac:dyDescent="0.25">
      <c r="A483" s="194" t="s">
        <v>751</v>
      </c>
      <c r="B483" s="194"/>
    </row>
    <row r="484" spans="1:2" s="190" customFormat="1" x14ac:dyDescent="0.25">
      <c r="A484" s="194" t="s">
        <v>752</v>
      </c>
      <c r="B484" s="194"/>
    </row>
    <row r="485" spans="1:2" s="190" customFormat="1" x14ac:dyDescent="0.25">
      <c r="A485" s="194" t="s">
        <v>753</v>
      </c>
      <c r="B485" s="194"/>
    </row>
    <row r="486" spans="1:2" s="190" customFormat="1" x14ac:dyDescent="0.25">
      <c r="A486" s="194" t="s">
        <v>754</v>
      </c>
      <c r="B486" s="194"/>
    </row>
    <row r="487" spans="1:2" s="190" customFormat="1" x14ac:dyDescent="0.25">
      <c r="A487" s="194" t="s">
        <v>755</v>
      </c>
      <c r="B487" s="194"/>
    </row>
    <row r="488" spans="1:2" s="190" customFormat="1" x14ac:dyDescent="0.25">
      <c r="A488" s="194" t="s">
        <v>756</v>
      </c>
      <c r="B488" s="194"/>
    </row>
    <row r="489" spans="1:2" s="190" customFormat="1" x14ac:dyDescent="0.25">
      <c r="A489" s="194" t="s">
        <v>757</v>
      </c>
      <c r="B489" s="194"/>
    </row>
    <row r="490" spans="1:2" s="190" customFormat="1" x14ac:dyDescent="0.25">
      <c r="A490" s="194" t="s">
        <v>758</v>
      </c>
      <c r="B490" s="194"/>
    </row>
    <row r="491" spans="1:2" s="190" customFormat="1" x14ac:dyDescent="0.25">
      <c r="A491" s="194" t="s">
        <v>759</v>
      </c>
      <c r="B491" s="194"/>
    </row>
    <row r="492" spans="1:2" s="190" customFormat="1" x14ac:dyDescent="0.25">
      <c r="A492" s="194" t="s">
        <v>760</v>
      </c>
      <c r="B492" s="194"/>
    </row>
    <row r="493" spans="1:2" s="190" customFormat="1" x14ac:dyDescent="0.25">
      <c r="A493" s="194" t="s">
        <v>761</v>
      </c>
      <c r="B493" s="194"/>
    </row>
    <row r="494" spans="1:2" s="190" customFormat="1" x14ac:dyDescent="0.25">
      <c r="A494" s="194" t="s">
        <v>762</v>
      </c>
      <c r="B494" s="194"/>
    </row>
    <row r="495" spans="1:2" s="190" customFormat="1" x14ac:dyDescent="0.25">
      <c r="A495" s="194" t="s">
        <v>763</v>
      </c>
      <c r="B495" s="194"/>
    </row>
    <row r="496" spans="1:2" s="190" customFormat="1" x14ac:dyDescent="0.25">
      <c r="A496" s="194" t="s">
        <v>764</v>
      </c>
      <c r="B496" s="194"/>
    </row>
    <row r="497" spans="1:2" s="190" customFormat="1" x14ac:dyDescent="0.25">
      <c r="A497" s="194" t="s">
        <v>765</v>
      </c>
      <c r="B497" s="194"/>
    </row>
    <row r="498" spans="1:2" s="190" customFormat="1" x14ac:dyDescent="0.25">
      <c r="A498" s="194" t="s">
        <v>766</v>
      </c>
      <c r="B498" s="194"/>
    </row>
    <row r="499" spans="1:2" s="190" customFormat="1" x14ac:dyDescent="0.25">
      <c r="A499" s="194" t="s">
        <v>767</v>
      </c>
      <c r="B499" s="194"/>
    </row>
    <row r="500" spans="1:2" s="190" customFormat="1" x14ac:dyDescent="0.25">
      <c r="A500" s="194" t="s">
        <v>768</v>
      </c>
      <c r="B500" s="194"/>
    </row>
    <row r="501" spans="1:2" s="190" customFormat="1" x14ac:dyDescent="0.25">
      <c r="A501" s="194" t="s">
        <v>769</v>
      </c>
      <c r="B501" s="194"/>
    </row>
    <row r="502" spans="1:2" s="190" customFormat="1" x14ac:dyDescent="0.25">
      <c r="A502" s="194" t="s">
        <v>770</v>
      </c>
      <c r="B502" s="194"/>
    </row>
    <row r="503" spans="1:2" s="190" customFormat="1" x14ac:dyDescent="0.25">
      <c r="A503" s="194" t="s">
        <v>771</v>
      </c>
      <c r="B503" s="194"/>
    </row>
    <row r="504" spans="1:2" s="190" customFormat="1" x14ac:dyDescent="0.25">
      <c r="A504" s="194" t="s">
        <v>772</v>
      </c>
      <c r="B504" s="194"/>
    </row>
    <row r="505" spans="1:2" s="190" customFormat="1" x14ac:dyDescent="0.25">
      <c r="A505" s="194" t="s">
        <v>773</v>
      </c>
      <c r="B505" s="194"/>
    </row>
    <row r="506" spans="1:2" s="190" customFormat="1" x14ac:dyDescent="0.25">
      <c r="A506" s="194" t="s">
        <v>774</v>
      </c>
      <c r="B506" s="194"/>
    </row>
    <row r="507" spans="1:2" s="190" customFormat="1" x14ac:dyDescent="0.25">
      <c r="A507" s="194" t="s">
        <v>775</v>
      </c>
      <c r="B507" s="194"/>
    </row>
    <row r="508" spans="1:2" s="190" customFormat="1" x14ac:dyDescent="0.25">
      <c r="A508" s="194" t="s">
        <v>776</v>
      </c>
      <c r="B508" s="194"/>
    </row>
    <row r="509" spans="1:2" s="190" customFormat="1" x14ac:dyDescent="0.25">
      <c r="A509" s="194" t="s">
        <v>777</v>
      </c>
      <c r="B509" s="194"/>
    </row>
    <row r="510" spans="1:2" s="190" customFormat="1" x14ac:dyDescent="0.25">
      <c r="A510" s="194" t="s">
        <v>778</v>
      </c>
      <c r="B510" s="194"/>
    </row>
    <row r="511" spans="1:2" s="190" customFormat="1" x14ac:dyDescent="0.25">
      <c r="A511" s="194" t="s">
        <v>779</v>
      </c>
      <c r="B511" s="194"/>
    </row>
    <row r="512" spans="1:2" s="190" customFormat="1" x14ac:dyDescent="0.25">
      <c r="A512" s="194" t="s">
        <v>780</v>
      </c>
      <c r="B512" s="194"/>
    </row>
    <row r="513" spans="1:2" s="190" customFormat="1" x14ac:dyDescent="0.25">
      <c r="A513" s="194" t="s">
        <v>781</v>
      </c>
      <c r="B513" s="194"/>
    </row>
    <row r="514" spans="1:2" s="190" customFormat="1" x14ac:dyDescent="0.25">
      <c r="A514" s="194" t="s">
        <v>782</v>
      </c>
      <c r="B514" s="194"/>
    </row>
    <row r="515" spans="1:2" s="190" customFormat="1" x14ac:dyDescent="0.25">
      <c r="A515" s="194" t="s">
        <v>783</v>
      </c>
      <c r="B515" s="194"/>
    </row>
    <row r="516" spans="1:2" s="190" customFormat="1" x14ac:dyDescent="0.25">
      <c r="A516" s="194" t="s">
        <v>784</v>
      </c>
      <c r="B516" s="194"/>
    </row>
    <row r="517" spans="1:2" s="190" customFormat="1" x14ac:dyDescent="0.25">
      <c r="A517" s="194" t="s">
        <v>785</v>
      </c>
      <c r="B517" s="194"/>
    </row>
    <row r="518" spans="1:2" s="190" customFormat="1" x14ac:dyDescent="0.25">
      <c r="A518" s="194" t="s">
        <v>786</v>
      </c>
      <c r="B518" s="194"/>
    </row>
    <row r="519" spans="1:2" s="190" customFormat="1" x14ac:dyDescent="0.25">
      <c r="A519" s="194" t="s">
        <v>787</v>
      </c>
      <c r="B519" s="194"/>
    </row>
    <row r="520" spans="1:2" s="190" customFormat="1" x14ac:dyDescent="0.25">
      <c r="A520" s="194" t="s">
        <v>788</v>
      </c>
      <c r="B520" s="194"/>
    </row>
    <row r="521" spans="1:2" s="190" customFormat="1" x14ac:dyDescent="0.25">
      <c r="A521" s="194" t="s">
        <v>789</v>
      </c>
      <c r="B521" s="194"/>
    </row>
    <row r="522" spans="1:2" s="190" customFormat="1" x14ac:dyDescent="0.25">
      <c r="A522" s="194" t="s">
        <v>790</v>
      </c>
      <c r="B522" s="194"/>
    </row>
    <row r="523" spans="1:2" s="190" customFormat="1" x14ac:dyDescent="0.25">
      <c r="A523" s="194" t="s">
        <v>791</v>
      </c>
      <c r="B523" s="194"/>
    </row>
    <row r="524" spans="1:2" s="190" customFormat="1" x14ac:dyDescent="0.25">
      <c r="A524" s="194" t="s">
        <v>792</v>
      </c>
      <c r="B524" s="194"/>
    </row>
    <row r="525" spans="1:2" s="190" customFormat="1" x14ac:dyDescent="0.25">
      <c r="A525" s="194" t="s">
        <v>793</v>
      </c>
      <c r="B525" s="194"/>
    </row>
    <row r="526" spans="1:2" s="190" customFormat="1" x14ac:dyDescent="0.25">
      <c r="A526" s="194" t="s">
        <v>794</v>
      </c>
      <c r="B526" s="194"/>
    </row>
    <row r="527" spans="1:2" s="190" customFormat="1" x14ac:dyDescent="0.25">
      <c r="A527" s="194" t="s">
        <v>795</v>
      </c>
      <c r="B527" s="194"/>
    </row>
    <row r="528" spans="1:2" s="190" customFormat="1" x14ac:dyDescent="0.25">
      <c r="A528" s="194" t="s">
        <v>796</v>
      </c>
      <c r="B528" s="194"/>
    </row>
    <row r="529" spans="1:2" s="190" customFormat="1" x14ac:dyDescent="0.25">
      <c r="A529" s="194" t="s">
        <v>797</v>
      </c>
      <c r="B529" s="194"/>
    </row>
    <row r="530" spans="1:2" s="190" customFormat="1" x14ac:dyDescent="0.25">
      <c r="A530" s="194" t="s">
        <v>798</v>
      </c>
      <c r="B530" s="194"/>
    </row>
    <row r="531" spans="1:2" s="190" customFormat="1" x14ac:dyDescent="0.25">
      <c r="A531" s="194" t="s">
        <v>799</v>
      </c>
      <c r="B531" s="194"/>
    </row>
    <row r="532" spans="1:2" s="190" customFormat="1" x14ac:dyDescent="0.25">
      <c r="A532" s="194" t="s">
        <v>800</v>
      </c>
      <c r="B532" s="194"/>
    </row>
    <row r="533" spans="1:2" s="190" customFormat="1" x14ac:dyDescent="0.25">
      <c r="A533" s="194" t="s">
        <v>801</v>
      </c>
      <c r="B533" s="194"/>
    </row>
    <row r="534" spans="1:2" s="190" customFormat="1" x14ac:dyDescent="0.25">
      <c r="A534" s="194" t="s">
        <v>802</v>
      </c>
      <c r="B534" s="194"/>
    </row>
    <row r="535" spans="1:2" s="190" customFormat="1" x14ac:dyDescent="0.25">
      <c r="A535" s="194" t="s">
        <v>803</v>
      </c>
      <c r="B535" s="194"/>
    </row>
    <row r="536" spans="1:2" s="190" customFormat="1" x14ac:dyDescent="0.25">
      <c r="A536" s="194" t="s">
        <v>804</v>
      </c>
      <c r="B536" s="194"/>
    </row>
    <row r="537" spans="1:2" s="190" customFormat="1" x14ac:dyDescent="0.25">
      <c r="A537" s="194" t="s">
        <v>805</v>
      </c>
      <c r="B537" s="194"/>
    </row>
    <row r="538" spans="1:2" s="190" customFormat="1" x14ac:dyDescent="0.25">
      <c r="A538" s="194" t="s">
        <v>806</v>
      </c>
      <c r="B538" s="194"/>
    </row>
    <row r="539" spans="1:2" s="190" customFormat="1" x14ac:dyDescent="0.25">
      <c r="A539" s="194" t="s">
        <v>807</v>
      </c>
      <c r="B539" s="194"/>
    </row>
    <row r="540" spans="1:2" s="190" customFormat="1" x14ac:dyDescent="0.25">
      <c r="A540" s="194" t="s">
        <v>808</v>
      </c>
      <c r="B540" s="194"/>
    </row>
    <row r="541" spans="1:2" s="190" customFormat="1" x14ac:dyDescent="0.25">
      <c r="A541" s="194" t="s">
        <v>809</v>
      </c>
      <c r="B541" s="194"/>
    </row>
    <row r="542" spans="1:2" s="190" customFormat="1" x14ac:dyDescent="0.25">
      <c r="A542" s="194" t="s">
        <v>810</v>
      </c>
      <c r="B542" s="194"/>
    </row>
    <row r="543" spans="1:2" s="190" customFormat="1" x14ac:dyDescent="0.25">
      <c r="A543" s="194" t="s">
        <v>811</v>
      </c>
      <c r="B543" s="194"/>
    </row>
    <row r="544" spans="1:2" s="190" customFormat="1" x14ac:dyDescent="0.25">
      <c r="A544" s="194" t="s">
        <v>812</v>
      </c>
      <c r="B544" s="194"/>
    </row>
    <row r="545" spans="1:2" s="190" customFormat="1" x14ac:dyDescent="0.25">
      <c r="A545" s="194" t="s">
        <v>813</v>
      </c>
      <c r="B545" s="194"/>
    </row>
    <row r="546" spans="1:2" s="190" customFormat="1" x14ac:dyDescent="0.25">
      <c r="A546" s="194" t="s">
        <v>814</v>
      </c>
      <c r="B546" s="194"/>
    </row>
    <row r="547" spans="1:2" s="190" customFormat="1" x14ac:dyDescent="0.25">
      <c r="A547" s="194" t="s">
        <v>815</v>
      </c>
      <c r="B547" s="194"/>
    </row>
    <row r="548" spans="1:2" s="190" customFormat="1" x14ac:dyDescent="0.25">
      <c r="A548" s="194" t="s">
        <v>816</v>
      </c>
      <c r="B548" s="194"/>
    </row>
    <row r="549" spans="1:2" s="190" customFormat="1" x14ac:dyDescent="0.25">
      <c r="A549" s="194" t="s">
        <v>817</v>
      </c>
      <c r="B549" s="194"/>
    </row>
    <row r="550" spans="1:2" s="190" customFormat="1" x14ac:dyDescent="0.25">
      <c r="A550" s="194" t="s">
        <v>818</v>
      </c>
      <c r="B550" s="194"/>
    </row>
    <row r="551" spans="1:2" s="190" customFormat="1" x14ac:dyDescent="0.25">
      <c r="A551" s="194" t="s">
        <v>819</v>
      </c>
      <c r="B551" s="194"/>
    </row>
    <row r="552" spans="1:2" s="190" customFormat="1" x14ac:dyDescent="0.25">
      <c r="A552" s="194" t="s">
        <v>820</v>
      </c>
      <c r="B552" s="194"/>
    </row>
    <row r="553" spans="1:2" s="190" customFormat="1" x14ac:dyDescent="0.25">
      <c r="A553" s="194" t="s">
        <v>821</v>
      </c>
      <c r="B553" s="194"/>
    </row>
    <row r="554" spans="1:2" s="190" customFormat="1" x14ac:dyDescent="0.25">
      <c r="A554" s="194" t="s">
        <v>822</v>
      </c>
      <c r="B554" s="194"/>
    </row>
    <row r="555" spans="1:2" s="190" customFormat="1" x14ac:dyDescent="0.25">
      <c r="A555" s="194" t="s">
        <v>823</v>
      </c>
      <c r="B555" s="194"/>
    </row>
    <row r="556" spans="1:2" s="190" customFormat="1" x14ac:dyDescent="0.25">
      <c r="A556" s="194" t="s">
        <v>824</v>
      </c>
      <c r="B556" s="194"/>
    </row>
    <row r="557" spans="1:2" s="190" customFormat="1" x14ac:dyDescent="0.25">
      <c r="A557" s="194" t="s">
        <v>825</v>
      </c>
      <c r="B557" s="194"/>
    </row>
    <row r="558" spans="1:2" s="190" customFormat="1" x14ac:dyDescent="0.25">
      <c r="A558" s="194" t="s">
        <v>826</v>
      </c>
      <c r="B558" s="194"/>
    </row>
    <row r="559" spans="1:2" s="190" customFormat="1" x14ac:dyDescent="0.25">
      <c r="A559" s="194" t="s">
        <v>827</v>
      </c>
      <c r="B559" s="194"/>
    </row>
    <row r="560" spans="1:2" s="190" customFormat="1" x14ac:dyDescent="0.25">
      <c r="A560" s="194" t="s">
        <v>828</v>
      </c>
      <c r="B560" s="194"/>
    </row>
    <row r="561" spans="1:2" s="190" customFormat="1" x14ac:dyDescent="0.25">
      <c r="A561" s="194" t="s">
        <v>829</v>
      </c>
      <c r="B561" s="194"/>
    </row>
    <row r="562" spans="1:2" s="190" customFormat="1" x14ac:dyDescent="0.25">
      <c r="A562" s="194" t="s">
        <v>830</v>
      </c>
      <c r="B562" s="194"/>
    </row>
    <row r="563" spans="1:2" s="190" customFormat="1" x14ac:dyDescent="0.25">
      <c r="A563" s="194" t="s">
        <v>831</v>
      </c>
      <c r="B563" s="194"/>
    </row>
    <row r="564" spans="1:2" s="190" customFormat="1" x14ac:dyDescent="0.25">
      <c r="A564" s="194" t="s">
        <v>832</v>
      </c>
      <c r="B564" s="194"/>
    </row>
    <row r="565" spans="1:2" s="190" customFormat="1" x14ac:dyDescent="0.25">
      <c r="A565" s="194" t="s">
        <v>833</v>
      </c>
      <c r="B565" s="194"/>
    </row>
    <row r="566" spans="1:2" s="190" customFormat="1" x14ac:dyDescent="0.25">
      <c r="A566" s="194" t="s">
        <v>834</v>
      </c>
      <c r="B566" s="194"/>
    </row>
    <row r="567" spans="1:2" s="190" customFormat="1" x14ac:dyDescent="0.25">
      <c r="A567" s="194" t="s">
        <v>835</v>
      </c>
      <c r="B567" s="194"/>
    </row>
    <row r="568" spans="1:2" s="190" customFormat="1" x14ac:dyDescent="0.25">
      <c r="A568" s="194" t="s">
        <v>836</v>
      </c>
      <c r="B568" s="194"/>
    </row>
    <row r="569" spans="1:2" s="190" customFormat="1" x14ac:dyDescent="0.25">
      <c r="A569" s="194" t="s">
        <v>837</v>
      </c>
      <c r="B569" s="194"/>
    </row>
    <row r="570" spans="1:2" s="190" customFormat="1" x14ac:dyDescent="0.25">
      <c r="A570" s="194" t="s">
        <v>838</v>
      </c>
      <c r="B570" s="194"/>
    </row>
    <row r="571" spans="1:2" s="190" customFormat="1" x14ac:dyDescent="0.25">
      <c r="A571" s="194" t="s">
        <v>839</v>
      </c>
      <c r="B571" s="194"/>
    </row>
    <row r="572" spans="1:2" s="190" customFormat="1" x14ac:dyDescent="0.25">
      <c r="A572" s="194" t="s">
        <v>840</v>
      </c>
      <c r="B572" s="194"/>
    </row>
    <row r="573" spans="1:2" s="190" customFormat="1" x14ac:dyDescent="0.25">
      <c r="A573" s="194" t="s">
        <v>841</v>
      </c>
      <c r="B573" s="194"/>
    </row>
    <row r="574" spans="1:2" s="190" customFormat="1" x14ac:dyDescent="0.25">
      <c r="A574" s="194" t="s">
        <v>842</v>
      </c>
      <c r="B574" s="194"/>
    </row>
    <row r="575" spans="1:2" s="190" customFormat="1" x14ac:dyDescent="0.25">
      <c r="A575" s="194" t="s">
        <v>843</v>
      </c>
      <c r="B575" s="194"/>
    </row>
    <row r="576" spans="1:2" s="190" customFormat="1" x14ac:dyDescent="0.25">
      <c r="A576" s="194" t="s">
        <v>844</v>
      </c>
      <c r="B576" s="194"/>
    </row>
    <row r="577" spans="1:2" s="190" customFormat="1" x14ac:dyDescent="0.25">
      <c r="A577" s="194" t="s">
        <v>845</v>
      </c>
      <c r="B577" s="194"/>
    </row>
    <row r="578" spans="1:2" s="190" customFormat="1" x14ac:dyDescent="0.25">
      <c r="A578" s="194" t="s">
        <v>846</v>
      </c>
      <c r="B578" s="194"/>
    </row>
    <row r="579" spans="1:2" s="190" customFormat="1" x14ac:dyDescent="0.25">
      <c r="A579" s="194" t="s">
        <v>847</v>
      </c>
      <c r="B579" s="194"/>
    </row>
    <row r="580" spans="1:2" s="190" customFormat="1" x14ac:dyDescent="0.25">
      <c r="A580" s="194" t="s">
        <v>848</v>
      </c>
      <c r="B580" s="194"/>
    </row>
    <row r="581" spans="1:2" s="190" customFormat="1" x14ac:dyDescent="0.25">
      <c r="A581" s="194" t="s">
        <v>849</v>
      </c>
      <c r="B581" s="194"/>
    </row>
    <row r="582" spans="1:2" s="190" customFormat="1" x14ac:dyDescent="0.25">
      <c r="A582" s="194" t="s">
        <v>850</v>
      </c>
      <c r="B582" s="194"/>
    </row>
    <row r="583" spans="1:2" s="190" customFormat="1" x14ac:dyDescent="0.25">
      <c r="A583" s="194" t="s">
        <v>851</v>
      </c>
      <c r="B583" s="194"/>
    </row>
    <row r="584" spans="1:2" s="190" customFormat="1" x14ac:dyDescent="0.25">
      <c r="A584" s="194" t="s">
        <v>852</v>
      </c>
      <c r="B584" s="194"/>
    </row>
    <row r="585" spans="1:2" s="190" customFormat="1" x14ac:dyDescent="0.25">
      <c r="A585" s="194" t="s">
        <v>853</v>
      </c>
      <c r="B585" s="194"/>
    </row>
    <row r="586" spans="1:2" s="190" customFormat="1" x14ac:dyDescent="0.25">
      <c r="A586" s="194" t="s">
        <v>854</v>
      </c>
      <c r="B586" s="194"/>
    </row>
    <row r="587" spans="1:2" s="190" customFormat="1" x14ac:dyDescent="0.25">
      <c r="A587" s="194" t="s">
        <v>855</v>
      </c>
      <c r="B587" s="194"/>
    </row>
    <row r="588" spans="1:2" s="190" customFormat="1" x14ac:dyDescent="0.25">
      <c r="A588" s="194" t="s">
        <v>856</v>
      </c>
      <c r="B588" s="194"/>
    </row>
    <row r="589" spans="1:2" s="190" customFormat="1" x14ac:dyDescent="0.25">
      <c r="A589" s="194" t="s">
        <v>857</v>
      </c>
      <c r="B589" s="194"/>
    </row>
    <row r="590" spans="1:2" s="190" customFormat="1" x14ac:dyDescent="0.25">
      <c r="A590" s="194" t="s">
        <v>858</v>
      </c>
      <c r="B590" s="194"/>
    </row>
    <row r="591" spans="1:2" s="190" customFormat="1" x14ac:dyDescent="0.25">
      <c r="A591" s="194" t="s">
        <v>859</v>
      </c>
      <c r="B591" s="194"/>
    </row>
    <row r="592" spans="1:2" s="190" customFormat="1" x14ac:dyDescent="0.25">
      <c r="A592" s="194" t="s">
        <v>860</v>
      </c>
      <c r="B592" s="194"/>
    </row>
    <row r="593" spans="1:2" s="190" customFormat="1" x14ac:dyDescent="0.25">
      <c r="A593" s="194" t="s">
        <v>861</v>
      </c>
      <c r="B593" s="194"/>
    </row>
    <row r="594" spans="1:2" s="190" customFormat="1" x14ac:dyDescent="0.25">
      <c r="A594" s="194" t="s">
        <v>862</v>
      </c>
      <c r="B594" s="194"/>
    </row>
    <row r="595" spans="1:2" s="190" customFormat="1" x14ac:dyDescent="0.25">
      <c r="A595" s="194" t="s">
        <v>863</v>
      </c>
      <c r="B595" s="194"/>
    </row>
    <row r="596" spans="1:2" s="190" customFormat="1" x14ac:dyDescent="0.25">
      <c r="A596" s="194" t="s">
        <v>864</v>
      </c>
      <c r="B596" s="194"/>
    </row>
    <row r="597" spans="1:2" s="190" customFormat="1" x14ac:dyDescent="0.25">
      <c r="A597" s="194" t="s">
        <v>865</v>
      </c>
      <c r="B597" s="194"/>
    </row>
    <row r="598" spans="1:2" s="190" customFormat="1" x14ac:dyDescent="0.25">
      <c r="A598" s="194" t="s">
        <v>866</v>
      </c>
      <c r="B598" s="194"/>
    </row>
    <row r="599" spans="1:2" s="190" customFormat="1" x14ac:dyDescent="0.25">
      <c r="A599" s="194" t="s">
        <v>867</v>
      </c>
      <c r="B599" s="194"/>
    </row>
    <row r="600" spans="1:2" s="190" customFormat="1" x14ac:dyDescent="0.25">
      <c r="A600" s="194" t="s">
        <v>868</v>
      </c>
      <c r="B600" s="194"/>
    </row>
    <row r="601" spans="1:2" s="190" customFormat="1" x14ac:dyDescent="0.25">
      <c r="A601" s="194" t="s">
        <v>869</v>
      </c>
      <c r="B601" s="194"/>
    </row>
    <row r="602" spans="1:2" s="190" customFormat="1" x14ac:dyDescent="0.25">
      <c r="A602" s="194" t="s">
        <v>870</v>
      </c>
      <c r="B602" s="194"/>
    </row>
    <row r="603" spans="1:2" s="190" customFormat="1" x14ac:dyDescent="0.25">
      <c r="A603" s="194" t="s">
        <v>871</v>
      </c>
      <c r="B603" s="194"/>
    </row>
    <row r="604" spans="1:2" s="190" customFormat="1" x14ac:dyDescent="0.25">
      <c r="A604" s="194" t="s">
        <v>872</v>
      </c>
      <c r="B604" s="194"/>
    </row>
    <row r="605" spans="1:2" s="190" customFormat="1" x14ac:dyDescent="0.25">
      <c r="A605" s="194" t="s">
        <v>873</v>
      </c>
      <c r="B605" s="194"/>
    </row>
    <row r="606" spans="1:2" s="190" customFormat="1" x14ac:dyDescent="0.25">
      <c r="A606" s="194" t="s">
        <v>874</v>
      </c>
      <c r="B606" s="194"/>
    </row>
    <row r="607" spans="1:2" s="190" customFormat="1" x14ac:dyDescent="0.25">
      <c r="A607" s="194" t="s">
        <v>875</v>
      </c>
      <c r="B607" s="194"/>
    </row>
    <row r="608" spans="1:2" s="190" customFormat="1" x14ac:dyDescent="0.25">
      <c r="A608" s="194" t="s">
        <v>876</v>
      </c>
      <c r="B608" s="194"/>
    </row>
    <row r="609" spans="1:2" s="190" customFormat="1" x14ac:dyDescent="0.25">
      <c r="A609" s="194" t="s">
        <v>877</v>
      </c>
      <c r="B609" s="194"/>
    </row>
    <row r="610" spans="1:2" s="190" customFormat="1" x14ac:dyDescent="0.25">
      <c r="A610" s="194" t="s">
        <v>878</v>
      </c>
      <c r="B610" s="194"/>
    </row>
    <row r="611" spans="1:2" s="190" customFormat="1" x14ac:dyDescent="0.25">
      <c r="A611" s="194" t="s">
        <v>879</v>
      </c>
      <c r="B611" s="194"/>
    </row>
    <row r="612" spans="1:2" s="190" customFormat="1" x14ac:dyDescent="0.25">
      <c r="A612" s="194" t="s">
        <v>880</v>
      </c>
      <c r="B612" s="194"/>
    </row>
    <row r="613" spans="1:2" s="190" customFormat="1" x14ac:dyDescent="0.25">
      <c r="A613" s="194" t="s">
        <v>881</v>
      </c>
      <c r="B613" s="194"/>
    </row>
    <row r="614" spans="1:2" s="190" customFormat="1" x14ac:dyDescent="0.25">
      <c r="A614" s="194" t="s">
        <v>882</v>
      </c>
      <c r="B614" s="194"/>
    </row>
    <row r="615" spans="1:2" s="190" customFormat="1" x14ac:dyDescent="0.25">
      <c r="A615" s="194" t="s">
        <v>883</v>
      </c>
      <c r="B615" s="194"/>
    </row>
    <row r="616" spans="1:2" s="190" customFormat="1" x14ac:dyDescent="0.25">
      <c r="A616" s="194" t="s">
        <v>884</v>
      </c>
      <c r="B616" s="194"/>
    </row>
    <row r="617" spans="1:2" s="190" customFormat="1" x14ac:dyDescent="0.25">
      <c r="A617" s="194" t="s">
        <v>885</v>
      </c>
      <c r="B617" s="194"/>
    </row>
    <row r="618" spans="1:2" s="190" customFormat="1" x14ac:dyDescent="0.25">
      <c r="A618" s="194" t="s">
        <v>886</v>
      </c>
      <c r="B618" s="194"/>
    </row>
    <row r="619" spans="1:2" s="190" customFormat="1" x14ac:dyDescent="0.25">
      <c r="A619" s="194" t="s">
        <v>887</v>
      </c>
      <c r="B619" s="194"/>
    </row>
    <row r="620" spans="1:2" s="190" customFormat="1" x14ac:dyDescent="0.25">
      <c r="A620" s="194" t="s">
        <v>888</v>
      </c>
      <c r="B620" s="194"/>
    </row>
    <row r="621" spans="1:2" s="190" customFormat="1" x14ac:dyDescent="0.25">
      <c r="A621" s="194" t="s">
        <v>889</v>
      </c>
      <c r="B621" s="194"/>
    </row>
    <row r="622" spans="1:2" s="190" customFormat="1" x14ac:dyDescent="0.25">
      <c r="A622" s="194" t="s">
        <v>890</v>
      </c>
      <c r="B622" s="194"/>
    </row>
    <row r="623" spans="1:2" s="190" customFormat="1" x14ac:dyDescent="0.25">
      <c r="A623" s="194" t="s">
        <v>891</v>
      </c>
      <c r="B623" s="194"/>
    </row>
    <row r="624" spans="1:2" s="190" customFormat="1" x14ac:dyDescent="0.25">
      <c r="A624" s="194" t="s">
        <v>892</v>
      </c>
      <c r="B624" s="194"/>
    </row>
    <row r="625" spans="1:2" s="190" customFormat="1" x14ac:dyDescent="0.25">
      <c r="A625" s="194" t="s">
        <v>893</v>
      </c>
      <c r="B625" s="194"/>
    </row>
    <row r="626" spans="1:2" s="190" customFormat="1" x14ac:dyDescent="0.25">
      <c r="A626" s="194" t="s">
        <v>894</v>
      </c>
      <c r="B626" s="194"/>
    </row>
    <row r="627" spans="1:2" s="190" customFormat="1" x14ac:dyDescent="0.25">
      <c r="A627" s="194" t="s">
        <v>895</v>
      </c>
      <c r="B627" s="194"/>
    </row>
    <row r="628" spans="1:2" s="190" customFormat="1" x14ac:dyDescent="0.25">
      <c r="A628" s="194" t="s">
        <v>896</v>
      </c>
      <c r="B628" s="194"/>
    </row>
    <row r="629" spans="1:2" s="190" customFormat="1" x14ac:dyDescent="0.25">
      <c r="A629" s="194" t="s">
        <v>897</v>
      </c>
      <c r="B629" s="194"/>
    </row>
    <row r="630" spans="1:2" s="190" customFormat="1" x14ac:dyDescent="0.25">
      <c r="A630" s="194" t="s">
        <v>898</v>
      </c>
      <c r="B630" s="194"/>
    </row>
    <row r="631" spans="1:2" s="190" customFormat="1" x14ac:dyDescent="0.25">
      <c r="A631" s="194" t="s">
        <v>899</v>
      </c>
      <c r="B631" s="194"/>
    </row>
    <row r="632" spans="1:2" s="190" customFormat="1" x14ac:dyDescent="0.25">
      <c r="A632" s="194" t="s">
        <v>900</v>
      </c>
      <c r="B632" s="194"/>
    </row>
    <row r="633" spans="1:2" s="190" customFormat="1" x14ac:dyDescent="0.25">
      <c r="A633" s="194" t="s">
        <v>901</v>
      </c>
      <c r="B633" s="194"/>
    </row>
    <row r="634" spans="1:2" s="190" customFormat="1" x14ac:dyDescent="0.25">
      <c r="A634" s="194" t="s">
        <v>902</v>
      </c>
      <c r="B634" s="194"/>
    </row>
    <row r="635" spans="1:2" s="190" customFormat="1" x14ac:dyDescent="0.25">
      <c r="A635" s="194" t="s">
        <v>903</v>
      </c>
      <c r="B635" s="194"/>
    </row>
    <row r="636" spans="1:2" s="190" customFormat="1" x14ac:dyDescent="0.25">
      <c r="A636" s="194" t="s">
        <v>904</v>
      </c>
      <c r="B636" s="194"/>
    </row>
    <row r="637" spans="1:2" s="190" customFormat="1" x14ac:dyDescent="0.25">
      <c r="A637" s="194" t="s">
        <v>905</v>
      </c>
      <c r="B637" s="194"/>
    </row>
    <row r="638" spans="1:2" s="190" customFormat="1" x14ac:dyDescent="0.25">
      <c r="A638" s="194" t="s">
        <v>906</v>
      </c>
      <c r="B638" s="194"/>
    </row>
    <row r="639" spans="1:2" s="190" customFormat="1" x14ac:dyDescent="0.25">
      <c r="A639" s="194" t="s">
        <v>907</v>
      </c>
      <c r="B639" s="194"/>
    </row>
    <row r="640" spans="1:2" s="190" customFormat="1" x14ac:dyDescent="0.25">
      <c r="A640" s="194" t="s">
        <v>908</v>
      </c>
      <c r="B640" s="194"/>
    </row>
    <row r="641" spans="1:2" s="190" customFormat="1" x14ac:dyDescent="0.25">
      <c r="A641" s="194" t="s">
        <v>909</v>
      </c>
      <c r="B641" s="194"/>
    </row>
    <row r="642" spans="1:2" s="190" customFormat="1" x14ac:dyDescent="0.25">
      <c r="A642" s="194" t="s">
        <v>910</v>
      </c>
      <c r="B642" s="194"/>
    </row>
    <row r="643" spans="1:2" s="190" customFormat="1" x14ac:dyDescent="0.25">
      <c r="A643" s="194" t="s">
        <v>911</v>
      </c>
      <c r="B643" s="194"/>
    </row>
    <row r="644" spans="1:2" s="190" customFormat="1" x14ac:dyDescent="0.25">
      <c r="A644" s="194" t="s">
        <v>912</v>
      </c>
      <c r="B644" s="194"/>
    </row>
    <row r="645" spans="1:2" s="190" customFormat="1" x14ac:dyDescent="0.25">
      <c r="A645" s="194" t="s">
        <v>913</v>
      </c>
      <c r="B645" s="194"/>
    </row>
    <row r="646" spans="1:2" s="190" customFormat="1" x14ac:dyDescent="0.25">
      <c r="A646" s="194" t="s">
        <v>914</v>
      </c>
      <c r="B646" s="194"/>
    </row>
    <row r="647" spans="1:2" s="190" customFormat="1" x14ac:dyDescent="0.25">
      <c r="A647" s="194" t="s">
        <v>915</v>
      </c>
      <c r="B647" s="194"/>
    </row>
    <row r="648" spans="1:2" s="190" customFormat="1" x14ac:dyDescent="0.25">
      <c r="A648" s="194" t="s">
        <v>916</v>
      </c>
      <c r="B648" s="194"/>
    </row>
    <row r="649" spans="1:2" s="190" customFormat="1" x14ac:dyDescent="0.25">
      <c r="A649" s="194" t="s">
        <v>917</v>
      </c>
      <c r="B649" s="194"/>
    </row>
    <row r="650" spans="1:2" s="190" customFormat="1" x14ac:dyDescent="0.25">
      <c r="A650" s="194" t="s">
        <v>918</v>
      </c>
      <c r="B650" s="194"/>
    </row>
    <row r="651" spans="1:2" s="190" customFormat="1" x14ac:dyDescent="0.25">
      <c r="A651" s="194" t="s">
        <v>919</v>
      </c>
      <c r="B651" s="194"/>
    </row>
    <row r="652" spans="1:2" s="190" customFormat="1" x14ac:dyDescent="0.25">
      <c r="A652" s="194" t="s">
        <v>920</v>
      </c>
      <c r="B652" s="194"/>
    </row>
    <row r="653" spans="1:2" s="190" customFormat="1" x14ac:dyDescent="0.25">
      <c r="A653" s="194" t="s">
        <v>921</v>
      </c>
      <c r="B653" s="194"/>
    </row>
    <row r="654" spans="1:2" s="190" customFormat="1" x14ac:dyDescent="0.25">
      <c r="A654" s="194" t="s">
        <v>922</v>
      </c>
      <c r="B654" s="194"/>
    </row>
    <row r="655" spans="1:2" s="190" customFormat="1" x14ac:dyDescent="0.25">
      <c r="A655" s="194" t="s">
        <v>923</v>
      </c>
      <c r="B655" s="194"/>
    </row>
    <row r="656" spans="1:2" s="190" customFormat="1" x14ac:dyDescent="0.25">
      <c r="A656" s="194" t="s">
        <v>924</v>
      </c>
      <c r="B656" s="194"/>
    </row>
    <row r="657" spans="1:2" s="190" customFormat="1" x14ac:dyDescent="0.25">
      <c r="A657" s="194" t="s">
        <v>925</v>
      </c>
      <c r="B657" s="194"/>
    </row>
    <row r="658" spans="1:2" s="190" customFormat="1" x14ac:dyDescent="0.25">
      <c r="A658" s="194" t="s">
        <v>926</v>
      </c>
      <c r="B658" s="194"/>
    </row>
    <row r="659" spans="1:2" s="190" customFormat="1" x14ac:dyDescent="0.25">
      <c r="A659" s="194" t="s">
        <v>927</v>
      </c>
      <c r="B659" s="194"/>
    </row>
    <row r="660" spans="1:2" s="190" customFormat="1" x14ac:dyDescent="0.25">
      <c r="A660" s="194" t="s">
        <v>928</v>
      </c>
      <c r="B660" s="194"/>
    </row>
    <row r="661" spans="1:2" s="190" customFormat="1" x14ac:dyDescent="0.25">
      <c r="A661" s="194" t="s">
        <v>929</v>
      </c>
      <c r="B661" s="194"/>
    </row>
    <row r="662" spans="1:2" s="190" customFormat="1" x14ac:dyDescent="0.25">
      <c r="A662" s="194" t="s">
        <v>930</v>
      </c>
      <c r="B662" s="194"/>
    </row>
    <row r="663" spans="1:2" s="190" customFormat="1" x14ac:dyDescent="0.25">
      <c r="A663" s="194" t="s">
        <v>931</v>
      </c>
      <c r="B663" s="194"/>
    </row>
    <row r="664" spans="1:2" s="190" customFormat="1" x14ac:dyDescent="0.25">
      <c r="A664" s="194" t="s">
        <v>932</v>
      </c>
      <c r="B664" s="194"/>
    </row>
    <row r="665" spans="1:2" s="190" customFormat="1" x14ac:dyDescent="0.25">
      <c r="A665" s="194" t="s">
        <v>933</v>
      </c>
      <c r="B665" s="194"/>
    </row>
    <row r="666" spans="1:2" s="190" customFormat="1" x14ac:dyDescent="0.25">
      <c r="A666" s="194" t="s">
        <v>934</v>
      </c>
      <c r="B666" s="194"/>
    </row>
    <row r="667" spans="1:2" s="190" customFormat="1" x14ac:dyDescent="0.25">
      <c r="A667" s="194" t="s">
        <v>935</v>
      </c>
      <c r="B667" s="194"/>
    </row>
    <row r="668" spans="1:2" s="190" customFormat="1" x14ac:dyDescent="0.25">
      <c r="A668" s="194" t="s">
        <v>936</v>
      </c>
      <c r="B668" s="194"/>
    </row>
    <row r="669" spans="1:2" s="190" customFormat="1" x14ac:dyDescent="0.25">
      <c r="A669" s="194" t="s">
        <v>937</v>
      </c>
      <c r="B669" s="194"/>
    </row>
    <row r="670" spans="1:2" s="190" customFormat="1" x14ac:dyDescent="0.25">
      <c r="A670" s="194" t="s">
        <v>938</v>
      </c>
      <c r="B670" s="194"/>
    </row>
    <row r="671" spans="1:2" s="190" customFormat="1" x14ac:dyDescent="0.25">
      <c r="A671" s="194" t="s">
        <v>939</v>
      </c>
      <c r="B671" s="194"/>
    </row>
    <row r="672" spans="1:2" s="190" customFormat="1" x14ac:dyDescent="0.25">
      <c r="A672" s="194" t="s">
        <v>940</v>
      </c>
      <c r="B672" s="194"/>
    </row>
    <row r="673" spans="1:2" s="190" customFormat="1" x14ac:dyDescent="0.25">
      <c r="A673" s="194" t="s">
        <v>941</v>
      </c>
      <c r="B673" s="194"/>
    </row>
    <row r="674" spans="1:2" s="190" customFormat="1" x14ac:dyDescent="0.25">
      <c r="A674" s="194" t="s">
        <v>942</v>
      </c>
      <c r="B674" s="194"/>
    </row>
    <row r="675" spans="1:2" s="190" customFormat="1" x14ac:dyDescent="0.25">
      <c r="A675" s="194" t="s">
        <v>943</v>
      </c>
      <c r="B675" s="194"/>
    </row>
    <row r="676" spans="1:2" s="190" customFormat="1" x14ac:dyDescent="0.25">
      <c r="A676" s="194" t="s">
        <v>944</v>
      </c>
      <c r="B676" s="194"/>
    </row>
    <row r="677" spans="1:2" s="190" customFormat="1" x14ac:dyDescent="0.25">
      <c r="A677" s="194" t="s">
        <v>945</v>
      </c>
      <c r="B677" s="194"/>
    </row>
    <row r="678" spans="1:2" s="190" customFormat="1" x14ac:dyDescent="0.25">
      <c r="A678" s="194" t="s">
        <v>946</v>
      </c>
      <c r="B678" s="194"/>
    </row>
    <row r="679" spans="1:2" s="190" customFormat="1" x14ac:dyDescent="0.25">
      <c r="A679" s="194" t="s">
        <v>947</v>
      </c>
      <c r="B679" s="194"/>
    </row>
    <row r="680" spans="1:2" s="190" customFormat="1" x14ac:dyDescent="0.25">
      <c r="A680" s="194" t="s">
        <v>948</v>
      </c>
      <c r="B680" s="194"/>
    </row>
    <row r="681" spans="1:2" s="190" customFormat="1" x14ac:dyDescent="0.25">
      <c r="A681" s="194" t="s">
        <v>949</v>
      </c>
      <c r="B681" s="194"/>
    </row>
    <row r="682" spans="1:2" s="190" customFormat="1" x14ac:dyDescent="0.25">
      <c r="A682" s="194" t="s">
        <v>950</v>
      </c>
      <c r="B682" s="194"/>
    </row>
    <row r="683" spans="1:2" s="190" customFormat="1" x14ac:dyDescent="0.25">
      <c r="A683" s="194" t="s">
        <v>951</v>
      </c>
      <c r="B683" s="194"/>
    </row>
    <row r="684" spans="1:2" s="190" customFormat="1" x14ac:dyDescent="0.25">
      <c r="A684" s="194" t="s">
        <v>952</v>
      </c>
      <c r="B684" s="194"/>
    </row>
    <row r="685" spans="1:2" s="190" customFormat="1" x14ac:dyDescent="0.25">
      <c r="A685" s="194" t="s">
        <v>953</v>
      </c>
      <c r="B685" s="194"/>
    </row>
    <row r="686" spans="1:2" s="190" customFormat="1" x14ac:dyDescent="0.25">
      <c r="A686" s="194" t="s">
        <v>954</v>
      </c>
      <c r="B686" s="194"/>
    </row>
    <row r="687" spans="1:2" s="190" customFormat="1" x14ac:dyDescent="0.25">
      <c r="A687" s="194" t="s">
        <v>955</v>
      </c>
      <c r="B687" s="194"/>
    </row>
    <row r="688" spans="1:2" s="190" customFormat="1" x14ac:dyDescent="0.25">
      <c r="A688" s="194" t="s">
        <v>956</v>
      </c>
      <c r="B688" s="194"/>
    </row>
    <row r="689" spans="1:2" s="190" customFormat="1" x14ac:dyDescent="0.25">
      <c r="A689" s="194" t="s">
        <v>957</v>
      </c>
      <c r="B689" s="194"/>
    </row>
    <row r="690" spans="1:2" s="190" customFormat="1" x14ac:dyDescent="0.25">
      <c r="A690" s="194" t="s">
        <v>958</v>
      </c>
      <c r="B690" s="194"/>
    </row>
    <row r="691" spans="1:2" s="190" customFormat="1" x14ac:dyDescent="0.25">
      <c r="A691" s="194" t="s">
        <v>959</v>
      </c>
      <c r="B691" s="194"/>
    </row>
    <row r="692" spans="1:2" s="190" customFormat="1" x14ac:dyDescent="0.25">
      <c r="A692" s="194" t="s">
        <v>960</v>
      </c>
      <c r="B692" s="194"/>
    </row>
    <row r="693" spans="1:2" s="190" customFormat="1" x14ac:dyDescent="0.25">
      <c r="A693" s="194" t="s">
        <v>961</v>
      </c>
      <c r="B693" s="194"/>
    </row>
    <row r="694" spans="1:2" s="190" customFormat="1" x14ac:dyDescent="0.25">
      <c r="A694" s="194" t="s">
        <v>962</v>
      </c>
      <c r="B694" s="194"/>
    </row>
    <row r="695" spans="1:2" s="190" customFormat="1" x14ac:dyDescent="0.25">
      <c r="A695" s="194" t="s">
        <v>963</v>
      </c>
      <c r="B695" s="194"/>
    </row>
    <row r="696" spans="1:2" s="190" customFormat="1" x14ac:dyDescent="0.25">
      <c r="A696" s="194" t="s">
        <v>964</v>
      </c>
      <c r="B696" s="194"/>
    </row>
    <row r="697" spans="1:2" s="190" customFormat="1" x14ac:dyDescent="0.25">
      <c r="A697" s="194" t="s">
        <v>965</v>
      </c>
      <c r="B697" s="194"/>
    </row>
    <row r="698" spans="1:2" s="190" customFormat="1" x14ac:dyDescent="0.25">
      <c r="A698" s="194" t="s">
        <v>966</v>
      </c>
      <c r="B698" s="194"/>
    </row>
    <row r="699" spans="1:2" s="190" customFormat="1" x14ac:dyDescent="0.25">
      <c r="A699" s="194" t="s">
        <v>967</v>
      </c>
      <c r="B699" s="194"/>
    </row>
    <row r="700" spans="1:2" s="190" customFormat="1" x14ac:dyDescent="0.25">
      <c r="A700" s="194" t="s">
        <v>968</v>
      </c>
      <c r="B700" s="194"/>
    </row>
    <row r="701" spans="1:2" s="190" customFormat="1" x14ac:dyDescent="0.25">
      <c r="A701" s="194" t="s">
        <v>969</v>
      </c>
      <c r="B701" s="194"/>
    </row>
    <row r="702" spans="1:2" s="190" customFormat="1" x14ac:dyDescent="0.25">
      <c r="A702" s="194" t="s">
        <v>970</v>
      </c>
      <c r="B702" s="194"/>
    </row>
    <row r="703" spans="1:2" s="190" customFormat="1" x14ac:dyDescent="0.25">
      <c r="A703" s="194" t="s">
        <v>971</v>
      </c>
      <c r="B703" s="194"/>
    </row>
    <row r="704" spans="1:2" s="190" customFormat="1" x14ac:dyDescent="0.25">
      <c r="A704" s="194" t="s">
        <v>972</v>
      </c>
      <c r="B704" s="194"/>
    </row>
    <row r="705" spans="1:2" s="190" customFormat="1" x14ac:dyDescent="0.25">
      <c r="A705" s="194" t="s">
        <v>973</v>
      </c>
      <c r="B705" s="194"/>
    </row>
    <row r="706" spans="1:2" s="190" customFormat="1" x14ac:dyDescent="0.25">
      <c r="A706" s="194" t="s">
        <v>974</v>
      </c>
      <c r="B706" s="194"/>
    </row>
    <row r="707" spans="1:2" s="190" customFormat="1" x14ac:dyDescent="0.25">
      <c r="A707" s="194" t="s">
        <v>975</v>
      </c>
      <c r="B707" s="194"/>
    </row>
    <row r="708" spans="1:2" s="190" customFormat="1" x14ac:dyDescent="0.25">
      <c r="A708" s="194" t="s">
        <v>976</v>
      </c>
      <c r="B708" s="194"/>
    </row>
    <row r="709" spans="1:2" s="190" customFormat="1" x14ac:dyDescent="0.25">
      <c r="A709" s="194" t="s">
        <v>977</v>
      </c>
      <c r="B709" s="194"/>
    </row>
    <row r="710" spans="1:2" s="190" customFormat="1" x14ac:dyDescent="0.25">
      <c r="A710" s="194" t="s">
        <v>978</v>
      </c>
      <c r="B710" s="194"/>
    </row>
    <row r="711" spans="1:2" s="190" customFormat="1" x14ac:dyDescent="0.25">
      <c r="A711" s="194" t="s">
        <v>979</v>
      </c>
      <c r="B711" s="194"/>
    </row>
    <row r="712" spans="1:2" s="190" customFormat="1" x14ac:dyDescent="0.25">
      <c r="A712" s="194" t="s">
        <v>980</v>
      </c>
      <c r="B712" s="194"/>
    </row>
    <row r="713" spans="1:2" s="190" customFormat="1" x14ac:dyDescent="0.25">
      <c r="A713" s="194" t="s">
        <v>981</v>
      </c>
      <c r="B713" s="194"/>
    </row>
    <row r="714" spans="1:2" s="190" customFormat="1" x14ac:dyDescent="0.25">
      <c r="A714" s="194" t="s">
        <v>982</v>
      </c>
      <c r="B714" s="194"/>
    </row>
    <row r="715" spans="1:2" s="190" customFormat="1" x14ac:dyDescent="0.25">
      <c r="A715" s="194" t="s">
        <v>983</v>
      </c>
      <c r="B715" s="194"/>
    </row>
    <row r="716" spans="1:2" s="190" customFormat="1" x14ac:dyDescent="0.25">
      <c r="A716" s="194" t="s">
        <v>984</v>
      </c>
      <c r="B716" s="194"/>
    </row>
    <row r="717" spans="1:2" s="190" customFormat="1" x14ac:dyDescent="0.25">
      <c r="A717" s="194" t="s">
        <v>985</v>
      </c>
      <c r="B717" s="194"/>
    </row>
    <row r="718" spans="1:2" s="190" customFormat="1" x14ac:dyDescent="0.25">
      <c r="A718" s="194" t="s">
        <v>986</v>
      </c>
      <c r="B718" s="194"/>
    </row>
    <row r="719" spans="1:2" s="190" customFormat="1" x14ac:dyDescent="0.25">
      <c r="A719" s="194" t="s">
        <v>987</v>
      </c>
      <c r="B719" s="194"/>
    </row>
    <row r="720" spans="1:2" s="190" customFormat="1" x14ac:dyDescent="0.25">
      <c r="A720" s="194" t="s">
        <v>988</v>
      </c>
      <c r="B720" s="194"/>
    </row>
    <row r="721" spans="1:2" s="190" customFormat="1" x14ac:dyDescent="0.25">
      <c r="A721" s="194" t="s">
        <v>989</v>
      </c>
      <c r="B721" s="194"/>
    </row>
    <row r="722" spans="1:2" s="190" customFormat="1" x14ac:dyDescent="0.25">
      <c r="A722" s="194" t="s">
        <v>990</v>
      </c>
      <c r="B722" s="194"/>
    </row>
    <row r="723" spans="1:2" s="190" customFormat="1" x14ac:dyDescent="0.25">
      <c r="A723" s="194" t="s">
        <v>991</v>
      </c>
      <c r="B723" s="194"/>
    </row>
    <row r="724" spans="1:2" s="190" customFormat="1" x14ac:dyDescent="0.25">
      <c r="A724" s="194" t="s">
        <v>992</v>
      </c>
      <c r="B724" s="194"/>
    </row>
    <row r="725" spans="1:2" s="190" customFormat="1" x14ac:dyDescent="0.25">
      <c r="A725" s="194" t="s">
        <v>993</v>
      </c>
      <c r="B725" s="194"/>
    </row>
    <row r="726" spans="1:2" s="190" customFormat="1" x14ac:dyDescent="0.25">
      <c r="A726" s="194" t="s">
        <v>994</v>
      </c>
      <c r="B726" s="194"/>
    </row>
    <row r="727" spans="1:2" s="190" customFormat="1" x14ac:dyDescent="0.25">
      <c r="A727" s="194" t="s">
        <v>995</v>
      </c>
      <c r="B727" s="194"/>
    </row>
    <row r="728" spans="1:2" s="190" customFormat="1" x14ac:dyDescent="0.25">
      <c r="A728" s="194" t="s">
        <v>996</v>
      </c>
      <c r="B728" s="194"/>
    </row>
    <row r="729" spans="1:2" s="190" customFormat="1" x14ac:dyDescent="0.25">
      <c r="A729" s="194" t="s">
        <v>997</v>
      </c>
      <c r="B729" s="194"/>
    </row>
    <row r="730" spans="1:2" s="190" customFormat="1" x14ac:dyDescent="0.25">
      <c r="A730" s="194" t="s">
        <v>998</v>
      </c>
      <c r="B730" s="194"/>
    </row>
    <row r="731" spans="1:2" s="190" customFormat="1" x14ac:dyDescent="0.25">
      <c r="A731" s="194" t="s">
        <v>999</v>
      </c>
      <c r="B731" s="194"/>
    </row>
    <row r="732" spans="1:2" s="190" customFormat="1" x14ac:dyDescent="0.25">
      <c r="A732" s="194" t="s">
        <v>1000</v>
      </c>
      <c r="B732" s="194"/>
    </row>
    <row r="733" spans="1:2" s="190" customFormat="1" x14ac:dyDescent="0.25">
      <c r="A733" s="194" t="s">
        <v>1001</v>
      </c>
      <c r="B733" s="194"/>
    </row>
    <row r="734" spans="1:2" s="190" customFormat="1" x14ac:dyDescent="0.25">
      <c r="A734" s="194" t="s">
        <v>1002</v>
      </c>
      <c r="B734" s="194"/>
    </row>
    <row r="735" spans="1:2" s="190" customFormat="1" x14ac:dyDescent="0.25">
      <c r="A735" s="194" t="s">
        <v>1003</v>
      </c>
      <c r="B735" s="194"/>
    </row>
    <row r="736" spans="1:2" s="190" customFormat="1" x14ac:dyDescent="0.25">
      <c r="A736" s="194" t="s">
        <v>1004</v>
      </c>
      <c r="B736" s="194"/>
    </row>
    <row r="737" spans="1:2" s="190" customFormat="1" x14ac:dyDescent="0.25">
      <c r="A737" s="194" t="s">
        <v>1005</v>
      </c>
      <c r="B737" s="194"/>
    </row>
    <row r="738" spans="1:2" s="190" customFormat="1" x14ac:dyDescent="0.25">
      <c r="A738" s="194" t="s">
        <v>1006</v>
      </c>
      <c r="B738" s="194"/>
    </row>
    <row r="739" spans="1:2" s="190" customFormat="1" x14ac:dyDescent="0.25">
      <c r="A739" s="194" t="s">
        <v>1007</v>
      </c>
      <c r="B739" s="194"/>
    </row>
    <row r="740" spans="1:2" s="190" customFormat="1" x14ac:dyDescent="0.25">
      <c r="A740" s="194" t="s">
        <v>1008</v>
      </c>
      <c r="B740" s="194"/>
    </row>
    <row r="741" spans="1:2" s="190" customFormat="1" x14ac:dyDescent="0.25">
      <c r="A741" s="194" t="s">
        <v>1009</v>
      </c>
      <c r="B741" s="194"/>
    </row>
    <row r="742" spans="1:2" s="190" customFormat="1" x14ac:dyDescent="0.25">
      <c r="A742" s="194" t="s">
        <v>1010</v>
      </c>
      <c r="B742" s="194"/>
    </row>
    <row r="743" spans="1:2" s="190" customFormat="1" x14ac:dyDescent="0.25">
      <c r="A743" s="194" t="s">
        <v>1011</v>
      </c>
      <c r="B743" s="194"/>
    </row>
    <row r="744" spans="1:2" s="190" customFormat="1" x14ac:dyDescent="0.25">
      <c r="A744" s="194" t="s">
        <v>1012</v>
      </c>
      <c r="B744" s="194"/>
    </row>
    <row r="745" spans="1:2" s="190" customFormat="1" x14ac:dyDescent="0.25">
      <c r="A745" s="194" t="s">
        <v>1013</v>
      </c>
      <c r="B745" s="194"/>
    </row>
    <row r="746" spans="1:2" s="190" customFormat="1" x14ac:dyDescent="0.25">
      <c r="A746" s="194" t="s">
        <v>1014</v>
      </c>
      <c r="B746" s="194"/>
    </row>
    <row r="747" spans="1:2" s="190" customFormat="1" x14ac:dyDescent="0.25">
      <c r="A747" s="194" t="s">
        <v>1015</v>
      </c>
      <c r="B747" s="194"/>
    </row>
    <row r="748" spans="1:2" s="190" customFormat="1" x14ac:dyDescent="0.25">
      <c r="A748" s="194" t="s">
        <v>1016</v>
      </c>
      <c r="B748" s="194"/>
    </row>
    <row r="749" spans="1:2" s="190" customFormat="1" x14ac:dyDescent="0.25">
      <c r="A749" s="194" t="s">
        <v>1017</v>
      </c>
      <c r="B749" s="194"/>
    </row>
    <row r="750" spans="1:2" s="190" customFormat="1" x14ac:dyDescent="0.25">
      <c r="A750" s="194" t="s">
        <v>1018</v>
      </c>
      <c r="B750" s="194"/>
    </row>
    <row r="751" spans="1:2" s="190" customFormat="1" x14ac:dyDescent="0.25">
      <c r="A751" s="194" t="s">
        <v>1019</v>
      </c>
      <c r="B751" s="194"/>
    </row>
    <row r="752" spans="1:2" s="190" customFormat="1" x14ac:dyDescent="0.25">
      <c r="A752" s="194" t="s">
        <v>1020</v>
      </c>
      <c r="B752" s="194"/>
    </row>
    <row r="753" spans="1:2" s="190" customFormat="1" x14ac:dyDescent="0.25">
      <c r="A753" s="194" t="s">
        <v>1021</v>
      </c>
      <c r="B753" s="194"/>
    </row>
    <row r="754" spans="1:2" s="190" customFormat="1" x14ac:dyDescent="0.25">
      <c r="A754" s="194" t="s">
        <v>1022</v>
      </c>
      <c r="B754" s="194"/>
    </row>
    <row r="755" spans="1:2" s="190" customFormat="1" x14ac:dyDescent="0.25">
      <c r="A755" s="194" t="s">
        <v>1023</v>
      </c>
      <c r="B755" s="194"/>
    </row>
    <row r="756" spans="1:2" s="190" customFormat="1" x14ac:dyDescent="0.25">
      <c r="A756" s="194" t="s">
        <v>1024</v>
      </c>
      <c r="B756" s="194"/>
    </row>
    <row r="757" spans="1:2" s="190" customFormat="1" x14ac:dyDescent="0.25">
      <c r="A757" s="194" t="s">
        <v>1025</v>
      </c>
      <c r="B757" s="194"/>
    </row>
    <row r="758" spans="1:2" s="190" customFormat="1" x14ac:dyDescent="0.25">
      <c r="A758" s="194" t="s">
        <v>1026</v>
      </c>
      <c r="B758" s="194"/>
    </row>
    <row r="759" spans="1:2" s="190" customFormat="1" x14ac:dyDescent="0.25">
      <c r="A759" s="194" t="s">
        <v>1027</v>
      </c>
      <c r="B759" s="194"/>
    </row>
    <row r="760" spans="1:2" s="190" customFormat="1" x14ac:dyDescent="0.25">
      <c r="A760" s="194" t="s">
        <v>1028</v>
      </c>
      <c r="B760" s="194"/>
    </row>
    <row r="761" spans="1:2" s="190" customFormat="1" x14ac:dyDescent="0.25">
      <c r="A761" s="194" t="s">
        <v>1029</v>
      </c>
      <c r="B761" s="194"/>
    </row>
    <row r="762" spans="1:2" s="190" customFormat="1" x14ac:dyDescent="0.25">
      <c r="A762" s="194" t="s">
        <v>1030</v>
      </c>
      <c r="B762" s="194"/>
    </row>
    <row r="763" spans="1:2" s="190" customFormat="1" x14ac:dyDescent="0.25">
      <c r="A763" s="194" t="s">
        <v>1031</v>
      </c>
      <c r="B763" s="194"/>
    </row>
    <row r="764" spans="1:2" s="190" customFormat="1" x14ac:dyDescent="0.25">
      <c r="A764" s="194" t="s">
        <v>1032</v>
      </c>
      <c r="B764" s="194"/>
    </row>
    <row r="765" spans="1:2" s="190" customFormat="1" x14ac:dyDescent="0.25">
      <c r="A765" s="194" t="s">
        <v>1033</v>
      </c>
      <c r="B765" s="194"/>
    </row>
    <row r="766" spans="1:2" s="190" customFormat="1" x14ac:dyDescent="0.25">
      <c r="A766" s="194" t="s">
        <v>1034</v>
      </c>
      <c r="B766" s="194"/>
    </row>
    <row r="767" spans="1:2" s="190" customFormat="1" x14ac:dyDescent="0.25">
      <c r="A767" s="194" t="s">
        <v>1035</v>
      </c>
      <c r="B767" s="194"/>
    </row>
    <row r="768" spans="1:2" s="190" customFormat="1" x14ac:dyDescent="0.25">
      <c r="A768" s="194" t="s">
        <v>1036</v>
      </c>
      <c r="B768" s="194"/>
    </row>
    <row r="769" spans="1:2" s="190" customFormat="1" x14ac:dyDescent="0.25">
      <c r="A769" s="194" t="s">
        <v>1037</v>
      </c>
      <c r="B769" s="194"/>
    </row>
    <row r="770" spans="1:2" s="190" customFormat="1" x14ac:dyDescent="0.25">
      <c r="A770" s="194" t="s">
        <v>1038</v>
      </c>
      <c r="B770" s="194"/>
    </row>
    <row r="771" spans="1:2" s="190" customFormat="1" x14ac:dyDescent="0.25">
      <c r="A771" s="194" t="s">
        <v>1039</v>
      </c>
      <c r="B771" s="194"/>
    </row>
    <row r="772" spans="1:2" s="190" customFormat="1" x14ac:dyDescent="0.25">
      <c r="A772" s="194" t="s">
        <v>1040</v>
      </c>
      <c r="B772" s="194"/>
    </row>
    <row r="773" spans="1:2" s="190" customFormat="1" x14ac:dyDescent="0.25">
      <c r="A773" s="194" t="s">
        <v>1041</v>
      </c>
      <c r="B773" s="194"/>
    </row>
    <row r="774" spans="1:2" s="190" customFormat="1" x14ac:dyDescent="0.25">
      <c r="A774" s="194" t="s">
        <v>1042</v>
      </c>
      <c r="B774" s="194"/>
    </row>
    <row r="775" spans="1:2" s="190" customFormat="1" x14ac:dyDescent="0.25">
      <c r="A775" s="194" t="s">
        <v>1043</v>
      </c>
      <c r="B775" s="194"/>
    </row>
    <row r="776" spans="1:2" s="190" customFormat="1" x14ac:dyDescent="0.25">
      <c r="A776" s="194" t="s">
        <v>1044</v>
      </c>
      <c r="B776" s="194"/>
    </row>
    <row r="777" spans="1:2" s="190" customFormat="1" x14ac:dyDescent="0.25">
      <c r="A777" s="194" t="s">
        <v>1045</v>
      </c>
      <c r="B777" s="194"/>
    </row>
    <row r="778" spans="1:2" s="190" customFormat="1" x14ac:dyDescent="0.25">
      <c r="A778" s="194" t="s">
        <v>1046</v>
      </c>
      <c r="B778" s="194"/>
    </row>
    <row r="779" spans="1:2" s="190" customFormat="1" x14ac:dyDescent="0.25">
      <c r="A779" s="194" t="s">
        <v>1047</v>
      </c>
      <c r="B779" s="194"/>
    </row>
    <row r="780" spans="1:2" s="190" customFormat="1" x14ac:dyDescent="0.25">
      <c r="A780" s="194" t="s">
        <v>1048</v>
      </c>
      <c r="B780" s="194"/>
    </row>
    <row r="781" spans="1:2" s="190" customFormat="1" x14ac:dyDescent="0.25">
      <c r="A781" s="194" t="s">
        <v>1049</v>
      </c>
      <c r="B781" s="194"/>
    </row>
    <row r="782" spans="1:2" s="190" customFormat="1" x14ac:dyDescent="0.25">
      <c r="A782" s="194" t="s">
        <v>1050</v>
      </c>
      <c r="B782" s="194"/>
    </row>
    <row r="783" spans="1:2" s="190" customFormat="1" x14ac:dyDescent="0.25">
      <c r="A783" s="194" t="s">
        <v>1051</v>
      </c>
      <c r="B783" s="194"/>
    </row>
    <row r="784" spans="1:2" s="190" customFormat="1" x14ac:dyDescent="0.25">
      <c r="A784" s="194" t="s">
        <v>1052</v>
      </c>
      <c r="B784" s="194"/>
    </row>
    <row r="785" spans="1:2" s="190" customFormat="1" x14ac:dyDescent="0.25">
      <c r="A785" s="194" t="s">
        <v>1053</v>
      </c>
      <c r="B785" s="194"/>
    </row>
    <row r="786" spans="1:2" s="190" customFormat="1" x14ac:dyDescent="0.25">
      <c r="A786" s="194" t="s">
        <v>1054</v>
      </c>
      <c r="B786" s="194"/>
    </row>
    <row r="787" spans="1:2" s="190" customFormat="1" x14ac:dyDescent="0.25">
      <c r="A787" s="194" t="s">
        <v>1055</v>
      </c>
      <c r="B787" s="194"/>
    </row>
    <row r="788" spans="1:2" s="190" customFormat="1" x14ac:dyDescent="0.25">
      <c r="A788" s="194" t="s">
        <v>1056</v>
      </c>
      <c r="B788" s="194"/>
    </row>
    <row r="789" spans="1:2" s="190" customFormat="1" x14ac:dyDescent="0.25">
      <c r="A789" s="194" t="s">
        <v>1057</v>
      </c>
      <c r="B789" s="194"/>
    </row>
    <row r="790" spans="1:2" s="190" customFormat="1" x14ac:dyDescent="0.25">
      <c r="A790" s="194" t="s">
        <v>1058</v>
      </c>
      <c r="B790" s="194"/>
    </row>
    <row r="791" spans="1:2" s="190" customFormat="1" x14ac:dyDescent="0.25">
      <c r="A791" s="194" t="s">
        <v>1059</v>
      </c>
      <c r="B791" s="194"/>
    </row>
    <row r="792" spans="1:2" s="190" customFormat="1" x14ac:dyDescent="0.25">
      <c r="A792" s="194" t="s">
        <v>1060</v>
      </c>
      <c r="B792" s="194"/>
    </row>
    <row r="793" spans="1:2" s="190" customFormat="1" x14ac:dyDescent="0.25">
      <c r="A793" s="194" t="s">
        <v>1061</v>
      </c>
      <c r="B793" s="194"/>
    </row>
    <row r="794" spans="1:2" s="190" customFormat="1" x14ac:dyDescent="0.25">
      <c r="A794" s="194" t="s">
        <v>1062</v>
      </c>
      <c r="B794" s="194"/>
    </row>
    <row r="795" spans="1:2" s="190" customFormat="1" x14ac:dyDescent="0.25">
      <c r="A795" s="194" t="s">
        <v>1063</v>
      </c>
      <c r="B795" s="194"/>
    </row>
    <row r="796" spans="1:2" s="190" customFormat="1" x14ac:dyDescent="0.25">
      <c r="A796" s="194" t="s">
        <v>1064</v>
      </c>
      <c r="B796" s="194"/>
    </row>
    <row r="797" spans="1:2" s="190" customFormat="1" x14ac:dyDescent="0.25">
      <c r="A797" s="194" t="s">
        <v>1065</v>
      </c>
      <c r="B797" s="194"/>
    </row>
    <row r="798" spans="1:2" s="190" customFormat="1" x14ac:dyDescent="0.25">
      <c r="A798" s="194" t="s">
        <v>1066</v>
      </c>
      <c r="B798" s="194"/>
    </row>
    <row r="799" spans="1:2" s="190" customFormat="1" x14ac:dyDescent="0.25">
      <c r="A799" s="194" t="s">
        <v>1067</v>
      </c>
      <c r="B799" s="194"/>
    </row>
    <row r="800" spans="1:2" s="190" customFormat="1" x14ac:dyDescent="0.25">
      <c r="A800" s="194" t="s">
        <v>1068</v>
      </c>
      <c r="B800" s="194"/>
    </row>
    <row r="801" spans="1:2" s="190" customFormat="1" x14ac:dyDescent="0.25">
      <c r="A801" s="194" t="s">
        <v>1069</v>
      </c>
      <c r="B801" s="194"/>
    </row>
    <row r="802" spans="1:2" s="190" customFormat="1" x14ac:dyDescent="0.25">
      <c r="A802" s="194" t="s">
        <v>1070</v>
      </c>
      <c r="B802" s="194"/>
    </row>
    <row r="803" spans="1:2" s="190" customFormat="1" x14ac:dyDescent="0.25">
      <c r="A803" s="194" t="s">
        <v>1071</v>
      </c>
      <c r="B803" s="194"/>
    </row>
    <row r="804" spans="1:2" s="190" customFormat="1" x14ac:dyDescent="0.25">
      <c r="A804" s="194" t="s">
        <v>1072</v>
      </c>
      <c r="B804" s="194"/>
    </row>
    <row r="805" spans="1:2" s="190" customFormat="1" x14ac:dyDescent="0.25">
      <c r="A805" s="194" t="s">
        <v>1073</v>
      </c>
      <c r="B805" s="194"/>
    </row>
    <row r="806" spans="1:2" s="190" customFormat="1" x14ac:dyDescent="0.25">
      <c r="A806" s="194" t="s">
        <v>1074</v>
      </c>
      <c r="B806" s="194"/>
    </row>
    <row r="807" spans="1:2" s="190" customFormat="1" x14ac:dyDescent="0.25">
      <c r="A807" s="194" t="s">
        <v>1075</v>
      </c>
      <c r="B807" s="194"/>
    </row>
    <row r="808" spans="1:2" s="190" customFormat="1" x14ac:dyDescent="0.25">
      <c r="A808" s="194" t="s">
        <v>1076</v>
      </c>
      <c r="B808" s="194"/>
    </row>
    <row r="809" spans="1:2" s="190" customFormat="1" x14ac:dyDescent="0.25">
      <c r="A809" s="194" t="s">
        <v>1077</v>
      </c>
      <c r="B809" s="194"/>
    </row>
    <row r="810" spans="1:2" s="190" customFormat="1" x14ac:dyDescent="0.25">
      <c r="A810" s="194" t="s">
        <v>1078</v>
      </c>
      <c r="B810" s="194"/>
    </row>
    <row r="811" spans="1:2" s="190" customFormat="1" x14ac:dyDescent="0.25">
      <c r="A811" s="194" t="s">
        <v>1079</v>
      </c>
      <c r="B811" s="194"/>
    </row>
    <row r="812" spans="1:2" s="190" customFormat="1" x14ac:dyDescent="0.25">
      <c r="A812" s="194" t="s">
        <v>1080</v>
      </c>
      <c r="B812" s="194"/>
    </row>
    <row r="813" spans="1:2" s="190" customFormat="1" x14ac:dyDescent="0.25">
      <c r="A813" s="194" t="s">
        <v>1081</v>
      </c>
      <c r="B813" s="194"/>
    </row>
    <row r="814" spans="1:2" s="190" customFormat="1" x14ac:dyDescent="0.25">
      <c r="A814" s="194" t="s">
        <v>1082</v>
      </c>
      <c r="B814" s="194"/>
    </row>
    <row r="815" spans="1:2" s="190" customFormat="1" x14ac:dyDescent="0.25">
      <c r="A815" s="194" t="s">
        <v>1083</v>
      </c>
      <c r="B815" s="194"/>
    </row>
    <row r="816" spans="1:2" s="190" customFormat="1" x14ac:dyDescent="0.25">
      <c r="A816" s="194" t="s">
        <v>1084</v>
      </c>
      <c r="B816" s="194"/>
    </row>
    <row r="817" spans="1:2" s="190" customFormat="1" x14ac:dyDescent="0.25">
      <c r="A817" s="194" t="s">
        <v>1085</v>
      </c>
      <c r="B817" s="194"/>
    </row>
    <row r="818" spans="1:2" s="190" customFormat="1" x14ac:dyDescent="0.25">
      <c r="A818" s="194" t="s">
        <v>1086</v>
      </c>
      <c r="B818" s="194"/>
    </row>
    <row r="819" spans="1:2" s="190" customFormat="1" x14ac:dyDescent="0.25">
      <c r="A819" s="194" t="s">
        <v>1087</v>
      </c>
      <c r="B819" s="194"/>
    </row>
    <row r="820" spans="1:2" s="190" customFormat="1" x14ac:dyDescent="0.25">
      <c r="A820" s="194" t="s">
        <v>1088</v>
      </c>
      <c r="B820" s="194"/>
    </row>
    <row r="821" spans="1:2" s="190" customFormat="1" x14ac:dyDescent="0.25">
      <c r="A821" s="194" t="s">
        <v>1089</v>
      </c>
      <c r="B821" s="194"/>
    </row>
    <row r="822" spans="1:2" s="190" customFormat="1" x14ac:dyDescent="0.25">
      <c r="A822" s="194" t="s">
        <v>1090</v>
      </c>
      <c r="B822" s="194"/>
    </row>
    <row r="823" spans="1:2" s="190" customFormat="1" x14ac:dyDescent="0.25">
      <c r="A823" s="194" t="s">
        <v>1091</v>
      </c>
      <c r="B823" s="194"/>
    </row>
    <row r="824" spans="1:2" s="190" customFormat="1" x14ac:dyDescent="0.25">
      <c r="A824" s="194" t="s">
        <v>1092</v>
      </c>
      <c r="B824" s="194"/>
    </row>
    <row r="825" spans="1:2" s="190" customFormat="1" x14ac:dyDescent="0.25">
      <c r="A825" s="194" t="s">
        <v>1093</v>
      </c>
      <c r="B825" s="194"/>
    </row>
    <row r="826" spans="1:2" s="190" customFormat="1" x14ac:dyDescent="0.25">
      <c r="A826" s="194" t="s">
        <v>1094</v>
      </c>
      <c r="B826" s="194"/>
    </row>
    <row r="827" spans="1:2" s="190" customFormat="1" x14ac:dyDescent="0.25">
      <c r="A827" s="194" t="s">
        <v>1095</v>
      </c>
      <c r="B827" s="194"/>
    </row>
    <row r="828" spans="1:2" s="190" customFormat="1" x14ac:dyDescent="0.25">
      <c r="A828" s="194" t="s">
        <v>1096</v>
      </c>
      <c r="B828" s="194"/>
    </row>
    <row r="829" spans="1:2" s="190" customFormat="1" x14ac:dyDescent="0.25">
      <c r="A829" s="194" t="s">
        <v>1097</v>
      </c>
      <c r="B829" s="194"/>
    </row>
    <row r="830" spans="1:2" s="190" customFormat="1" x14ac:dyDescent="0.25">
      <c r="A830" s="194" t="s">
        <v>1098</v>
      </c>
      <c r="B830" s="194"/>
    </row>
    <row r="831" spans="1:2" s="190" customFormat="1" x14ac:dyDescent="0.25">
      <c r="A831" s="194" t="s">
        <v>1099</v>
      </c>
      <c r="B831" s="194"/>
    </row>
    <row r="832" spans="1:2" s="190" customFormat="1" x14ac:dyDescent="0.25">
      <c r="A832" s="194" t="s">
        <v>1100</v>
      </c>
      <c r="B832" s="194"/>
    </row>
    <row r="833" spans="1:2" s="190" customFormat="1" x14ac:dyDescent="0.25">
      <c r="A833" s="194" t="s">
        <v>1101</v>
      </c>
      <c r="B833" s="194"/>
    </row>
    <row r="834" spans="1:2" s="190" customFormat="1" x14ac:dyDescent="0.25">
      <c r="A834" s="194" t="s">
        <v>1102</v>
      </c>
      <c r="B834" s="194"/>
    </row>
    <row r="835" spans="1:2" s="190" customFormat="1" x14ac:dyDescent="0.25">
      <c r="A835" s="194" t="s">
        <v>1103</v>
      </c>
      <c r="B835" s="194"/>
    </row>
    <row r="836" spans="1:2" s="190" customFormat="1" x14ac:dyDescent="0.25">
      <c r="A836" s="194" t="s">
        <v>1104</v>
      </c>
      <c r="B836" s="194"/>
    </row>
    <row r="837" spans="1:2" s="190" customFormat="1" x14ac:dyDescent="0.25">
      <c r="A837" s="194" t="s">
        <v>1105</v>
      </c>
      <c r="B837" s="194"/>
    </row>
    <row r="838" spans="1:2" s="190" customFormat="1" x14ac:dyDescent="0.25">
      <c r="A838" s="194" t="s">
        <v>1106</v>
      </c>
      <c r="B838" s="194"/>
    </row>
    <row r="839" spans="1:2" s="190" customFormat="1" x14ac:dyDescent="0.25">
      <c r="A839" s="194" t="s">
        <v>1107</v>
      </c>
      <c r="B839" s="194"/>
    </row>
    <row r="840" spans="1:2" s="190" customFormat="1" x14ac:dyDescent="0.25">
      <c r="A840" s="194" t="s">
        <v>1108</v>
      </c>
      <c r="B840" s="194"/>
    </row>
    <row r="841" spans="1:2" s="190" customFormat="1" x14ac:dyDescent="0.25">
      <c r="A841" s="194" t="s">
        <v>1109</v>
      </c>
      <c r="B841" s="194"/>
    </row>
    <row r="842" spans="1:2" s="190" customFormat="1" x14ac:dyDescent="0.25">
      <c r="A842" s="194" t="s">
        <v>1110</v>
      </c>
      <c r="B842" s="194"/>
    </row>
    <row r="843" spans="1:2" s="190" customFormat="1" x14ac:dyDescent="0.25">
      <c r="A843" s="194" t="s">
        <v>1111</v>
      </c>
      <c r="B843" s="194"/>
    </row>
    <row r="844" spans="1:2" s="190" customFormat="1" x14ac:dyDescent="0.25">
      <c r="A844" s="194" t="s">
        <v>1112</v>
      </c>
      <c r="B844" s="194"/>
    </row>
    <row r="845" spans="1:2" s="190" customFormat="1" x14ac:dyDescent="0.25">
      <c r="A845" s="194" t="s">
        <v>1113</v>
      </c>
      <c r="B845" s="194"/>
    </row>
    <row r="846" spans="1:2" s="190" customFormat="1" x14ac:dyDescent="0.25">
      <c r="A846" s="194" t="s">
        <v>1114</v>
      </c>
      <c r="B846" s="194"/>
    </row>
    <row r="847" spans="1:2" s="190" customFormat="1" x14ac:dyDescent="0.25">
      <c r="A847" s="194" t="s">
        <v>1115</v>
      </c>
      <c r="B847" s="194"/>
    </row>
    <row r="848" spans="1:2" s="190" customFormat="1" x14ac:dyDescent="0.25">
      <c r="A848" s="194" t="s">
        <v>1116</v>
      </c>
      <c r="B848" s="194"/>
    </row>
    <row r="849" spans="1:2" s="190" customFormat="1" x14ac:dyDescent="0.25">
      <c r="A849" s="194" t="s">
        <v>1117</v>
      </c>
      <c r="B849" s="194"/>
    </row>
    <row r="850" spans="1:2" s="190" customFormat="1" x14ac:dyDescent="0.25">
      <c r="A850" s="194" t="s">
        <v>1118</v>
      </c>
      <c r="B850" s="194"/>
    </row>
    <row r="851" spans="1:2" s="190" customFormat="1" x14ac:dyDescent="0.25">
      <c r="A851" s="194" t="s">
        <v>1119</v>
      </c>
      <c r="B851" s="194"/>
    </row>
    <row r="852" spans="1:2" s="190" customFormat="1" x14ac:dyDescent="0.25">
      <c r="A852" s="194" t="s">
        <v>1120</v>
      </c>
      <c r="B852" s="194"/>
    </row>
    <row r="853" spans="1:2" s="190" customFormat="1" x14ac:dyDescent="0.25">
      <c r="A853" s="194" t="s">
        <v>1121</v>
      </c>
      <c r="B853" s="194"/>
    </row>
    <row r="854" spans="1:2" s="190" customFormat="1" x14ac:dyDescent="0.25">
      <c r="A854" s="194" t="s">
        <v>1122</v>
      </c>
      <c r="B854" s="194"/>
    </row>
    <row r="855" spans="1:2" s="190" customFormat="1" x14ac:dyDescent="0.25">
      <c r="A855" s="194" t="s">
        <v>1123</v>
      </c>
      <c r="B855" s="194"/>
    </row>
    <row r="856" spans="1:2" s="190" customFormat="1" x14ac:dyDescent="0.25">
      <c r="A856" s="194" t="s">
        <v>1124</v>
      </c>
      <c r="B856" s="194"/>
    </row>
    <row r="857" spans="1:2" s="190" customFormat="1" x14ac:dyDescent="0.25">
      <c r="A857" s="194" t="s">
        <v>1125</v>
      </c>
      <c r="B857" s="194"/>
    </row>
    <row r="858" spans="1:2" s="190" customFormat="1" x14ac:dyDescent="0.25">
      <c r="A858" s="194" t="s">
        <v>1126</v>
      </c>
      <c r="B858" s="194"/>
    </row>
    <row r="859" spans="1:2" s="190" customFormat="1" x14ac:dyDescent="0.25">
      <c r="A859" s="194" t="s">
        <v>1127</v>
      </c>
      <c r="B859" s="194"/>
    </row>
    <row r="860" spans="1:2" s="190" customFormat="1" x14ac:dyDescent="0.25">
      <c r="A860" s="194" t="s">
        <v>1128</v>
      </c>
      <c r="B860" s="194"/>
    </row>
    <row r="861" spans="1:2" s="190" customFormat="1" x14ac:dyDescent="0.25">
      <c r="A861" s="194" t="s">
        <v>1129</v>
      </c>
      <c r="B861" s="194"/>
    </row>
    <row r="862" spans="1:2" s="190" customFormat="1" x14ac:dyDescent="0.25">
      <c r="A862" s="194" t="s">
        <v>1130</v>
      </c>
      <c r="B862" s="194"/>
    </row>
    <row r="863" spans="1:2" s="190" customFormat="1" x14ac:dyDescent="0.25">
      <c r="A863" s="194" t="s">
        <v>1131</v>
      </c>
      <c r="B863" s="194"/>
    </row>
    <row r="864" spans="1:2" s="190" customFormat="1" x14ac:dyDescent="0.25">
      <c r="A864" s="194" t="s">
        <v>1132</v>
      </c>
      <c r="B864" s="194"/>
    </row>
    <row r="865" spans="1:2" s="190" customFormat="1" x14ac:dyDescent="0.25">
      <c r="A865" s="194" t="s">
        <v>1133</v>
      </c>
      <c r="B865" s="194"/>
    </row>
    <row r="866" spans="1:2" s="190" customFormat="1" x14ac:dyDescent="0.25">
      <c r="A866" s="194" t="s">
        <v>1134</v>
      </c>
      <c r="B866" s="194"/>
    </row>
    <row r="867" spans="1:2" s="190" customFormat="1" x14ac:dyDescent="0.25">
      <c r="A867" s="194" t="s">
        <v>1135</v>
      </c>
      <c r="B867" s="194"/>
    </row>
    <row r="868" spans="1:2" s="190" customFormat="1" x14ac:dyDescent="0.25">
      <c r="A868" s="194" t="s">
        <v>1136</v>
      </c>
      <c r="B868" s="194"/>
    </row>
    <row r="869" spans="1:2" s="190" customFormat="1" x14ac:dyDescent="0.25">
      <c r="A869" s="194" t="s">
        <v>1137</v>
      </c>
      <c r="B869" s="194"/>
    </row>
    <row r="870" spans="1:2" s="190" customFormat="1" x14ac:dyDescent="0.25">
      <c r="A870" s="194" t="s">
        <v>1138</v>
      </c>
      <c r="B870" s="194"/>
    </row>
    <row r="871" spans="1:2" s="190" customFormat="1" x14ac:dyDescent="0.25">
      <c r="A871" s="194" t="s">
        <v>1139</v>
      </c>
      <c r="B871" s="194"/>
    </row>
    <row r="872" spans="1:2" s="190" customFormat="1" x14ac:dyDescent="0.25">
      <c r="A872" s="194" t="s">
        <v>1140</v>
      </c>
      <c r="B872" s="194"/>
    </row>
    <row r="873" spans="1:2" s="190" customFormat="1" x14ac:dyDescent="0.25">
      <c r="A873" s="194" t="s">
        <v>1141</v>
      </c>
      <c r="B873" s="194"/>
    </row>
    <row r="874" spans="1:2" s="190" customFormat="1" x14ac:dyDescent="0.25">
      <c r="A874" s="194" t="s">
        <v>1142</v>
      </c>
      <c r="B874" s="194"/>
    </row>
    <row r="875" spans="1:2" s="190" customFormat="1" x14ac:dyDescent="0.25">
      <c r="A875" s="194" t="s">
        <v>1143</v>
      </c>
      <c r="B875" s="194"/>
    </row>
    <row r="876" spans="1:2" s="190" customFormat="1" x14ac:dyDescent="0.25">
      <c r="A876" s="194" t="s">
        <v>1144</v>
      </c>
      <c r="B876" s="194"/>
    </row>
    <row r="877" spans="1:2" s="190" customFormat="1" x14ac:dyDescent="0.25">
      <c r="A877" s="194" t="s">
        <v>1145</v>
      </c>
      <c r="B877" s="194"/>
    </row>
    <row r="878" spans="1:2" s="190" customFormat="1" x14ac:dyDescent="0.25">
      <c r="A878" s="194" t="s">
        <v>1146</v>
      </c>
      <c r="B878" s="194"/>
    </row>
    <row r="879" spans="1:2" s="190" customFormat="1" x14ac:dyDescent="0.25">
      <c r="A879" s="194" t="s">
        <v>1147</v>
      </c>
      <c r="B879" s="194"/>
    </row>
    <row r="880" spans="1:2" s="190" customFormat="1" x14ac:dyDescent="0.25">
      <c r="A880" s="194" t="s">
        <v>1148</v>
      </c>
      <c r="B880" s="194"/>
    </row>
    <row r="881" spans="1:2" s="190" customFormat="1" x14ac:dyDescent="0.25">
      <c r="A881" s="194" t="s">
        <v>1149</v>
      </c>
      <c r="B881" s="194"/>
    </row>
    <row r="882" spans="1:2" s="190" customFormat="1" x14ac:dyDescent="0.25">
      <c r="A882" s="194" t="s">
        <v>1150</v>
      </c>
      <c r="B882" s="194"/>
    </row>
    <row r="883" spans="1:2" s="190" customFormat="1" x14ac:dyDescent="0.25">
      <c r="A883" s="194" t="s">
        <v>1151</v>
      </c>
      <c r="B883" s="194"/>
    </row>
    <row r="884" spans="1:2" s="190" customFormat="1" x14ac:dyDescent="0.25">
      <c r="A884" s="194" t="s">
        <v>1152</v>
      </c>
      <c r="B884" s="194"/>
    </row>
    <row r="885" spans="1:2" s="190" customFormat="1" x14ac:dyDescent="0.25">
      <c r="A885" s="194" t="s">
        <v>1153</v>
      </c>
      <c r="B885" s="194"/>
    </row>
    <row r="886" spans="1:2" s="190" customFormat="1" x14ac:dyDescent="0.25">
      <c r="A886" s="194" t="s">
        <v>1154</v>
      </c>
      <c r="B886" s="194"/>
    </row>
    <row r="887" spans="1:2" s="190" customFormat="1" x14ac:dyDescent="0.25">
      <c r="A887" s="194" t="s">
        <v>1155</v>
      </c>
      <c r="B887" s="194"/>
    </row>
    <row r="888" spans="1:2" s="190" customFormat="1" x14ac:dyDescent="0.25">
      <c r="A888" s="194" t="s">
        <v>1156</v>
      </c>
      <c r="B888" s="194"/>
    </row>
    <row r="889" spans="1:2" s="190" customFormat="1" x14ac:dyDescent="0.25">
      <c r="A889" s="194" t="s">
        <v>1157</v>
      </c>
      <c r="B889" s="194"/>
    </row>
    <row r="890" spans="1:2" s="190" customFormat="1" x14ac:dyDescent="0.25">
      <c r="A890" s="194" t="s">
        <v>1158</v>
      </c>
      <c r="B890" s="194"/>
    </row>
    <row r="891" spans="1:2" s="190" customFormat="1" x14ac:dyDescent="0.25">
      <c r="A891" s="194" t="s">
        <v>1159</v>
      </c>
      <c r="B891" s="194"/>
    </row>
    <row r="892" spans="1:2" s="190" customFormat="1" x14ac:dyDescent="0.25">
      <c r="A892" s="194" t="s">
        <v>1160</v>
      </c>
      <c r="B892" s="194"/>
    </row>
    <row r="893" spans="1:2" s="190" customFormat="1" x14ac:dyDescent="0.25">
      <c r="A893" s="194" t="s">
        <v>1161</v>
      </c>
      <c r="B893" s="194"/>
    </row>
    <row r="894" spans="1:2" s="190" customFormat="1" x14ac:dyDescent="0.25">
      <c r="A894" s="194" t="s">
        <v>1162</v>
      </c>
      <c r="B894" s="194"/>
    </row>
    <row r="895" spans="1:2" s="190" customFormat="1" x14ac:dyDescent="0.25">
      <c r="A895" s="194" t="s">
        <v>1163</v>
      </c>
      <c r="B895" s="194"/>
    </row>
    <row r="896" spans="1:2" s="190" customFormat="1" x14ac:dyDescent="0.25">
      <c r="A896" s="194" t="s">
        <v>1164</v>
      </c>
      <c r="B896" s="194"/>
    </row>
    <row r="897" spans="1:2" s="190" customFormat="1" x14ac:dyDescent="0.25">
      <c r="A897" s="194" t="s">
        <v>1165</v>
      </c>
      <c r="B897" s="194"/>
    </row>
    <row r="898" spans="1:2" s="190" customFormat="1" x14ac:dyDescent="0.25">
      <c r="A898" s="194" t="s">
        <v>1166</v>
      </c>
      <c r="B898" s="194"/>
    </row>
    <row r="899" spans="1:2" s="190" customFormat="1" x14ac:dyDescent="0.25">
      <c r="A899" s="194" t="s">
        <v>1167</v>
      </c>
      <c r="B899" s="194"/>
    </row>
    <row r="900" spans="1:2" s="190" customFormat="1" x14ac:dyDescent="0.25">
      <c r="A900" s="194" t="s">
        <v>1168</v>
      </c>
      <c r="B900" s="194"/>
    </row>
    <row r="901" spans="1:2" s="190" customFormat="1" x14ac:dyDescent="0.25">
      <c r="A901" s="194" t="s">
        <v>1169</v>
      </c>
      <c r="B901" s="194"/>
    </row>
    <row r="902" spans="1:2" s="190" customFormat="1" x14ac:dyDescent="0.25">
      <c r="A902" s="194" t="s">
        <v>1170</v>
      </c>
      <c r="B902" s="194"/>
    </row>
    <row r="903" spans="1:2" s="190" customFormat="1" x14ac:dyDescent="0.25">
      <c r="A903" s="194" t="s">
        <v>1171</v>
      </c>
      <c r="B903" s="194"/>
    </row>
    <row r="904" spans="1:2" s="190" customFormat="1" x14ac:dyDescent="0.25">
      <c r="A904" s="194" t="s">
        <v>1172</v>
      </c>
      <c r="B904" s="194"/>
    </row>
    <row r="905" spans="1:2" s="190" customFormat="1" x14ac:dyDescent="0.25">
      <c r="A905" s="194" t="s">
        <v>1173</v>
      </c>
      <c r="B905" s="194"/>
    </row>
    <row r="906" spans="1:2" s="190" customFormat="1" x14ac:dyDescent="0.25">
      <c r="A906" s="194" t="s">
        <v>1174</v>
      </c>
      <c r="B906" s="194"/>
    </row>
    <row r="907" spans="1:2" s="190" customFormat="1" x14ac:dyDescent="0.25">
      <c r="A907" s="194" t="s">
        <v>1175</v>
      </c>
      <c r="B907" s="194"/>
    </row>
    <row r="908" spans="1:2" s="190" customFormat="1" x14ac:dyDescent="0.25">
      <c r="A908" s="194" t="s">
        <v>1176</v>
      </c>
      <c r="B908" s="194"/>
    </row>
    <row r="909" spans="1:2" s="190" customFormat="1" x14ac:dyDescent="0.25">
      <c r="A909" s="194" t="s">
        <v>1177</v>
      </c>
      <c r="B909" s="194"/>
    </row>
    <row r="910" spans="1:2" s="190" customFormat="1" x14ac:dyDescent="0.25">
      <c r="A910" s="194" t="s">
        <v>1178</v>
      </c>
      <c r="B910" s="194"/>
    </row>
    <row r="911" spans="1:2" s="190" customFormat="1" x14ac:dyDescent="0.25">
      <c r="A911" s="194" t="s">
        <v>1179</v>
      </c>
      <c r="B911" s="194"/>
    </row>
    <row r="912" spans="1:2" s="190" customFormat="1" x14ac:dyDescent="0.25">
      <c r="A912" s="194" t="s">
        <v>1180</v>
      </c>
      <c r="B912" s="194"/>
    </row>
    <row r="913" spans="1:2" s="190" customFormat="1" x14ac:dyDescent="0.25">
      <c r="A913" s="194" t="s">
        <v>1181</v>
      </c>
      <c r="B913" s="194"/>
    </row>
    <row r="914" spans="1:2" s="190" customFormat="1" x14ac:dyDescent="0.25">
      <c r="A914" s="194" t="s">
        <v>1182</v>
      </c>
      <c r="B914" s="194"/>
    </row>
    <row r="915" spans="1:2" s="190" customFormat="1" x14ac:dyDescent="0.25">
      <c r="A915" s="194" t="s">
        <v>1183</v>
      </c>
      <c r="B915" s="194"/>
    </row>
    <row r="916" spans="1:2" s="190" customFormat="1" x14ac:dyDescent="0.25">
      <c r="A916" s="194" t="s">
        <v>1184</v>
      </c>
      <c r="B916" s="194"/>
    </row>
    <row r="917" spans="1:2" s="190" customFormat="1" x14ac:dyDescent="0.25">
      <c r="A917" s="194" t="s">
        <v>1185</v>
      </c>
      <c r="B917" s="194"/>
    </row>
    <row r="918" spans="1:2" s="190" customFormat="1" x14ac:dyDescent="0.25">
      <c r="A918" s="194" t="s">
        <v>1186</v>
      </c>
      <c r="B918" s="194"/>
    </row>
    <row r="919" spans="1:2" s="190" customFormat="1" x14ac:dyDescent="0.25">
      <c r="A919" s="194" t="s">
        <v>1187</v>
      </c>
      <c r="B919" s="194"/>
    </row>
    <row r="920" spans="1:2" s="190" customFormat="1" x14ac:dyDescent="0.25">
      <c r="A920" s="194" t="s">
        <v>1188</v>
      </c>
      <c r="B920" s="194"/>
    </row>
    <row r="921" spans="1:2" s="190" customFormat="1" x14ac:dyDescent="0.25">
      <c r="A921" s="194" t="s">
        <v>1189</v>
      </c>
      <c r="B921" s="194"/>
    </row>
    <row r="922" spans="1:2" s="190" customFormat="1" x14ac:dyDescent="0.25">
      <c r="A922" s="194" t="s">
        <v>1190</v>
      </c>
      <c r="B922" s="194"/>
    </row>
    <row r="923" spans="1:2" s="190" customFormat="1" x14ac:dyDescent="0.25">
      <c r="A923" s="194" t="s">
        <v>1191</v>
      </c>
      <c r="B923" s="194"/>
    </row>
    <row r="924" spans="1:2" s="190" customFormat="1" x14ac:dyDescent="0.25">
      <c r="A924" s="194" t="s">
        <v>1192</v>
      </c>
      <c r="B924" s="194"/>
    </row>
    <row r="925" spans="1:2" s="190" customFormat="1" x14ac:dyDescent="0.25">
      <c r="A925" s="194" t="s">
        <v>1193</v>
      </c>
      <c r="B925" s="194"/>
    </row>
    <row r="926" spans="1:2" s="190" customFormat="1" x14ac:dyDescent="0.25">
      <c r="A926" s="194" t="s">
        <v>1194</v>
      </c>
      <c r="B926" s="194"/>
    </row>
    <row r="927" spans="1:2" s="190" customFormat="1" x14ac:dyDescent="0.25">
      <c r="A927" s="194" t="s">
        <v>1195</v>
      </c>
      <c r="B927" s="194"/>
    </row>
    <row r="928" spans="1:2" s="190" customFormat="1" x14ac:dyDescent="0.25">
      <c r="A928" s="194" t="s">
        <v>1196</v>
      </c>
      <c r="B928" s="194"/>
    </row>
    <row r="929" spans="1:2" s="190" customFormat="1" x14ac:dyDescent="0.25">
      <c r="A929" s="194" t="s">
        <v>1197</v>
      </c>
      <c r="B929" s="194"/>
    </row>
    <row r="930" spans="1:2" s="190" customFormat="1" x14ac:dyDescent="0.25">
      <c r="A930" s="194" t="s">
        <v>1198</v>
      </c>
      <c r="B930" s="194"/>
    </row>
    <row r="931" spans="1:2" s="190" customFormat="1" x14ac:dyDescent="0.25">
      <c r="A931" s="194" t="s">
        <v>1199</v>
      </c>
      <c r="B931" s="194"/>
    </row>
    <row r="932" spans="1:2" s="190" customFormat="1" x14ac:dyDescent="0.25">
      <c r="A932" s="194" t="s">
        <v>1200</v>
      </c>
      <c r="B932" s="194"/>
    </row>
    <row r="933" spans="1:2" s="190" customFormat="1" x14ac:dyDescent="0.25">
      <c r="A933" s="194" t="s">
        <v>1201</v>
      </c>
      <c r="B933" s="194"/>
    </row>
    <row r="934" spans="1:2" s="190" customFormat="1" x14ac:dyDescent="0.25">
      <c r="A934" s="194" t="s">
        <v>1202</v>
      </c>
      <c r="B934" s="194"/>
    </row>
    <row r="935" spans="1:2" s="190" customFormat="1" x14ac:dyDescent="0.25">
      <c r="A935" s="194" t="s">
        <v>1203</v>
      </c>
      <c r="B935" s="194"/>
    </row>
    <row r="936" spans="1:2" s="190" customFormat="1" x14ac:dyDescent="0.25">
      <c r="A936" s="194" t="s">
        <v>1204</v>
      </c>
      <c r="B936" s="194"/>
    </row>
    <row r="937" spans="1:2" s="190" customFormat="1" x14ac:dyDescent="0.25">
      <c r="A937" s="194" t="s">
        <v>1205</v>
      </c>
      <c r="B937" s="194"/>
    </row>
    <row r="938" spans="1:2" s="190" customFormat="1" x14ac:dyDescent="0.25">
      <c r="A938" s="194" t="s">
        <v>1206</v>
      </c>
      <c r="B938" s="194"/>
    </row>
    <row r="939" spans="1:2" s="190" customFormat="1" x14ac:dyDescent="0.25">
      <c r="A939" s="194" t="s">
        <v>1207</v>
      </c>
      <c r="B939" s="194"/>
    </row>
    <row r="940" spans="1:2" s="190" customFormat="1" x14ac:dyDescent="0.25">
      <c r="A940" s="194" t="s">
        <v>1208</v>
      </c>
      <c r="B940" s="194"/>
    </row>
    <row r="941" spans="1:2" s="190" customFormat="1" x14ac:dyDescent="0.25">
      <c r="A941" s="194" t="s">
        <v>1209</v>
      </c>
      <c r="B941" s="194"/>
    </row>
    <row r="942" spans="1:2" s="190" customFormat="1" x14ac:dyDescent="0.25">
      <c r="A942" s="194" t="s">
        <v>1210</v>
      </c>
      <c r="B942" s="194"/>
    </row>
    <row r="943" spans="1:2" s="190" customFormat="1" x14ac:dyDescent="0.25">
      <c r="A943" s="194" t="s">
        <v>1211</v>
      </c>
      <c r="B943" s="194"/>
    </row>
    <row r="944" spans="1:2" s="190" customFormat="1" x14ac:dyDescent="0.25">
      <c r="A944" s="194" t="s">
        <v>1212</v>
      </c>
      <c r="B944" s="194"/>
    </row>
    <row r="945" spans="1:2" s="190" customFormat="1" x14ac:dyDescent="0.25">
      <c r="A945" s="194" t="s">
        <v>1213</v>
      </c>
      <c r="B945" s="194"/>
    </row>
    <row r="946" spans="1:2" s="190" customFormat="1" x14ac:dyDescent="0.25">
      <c r="A946" s="194" t="s">
        <v>1214</v>
      </c>
      <c r="B946" s="194"/>
    </row>
    <row r="947" spans="1:2" s="190" customFormat="1" x14ac:dyDescent="0.25">
      <c r="A947" s="194" t="s">
        <v>1215</v>
      </c>
      <c r="B947" s="194"/>
    </row>
    <row r="948" spans="1:2" s="190" customFormat="1" x14ac:dyDescent="0.25">
      <c r="A948" s="194" t="s">
        <v>1216</v>
      </c>
      <c r="B948" s="194"/>
    </row>
    <row r="949" spans="1:2" s="190" customFormat="1" x14ac:dyDescent="0.25">
      <c r="A949" s="194" t="s">
        <v>1217</v>
      </c>
      <c r="B949" s="194"/>
    </row>
    <row r="950" spans="1:2" s="190" customFormat="1" x14ac:dyDescent="0.25">
      <c r="A950" s="194" t="s">
        <v>1218</v>
      </c>
      <c r="B950" s="194"/>
    </row>
    <row r="951" spans="1:2" s="190" customFormat="1" x14ac:dyDescent="0.25">
      <c r="A951" s="194" t="s">
        <v>1219</v>
      </c>
      <c r="B951" s="194"/>
    </row>
    <row r="952" spans="1:2" s="190" customFormat="1" x14ac:dyDescent="0.25">
      <c r="A952" s="194" t="s">
        <v>1220</v>
      </c>
      <c r="B952" s="194"/>
    </row>
    <row r="953" spans="1:2" s="190" customFormat="1" x14ac:dyDescent="0.25">
      <c r="A953" s="194" t="s">
        <v>1221</v>
      </c>
      <c r="B953" s="194"/>
    </row>
    <row r="954" spans="1:2" s="190" customFormat="1" x14ac:dyDescent="0.25">
      <c r="A954" s="194" t="s">
        <v>1222</v>
      </c>
      <c r="B954" s="194"/>
    </row>
    <row r="955" spans="1:2" s="190" customFormat="1" x14ac:dyDescent="0.25">
      <c r="A955" s="194" t="s">
        <v>1223</v>
      </c>
      <c r="B955" s="194"/>
    </row>
    <row r="956" spans="1:2" s="190" customFormat="1" x14ac:dyDescent="0.25">
      <c r="A956" s="194" t="s">
        <v>1224</v>
      </c>
      <c r="B956" s="194"/>
    </row>
    <row r="957" spans="1:2" s="190" customFormat="1" x14ac:dyDescent="0.25">
      <c r="A957" s="194" t="s">
        <v>1225</v>
      </c>
      <c r="B957" s="194"/>
    </row>
    <row r="958" spans="1:2" s="190" customFormat="1" x14ac:dyDescent="0.25">
      <c r="A958" s="194" t="s">
        <v>1226</v>
      </c>
      <c r="B958" s="194"/>
    </row>
    <row r="959" spans="1:2" s="190" customFormat="1" x14ac:dyDescent="0.25">
      <c r="A959" s="194" t="s">
        <v>1227</v>
      </c>
      <c r="B959" s="194"/>
    </row>
    <row r="960" spans="1:2" s="190" customFormat="1" x14ac:dyDescent="0.25">
      <c r="A960" s="194" t="s">
        <v>1228</v>
      </c>
      <c r="B960" s="194"/>
    </row>
    <row r="961" spans="1:2" s="190" customFormat="1" x14ac:dyDescent="0.25">
      <c r="A961" s="194" t="s">
        <v>1229</v>
      </c>
      <c r="B961" s="194"/>
    </row>
    <row r="962" spans="1:2" s="190" customFormat="1" x14ac:dyDescent="0.25">
      <c r="A962" s="194" t="s">
        <v>1230</v>
      </c>
      <c r="B962" s="194"/>
    </row>
    <row r="963" spans="1:2" s="190" customFormat="1" x14ac:dyDescent="0.25">
      <c r="A963" s="194" t="s">
        <v>1231</v>
      </c>
      <c r="B963" s="194"/>
    </row>
    <row r="964" spans="1:2" s="190" customFormat="1" x14ac:dyDescent="0.25">
      <c r="A964" s="194" t="s">
        <v>1232</v>
      </c>
      <c r="B964" s="194"/>
    </row>
    <row r="965" spans="1:2" s="190" customFormat="1" x14ac:dyDescent="0.25">
      <c r="A965" s="194" t="s">
        <v>1233</v>
      </c>
      <c r="B965" s="194"/>
    </row>
    <row r="966" spans="1:2" s="190" customFormat="1" x14ac:dyDescent="0.25">
      <c r="A966" s="194" t="s">
        <v>1234</v>
      </c>
      <c r="B966" s="194"/>
    </row>
    <row r="967" spans="1:2" s="190" customFormat="1" x14ac:dyDescent="0.25">
      <c r="A967" s="194" t="s">
        <v>1235</v>
      </c>
      <c r="B967" s="194"/>
    </row>
    <row r="968" spans="1:2" s="190" customFormat="1" x14ac:dyDescent="0.25">
      <c r="A968" s="194" t="s">
        <v>1236</v>
      </c>
      <c r="B968" s="194"/>
    </row>
    <row r="969" spans="1:2" s="190" customFormat="1" x14ac:dyDescent="0.25">
      <c r="A969" s="194" t="s">
        <v>1237</v>
      </c>
      <c r="B969" s="194"/>
    </row>
    <row r="970" spans="1:2" s="190" customFormat="1" x14ac:dyDescent="0.25">
      <c r="A970" s="194" t="s">
        <v>1238</v>
      </c>
      <c r="B970" s="194"/>
    </row>
    <row r="971" spans="1:2" s="190" customFormat="1" x14ac:dyDescent="0.25">
      <c r="A971" s="194" t="s">
        <v>1239</v>
      </c>
      <c r="B971" s="194"/>
    </row>
    <row r="972" spans="1:2" s="190" customFormat="1" x14ac:dyDescent="0.25">
      <c r="A972" s="194" t="s">
        <v>1240</v>
      </c>
      <c r="B972" s="194"/>
    </row>
    <row r="973" spans="1:2" s="190" customFormat="1" x14ac:dyDescent="0.25">
      <c r="A973" s="194" t="s">
        <v>1241</v>
      </c>
      <c r="B973" s="194"/>
    </row>
    <row r="974" spans="1:2" s="190" customFormat="1" x14ac:dyDescent="0.25">
      <c r="A974" s="194" t="s">
        <v>1242</v>
      </c>
      <c r="B974" s="194"/>
    </row>
    <row r="975" spans="1:2" s="190" customFormat="1" x14ac:dyDescent="0.25">
      <c r="A975" s="194" t="s">
        <v>1243</v>
      </c>
      <c r="B975" s="194"/>
    </row>
    <row r="976" spans="1:2" s="190" customFormat="1" x14ac:dyDescent="0.25">
      <c r="A976" s="194" t="s">
        <v>1244</v>
      </c>
      <c r="B976" s="194"/>
    </row>
    <row r="977" spans="1:2" s="190" customFormat="1" x14ac:dyDescent="0.25">
      <c r="A977" s="194" t="s">
        <v>1245</v>
      </c>
      <c r="B977" s="194"/>
    </row>
    <row r="978" spans="1:2" s="190" customFormat="1" x14ac:dyDescent="0.25">
      <c r="A978" s="194" t="s">
        <v>1246</v>
      </c>
      <c r="B978" s="194"/>
    </row>
    <row r="979" spans="1:2" s="190" customFormat="1" x14ac:dyDescent="0.25">
      <c r="A979" s="194" t="s">
        <v>1247</v>
      </c>
      <c r="B979" s="194"/>
    </row>
    <row r="980" spans="1:2" s="190" customFormat="1" x14ac:dyDescent="0.25">
      <c r="A980" s="194" t="s">
        <v>1248</v>
      </c>
      <c r="B980" s="194"/>
    </row>
    <row r="981" spans="1:2" s="190" customFormat="1" x14ac:dyDescent="0.25">
      <c r="A981" s="194" t="s">
        <v>1249</v>
      </c>
      <c r="B981" s="194"/>
    </row>
    <row r="982" spans="1:2" s="190" customFormat="1" x14ac:dyDescent="0.25">
      <c r="A982" s="194" t="s">
        <v>1250</v>
      </c>
      <c r="B982" s="194"/>
    </row>
    <row r="983" spans="1:2" s="190" customFormat="1" x14ac:dyDescent="0.25">
      <c r="A983" s="194" t="s">
        <v>1251</v>
      </c>
      <c r="B983" s="194"/>
    </row>
    <row r="984" spans="1:2" s="190" customFormat="1" x14ac:dyDescent="0.25">
      <c r="A984" s="194" t="s">
        <v>1252</v>
      </c>
      <c r="B984" s="194"/>
    </row>
    <row r="985" spans="1:2" s="190" customFormat="1" x14ac:dyDescent="0.25">
      <c r="A985" s="194" t="s">
        <v>1253</v>
      </c>
      <c r="B985" s="194"/>
    </row>
    <row r="986" spans="1:2" s="190" customFormat="1" x14ac:dyDescent="0.25">
      <c r="A986" s="194" t="s">
        <v>1254</v>
      </c>
      <c r="B986" s="194"/>
    </row>
    <row r="987" spans="1:2" s="190" customFormat="1" x14ac:dyDescent="0.25">
      <c r="A987" s="194" t="s">
        <v>1255</v>
      </c>
      <c r="B987" s="194"/>
    </row>
    <row r="988" spans="1:2" s="190" customFormat="1" x14ac:dyDescent="0.25">
      <c r="A988" s="194" t="s">
        <v>1256</v>
      </c>
      <c r="B988" s="194"/>
    </row>
    <row r="989" spans="1:2" s="190" customFormat="1" x14ac:dyDescent="0.25">
      <c r="A989" s="194" t="s">
        <v>1257</v>
      </c>
      <c r="B989" s="194"/>
    </row>
    <row r="990" spans="1:2" s="190" customFormat="1" x14ac:dyDescent="0.25">
      <c r="A990" s="194" t="s">
        <v>1258</v>
      </c>
      <c r="B990" s="194"/>
    </row>
    <row r="991" spans="1:2" s="190" customFormat="1" x14ac:dyDescent="0.25">
      <c r="A991" s="194" t="s">
        <v>1259</v>
      </c>
      <c r="B991" s="194"/>
    </row>
    <row r="992" spans="1:2" s="190" customFormat="1" x14ac:dyDescent="0.25">
      <c r="A992" s="194" t="s">
        <v>1260</v>
      </c>
      <c r="B992" s="194"/>
    </row>
    <row r="993" spans="1:2" s="190" customFormat="1" x14ac:dyDescent="0.25">
      <c r="A993" s="194" t="s">
        <v>1261</v>
      </c>
      <c r="B993" s="194"/>
    </row>
    <row r="994" spans="1:2" s="190" customFormat="1" x14ac:dyDescent="0.25">
      <c r="A994" s="194" t="s">
        <v>1262</v>
      </c>
      <c r="B994" s="194"/>
    </row>
    <row r="995" spans="1:2" s="190" customFormat="1" x14ac:dyDescent="0.25">
      <c r="A995" s="194" t="s">
        <v>1263</v>
      </c>
      <c r="B995" s="194"/>
    </row>
    <row r="996" spans="1:2" s="190" customFormat="1" x14ac:dyDescent="0.25">
      <c r="A996" s="194" t="s">
        <v>1264</v>
      </c>
      <c r="B996" s="194"/>
    </row>
    <row r="997" spans="1:2" s="190" customFormat="1" x14ac:dyDescent="0.25">
      <c r="A997" s="194" t="s">
        <v>1265</v>
      </c>
      <c r="B997" s="194"/>
    </row>
    <row r="998" spans="1:2" s="190" customFormat="1" x14ac:dyDescent="0.25">
      <c r="A998" s="194" t="s">
        <v>1266</v>
      </c>
      <c r="B998" s="194"/>
    </row>
    <row r="999" spans="1:2" s="190" customFormat="1" x14ac:dyDescent="0.25">
      <c r="A999" s="194" t="s">
        <v>1267</v>
      </c>
      <c r="B999" s="194"/>
    </row>
    <row r="1000" spans="1:2" s="190" customFormat="1" x14ac:dyDescent="0.25">
      <c r="A1000" s="194" t="s">
        <v>1268</v>
      </c>
      <c r="B1000" s="194"/>
    </row>
    <row r="1001" spans="1:2" s="190" customFormat="1" x14ac:dyDescent="0.25">
      <c r="A1001" s="194" t="s">
        <v>1269</v>
      </c>
      <c r="B1001" s="194"/>
    </row>
    <row r="1002" spans="1:2" s="190" customFormat="1" x14ac:dyDescent="0.25">
      <c r="A1002" s="194" t="s">
        <v>1270</v>
      </c>
      <c r="B1002" s="194"/>
    </row>
    <row r="1003" spans="1:2" s="190" customFormat="1" x14ac:dyDescent="0.25">
      <c r="A1003" s="194" t="s">
        <v>1271</v>
      </c>
      <c r="B1003" s="194"/>
    </row>
    <row r="1004" spans="1:2" s="190" customFormat="1" x14ac:dyDescent="0.25">
      <c r="A1004" s="194" t="s">
        <v>1272</v>
      </c>
      <c r="B1004" s="194"/>
    </row>
    <row r="1005" spans="1:2" s="190" customFormat="1" x14ac:dyDescent="0.25">
      <c r="A1005" s="194" t="s">
        <v>1273</v>
      </c>
      <c r="B1005" s="194"/>
    </row>
    <row r="1006" spans="1:2" s="190" customFormat="1" x14ac:dyDescent="0.25">
      <c r="A1006" s="194" t="s">
        <v>1274</v>
      </c>
      <c r="B1006" s="194"/>
    </row>
    <row r="1007" spans="1:2" s="190" customFormat="1" x14ac:dyDescent="0.25">
      <c r="A1007" s="194" t="s">
        <v>1275</v>
      </c>
      <c r="B1007" s="194"/>
    </row>
    <row r="1008" spans="1:2" s="190" customFormat="1" x14ac:dyDescent="0.25">
      <c r="A1008" s="194" t="s">
        <v>1276</v>
      </c>
      <c r="B1008" s="194"/>
    </row>
    <row r="1009" spans="1:2" s="190" customFormat="1" x14ac:dyDescent="0.25">
      <c r="A1009" s="194" t="s">
        <v>1277</v>
      </c>
      <c r="B1009" s="194"/>
    </row>
    <row r="1010" spans="1:2" s="190" customFormat="1" x14ac:dyDescent="0.25">
      <c r="A1010" s="194" t="s">
        <v>1278</v>
      </c>
      <c r="B1010" s="194"/>
    </row>
    <row r="1011" spans="1:2" s="190" customFormat="1" x14ac:dyDescent="0.25">
      <c r="A1011" s="194" t="s">
        <v>1279</v>
      </c>
      <c r="B1011" s="194"/>
    </row>
    <row r="1012" spans="1:2" s="190" customFormat="1" x14ac:dyDescent="0.25">
      <c r="A1012" s="194" t="s">
        <v>1280</v>
      </c>
      <c r="B1012" s="194"/>
    </row>
    <row r="1013" spans="1:2" s="190" customFormat="1" x14ac:dyDescent="0.25">
      <c r="A1013" s="194" t="s">
        <v>1281</v>
      </c>
      <c r="B1013" s="194"/>
    </row>
    <row r="1014" spans="1:2" s="190" customFormat="1" x14ac:dyDescent="0.25">
      <c r="A1014" s="194" t="s">
        <v>1282</v>
      </c>
      <c r="B1014" s="194"/>
    </row>
    <row r="1015" spans="1:2" s="190" customFormat="1" x14ac:dyDescent="0.25">
      <c r="A1015" s="194" t="s">
        <v>1283</v>
      </c>
      <c r="B1015" s="194"/>
    </row>
    <row r="1016" spans="1:2" s="190" customFormat="1" x14ac:dyDescent="0.25">
      <c r="A1016" s="194" t="s">
        <v>1284</v>
      </c>
      <c r="B1016" s="194"/>
    </row>
    <row r="1017" spans="1:2" s="190" customFormat="1" x14ac:dyDescent="0.25">
      <c r="A1017" s="194" t="s">
        <v>1285</v>
      </c>
      <c r="B1017" s="194"/>
    </row>
    <row r="1018" spans="1:2" s="190" customFormat="1" x14ac:dyDescent="0.25">
      <c r="A1018" s="194" t="s">
        <v>1286</v>
      </c>
      <c r="B1018" s="194"/>
    </row>
    <row r="1019" spans="1:2" s="190" customFormat="1" x14ac:dyDescent="0.25">
      <c r="A1019" s="194" t="s">
        <v>1287</v>
      </c>
      <c r="B1019" s="194"/>
    </row>
    <row r="1020" spans="1:2" s="190" customFormat="1" x14ac:dyDescent="0.25">
      <c r="A1020" s="194" t="s">
        <v>1288</v>
      </c>
      <c r="B1020" s="194"/>
    </row>
    <row r="1021" spans="1:2" s="190" customFormat="1" x14ac:dyDescent="0.25">
      <c r="A1021" s="194" t="s">
        <v>1289</v>
      </c>
      <c r="B1021" s="194"/>
    </row>
    <row r="1022" spans="1:2" s="190" customFormat="1" x14ac:dyDescent="0.25">
      <c r="A1022" s="194" t="s">
        <v>1290</v>
      </c>
      <c r="B1022" s="194"/>
    </row>
    <row r="1023" spans="1:2" s="190" customFormat="1" x14ac:dyDescent="0.25">
      <c r="A1023" s="194" t="s">
        <v>1291</v>
      </c>
      <c r="B1023" s="194"/>
    </row>
    <row r="1024" spans="1:2" s="190" customFormat="1" x14ac:dyDescent="0.25">
      <c r="A1024" s="194" t="s">
        <v>1292</v>
      </c>
      <c r="B1024" s="194"/>
    </row>
    <row r="1025" spans="1:2" s="190" customFormat="1" x14ac:dyDescent="0.25">
      <c r="A1025" s="194" t="s">
        <v>1293</v>
      </c>
      <c r="B1025" s="194"/>
    </row>
    <row r="1026" spans="1:2" s="190" customFormat="1" x14ac:dyDescent="0.25">
      <c r="A1026" s="194" t="s">
        <v>1294</v>
      </c>
      <c r="B1026" s="194"/>
    </row>
    <row r="1027" spans="1:2" s="190" customFormat="1" x14ac:dyDescent="0.25">
      <c r="A1027" s="194" t="s">
        <v>1295</v>
      </c>
      <c r="B1027" s="194"/>
    </row>
    <row r="1028" spans="1:2" s="190" customFormat="1" x14ac:dyDescent="0.25">
      <c r="A1028" s="194" t="s">
        <v>1296</v>
      </c>
      <c r="B1028" s="194"/>
    </row>
    <row r="1029" spans="1:2" s="190" customFormat="1" x14ac:dyDescent="0.25">
      <c r="A1029" s="194" t="s">
        <v>1297</v>
      </c>
      <c r="B1029" s="194"/>
    </row>
    <row r="1030" spans="1:2" s="190" customFormat="1" x14ac:dyDescent="0.25">
      <c r="A1030" s="194" t="s">
        <v>1298</v>
      </c>
      <c r="B1030" s="194"/>
    </row>
    <row r="1031" spans="1:2" s="190" customFormat="1" x14ac:dyDescent="0.25">
      <c r="A1031" s="194" t="s">
        <v>1299</v>
      </c>
      <c r="B1031" s="194"/>
    </row>
    <row r="1032" spans="1:2" s="190" customFormat="1" x14ac:dyDescent="0.25">
      <c r="A1032" s="194" t="s">
        <v>1300</v>
      </c>
      <c r="B1032" s="194"/>
    </row>
    <row r="1033" spans="1:2" s="190" customFormat="1" x14ac:dyDescent="0.25">
      <c r="A1033" s="194" t="s">
        <v>1301</v>
      </c>
      <c r="B1033" s="194"/>
    </row>
    <row r="1034" spans="1:2" s="190" customFormat="1" x14ac:dyDescent="0.25">
      <c r="A1034" s="194" t="s">
        <v>1302</v>
      </c>
      <c r="B1034" s="194"/>
    </row>
    <row r="1035" spans="1:2" s="190" customFormat="1" x14ac:dyDescent="0.25">
      <c r="A1035" s="194" t="s">
        <v>1303</v>
      </c>
      <c r="B1035" s="194"/>
    </row>
    <row r="1036" spans="1:2" s="190" customFormat="1" x14ac:dyDescent="0.25">
      <c r="A1036" s="194" t="s">
        <v>1304</v>
      </c>
      <c r="B1036" s="194"/>
    </row>
    <row r="1037" spans="1:2" s="190" customFormat="1" x14ac:dyDescent="0.25">
      <c r="A1037" s="194" t="s">
        <v>1305</v>
      </c>
      <c r="B1037" s="194"/>
    </row>
    <row r="1038" spans="1:2" s="190" customFormat="1" x14ac:dyDescent="0.25">
      <c r="A1038" s="194" t="s">
        <v>1306</v>
      </c>
      <c r="B1038" s="194"/>
    </row>
    <row r="1039" spans="1:2" s="190" customFormat="1" x14ac:dyDescent="0.25">
      <c r="A1039" s="194" t="s">
        <v>1307</v>
      </c>
      <c r="B1039" s="194"/>
    </row>
    <row r="1040" spans="1:2" s="190" customFormat="1" x14ac:dyDescent="0.25">
      <c r="A1040" s="194" t="s">
        <v>1308</v>
      </c>
      <c r="B1040" s="194"/>
    </row>
    <row r="1041" spans="1:2" s="190" customFormat="1" x14ac:dyDescent="0.25">
      <c r="A1041" s="194" t="s">
        <v>1309</v>
      </c>
      <c r="B1041" s="194"/>
    </row>
    <row r="1042" spans="1:2" s="190" customFormat="1" x14ac:dyDescent="0.25">
      <c r="A1042" s="194" t="s">
        <v>1310</v>
      </c>
      <c r="B1042" s="194"/>
    </row>
    <row r="1043" spans="1:2" s="190" customFormat="1" x14ac:dyDescent="0.25">
      <c r="A1043" s="194" t="s">
        <v>1311</v>
      </c>
      <c r="B1043" s="194"/>
    </row>
    <row r="1044" spans="1:2" s="190" customFormat="1" x14ac:dyDescent="0.25">
      <c r="A1044" s="194" t="s">
        <v>1312</v>
      </c>
      <c r="B1044" s="194"/>
    </row>
    <row r="1045" spans="1:2" s="190" customFormat="1" x14ac:dyDescent="0.25">
      <c r="A1045" s="194" t="s">
        <v>1313</v>
      </c>
      <c r="B1045" s="194"/>
    </row>
    <row r="1046" spans="1:2" s="190" customFormat="1" x14ac:dyDescent="0.25">
      <c r="A1046" s="194" t="s">
        <v>1314</v>
      </c>
      <c r="B1046" s="194"/>
    </row>
    <row r="1047" spans="1:2" s="190" customFormat="1" x14ac:dyDescent="0.25">
      <c r="A1047" s="194" t="s">
        <v>1315</v>
      </c>
      <c r="B1047" s="194"/>
    </row>
    <row r="1048" spans="1:2" s="190" customFormat="1" x14ac:dyDescent="0.25">
      <c r="A1048" s="194" t="s">
        <v>1316</v>
      </c>
      <c r="B1048" s="194"/>
    </row>
    <row r="1049" spans="1:2" s="190" customFormat="1" x14ac:dyDescent="0.25">
      <c r="A1049" s="194" t="s">
        <v>1317</v>
      </c>
      <c r="B1049" s="194"/>
    </row>
    <row r="1050" spans="1:2" s="190" customFormat="1" x14ac:dyDescent="0.25">
      <c r="A1050" s="194" t="s">
        <v>1318</v>
      </c>
      <c r="B1050" s="194"/>
    </row>
    <row r="1051" spans="1:2" s="190" customFormat="1" x14ac:dyDescent="0.25">
      <c r="A1051" s="194" t="s">
        <v>1319</v>
      </c>
      <c r="B1051" s="194"/>
    </row>
    <row r="1052" spans="1:2" s="190" customFormat="1" x14ac:dyDescent="0.25">
      <c r="A1052" s="194" t="s">
        <v>1320</v>
      </c>
      <c r="B1052" s="194"/>
    </row>
    <row r="1053" spans="1:2" s="190" customFormat="1" x14ac:dyDescent="0.25">
      <c r="A1053" s="194" t="s">
        <v>1321</v>
      </c>
      <c r="B1053" s="194"/>
    </row>
    <row r="1054" spans="1:2" s="190" customFormat="1" x14ac:dyDescent="0.25">
      <c r="A1054" s="194" t="s">
        <v>1322</v>
      </c>
      <c r="B1054" s="194"/>
    </row>
    <row r="1055" spans="1:2" s="190" customFormat="1" x14ac:dyDescent="0.25">
      <c r="A1055" s="194" t="s">
        <v>1323</v>
      </c>
      <c r="B1055" s="194"/>
    </row>
    <row r="1056" spans="1:2" s="190" customFormat="1" x14ac:dyDescent="0.25">
      <c r="A1056" s="194" t="s">
        <v>1324</v>
      </c>
      <c r="B1056" s="194"/>
    </row>
    <row r="1057" spans="1:2" s="190" customFormat="1" x14ac:dyDescent="0.25">
      <c r="A1057" s="194" t="s">
        <v>1325</v>
      </c>
      <c r="B1057" s="194"/>
    </row>
    <row r="1058" spans="1:2" s="190" customFormat="1" x14ac:dyDescent="0.25">
      <c r="A1058" s="194" t="s">
        <v>1326</v>
      </c>
      <c r="B1058" s="194"/>
    </row>
    <row r="1059" spans="1:2" s="190" customFormat="1" x14ac:dyDescent="0.25">
      <c r="A1059" s="194" t="s">
        <v>1327</v>
      </c>
      <c r="B1059" s="194"/>
    </row>
    <row r="1060" spans="1:2" s="190" customFormat="1" x14ac:dyDescent="0.25">
      <c r="A1060" s="194" t="s">
        <v>1328</v>
      </c>
      <c r="B1060" s="194"/>
    </row>
    <row r="1061" spans="1:2" s="190" customFormat="1" x14ac:dyDescent="0.25">
      <c r="A1061" s="194" t="s">
        <v>1329</v>
      </c>
      <c r="B1061" s="194"/>
    </row>
    <row r="1062" spans="1:2" s="190" customFormat="1" x14ac:dyDescent="0.25">
      <c r="A1062" s="194" t="s">
        <v>1330</v>
      </c>
      <c r="B1062" s="194"/>
    </row>
    <row r="1063" spans="1:2" s="190" customFormat="1" x14ac:dyDescent="0.25">
      <c r="A1063" s="194" t="s">
        <v>1331</v>
      </c>
      <c r="B1063" s="194"/>
    </row>
    <row r="1064" spans="1:2" s="190" customFormat="1" x14ac:dyDescent="0.25">
      <c r="A1064" s="194" t="s">
        <v>1332</v>
      </c>
      <c r="B1064" s="194"/>
    </row>
    <row r="1065" spans="1:2" s="190" customFormat="1" x14ac:dyDescent="0.25">
      <c r="A1065" s="194" t="s">
        <v>1333</v>
      </c>
      <c r="B1065" s="194"/>
    </row>
    <row r="1066" spans="1:2" s="190" customFormat="1" x14ac:dyDescent="0.25">
      <c r="A1066" s="194" t="s">
        <v>1334</v>
      </c>
      <c r="B1066" s="194"/>
    </row>
    <row r="1067" spans="1:2" s="190" customFormat="1" x14ac:dyDescent="0.25">
      <c r="A1067" s="194" t="s">
        <v>1335</v>
      </c>
      <c r="B1067" s="194"/>
    </row>
    <row r="1068" spans="1:2" s="190" customFormat="1" x14ac:dyDescent="0.25">
      <c r="A1068" s="194" t="s">
        <v>1336</v>
      </c>
      <c r="B1068" s="194"/>
    </row>
    <row r="1069" spans="1:2" s="190" customFormat="1" x14ac:dyDescent="0.25">
      <c r="A1069" s="194" t="s">
        <v>1337</v>
      </c>
      <c r="B1069" s="194"/>
    </row>
    <row r="1070" spans="1:2" s="190" customFormat="1" x14ac:dyDescent="0.25">
      <c r="A1070" s="194" t="s">
        <v>1338</v>
      </c>
      <c r="B1070" s="194"/>
    </row>
    <row r="1071" spans="1:2" s="190" customFormat="1" x14ac:dyDescent="0.25">
      <c r="A1071" s="194" t="s">
        <v>1339</v>
      </c>
      <c r="B1071" s="194"/>
    </row>
    <row r="1072" spans="1:2" s="190" customFormat="1" x14ac:dyDescent="0.25">
      <c r="A1072" s="194" t="s">
        <v>1340</v>
      </c>
      <c r="B1072" s="194"/>
    </row>
    <row r="1073" spans="1:2" s="190" customFormat="1" x14ac:dyDescent="0.25">
      <c r="A1073" s="194" t="s">
        <v>1341</v>
      </c>
      <c r="B1073" s="194"/>
    </row>
    <row r="1074" spans="1:2" s="190" customFormat="1" x14ac:dyDescent="0.25">
      <c r="A1074" s="194" t="s">
        <v>1342</v>
      </c>
      <c r="B1074" s="194"/>
    </row>
    <row r="1075" spans="1:2" s="190" customFormat="1" x14ac:dyDescent="0.25">
      <c r="A1075" s="194" t="s">
        <v>1343</v>
      </c>
      <c r="B1075" s="194"/>
    </row>
    <row r="1076" spans="1:2" s="190" customFormat="1" x14ac:dyDescent="0.25">
      <c r="A1076" s="194" t="s">
        <v>1344</v>
      </c>
      <c r="B1076" s="194"/>
    </row>
    <row r="1077" spans="1:2" s="190" customFormat="1" x14ac:dyDescent="0.25">
      <c r="A1077" s="194" t="s">
        <v>1345</v>
      </c>
      <c r="B1077" s="194"/>
    </row>
    <row r="1078" spans="1:2" s="190" customFormat="1" x14ac:dyDescent="0.25">
      <c r="A1078" s="194" t="s">
        <v>1346</v>
      </c>
      <c r="B1078" s="194"/>
    </row>
    <row r="1079" spans="1:2" s="190" customFormat="1" x14ac:dyDescent="0.25">
      <c r="A1079" s="194" t="s">
        <v>1347</v>
      </c>
      <c r="B1079" s="194"/>
    </row>
    <row r="1080" spans="1:2" s="190" customFormat="1" x14ac:dyDescent="0.25">
      <c r="A1080" s="194" t="s">
        <v>1348</v>
      </c>
      <c r="B1080" s="194"/>
    </row>
    <row r="1081" spans="1:2" s="190" customFormat="1" x14ac:dyDescent="0.25">
      <c r="A1081" s="194" t="s">
        <v>1349</v>
      </c>
      <c r="B1081" s="194"/>
    </row>
    <row r="1082" spans="1:2" s="190" customFormat="1" x14ac:dyDescent="0.25">
      <c r="A1082" s="194" t="s">
        <v>1350</v>
      </c>
      <c r="B1082" s="194"/>
    </row>
    <row r="1083" spans="1:2" s="190" customFormat="1" x14ac:dyDescent="0.25">
      <c r="A1083" s="194" t="s">
        <v>1351</v>
      </c>
      <c r="B1083" s="194"/>
    </row>
    <row r="1084" spans="1:2" s="190" customFormat="1" x14ac:dyDescent="0.25">
      <c r="A1084" s="194" t="s">
        <v>1352</v>
      </c>
      <c r="B1084" s="194"/>
    </row>
    <row r="1085" spans="1:2" s="190" customFormat="1" x14ac:dyDescent="0.25">
      <c r="A1085" s="194" t="s">
        <v>1353</v>
      </c>
      <c r="B1085" s="194"/>
    </row>
    <row r="1086" spans="1:2" s="190" customFormat="1" x14ac:dyDescent="0.25">
      <c r="A1086" s="194" t="s">
        <v>1354</v>
      </c>
      <c r="B1086" s="194"/>
    </row>
    <row r="1087" spans="1:2" s="190" customFormat="1" x14ac:dyDescent="0.25">
      <c r="A1087" s="194" t="s">
        <v>1355</v>
      </c>
      <c r="B1087" s="194"/>
    </row>
    <row r="1088" spans="1:2" s="190" customFormat="1" x14ac:dyDescent="0.25">
      <c r="A1088" s="194" t="s">
        <v>1356</v>
      </c>
      <c r="B1088" s="194"/>
    </row>
    <row r="1089" spans="1:2" s="190" customFormat="1" x14ac:dyDescent="0.25">
      <c r="A1089" s="194" t="s">
        <v>1357</v>
      </c>
      <c r="B1089" s="194"/>
    </row>
    <row r="1090" spans="1:2" s="190" customFormat="1" x14ac:dyDescent="0.25">
      <c r="A1090" s="194" t="s">
        <v>1358</v>
      </c>
      <c r="B1090" s="194"/>
    </row>
    <row r="1091" spans="1:2" s="190" customFormat="1" x14ac:dyDescent="0.25">
      <c r="A1091" s="194" t="s">
        <v>1359</v>
      </c>
      <c r="B1091" s="194"/>
    </row>
    <row r="1092" spans="1:2" s="190" customFormat="1" x14ac:dyDescent="0.25">
      <c r="A1092" s="194" t="s">
        <v>1360</v>
      </c>
      <c r="B1092" s="194"/>
    </row>
    <row r="1093" spans="1:2" s="190" customFormat="1" x14ac:dyDescent="0.25">
      <c r="A1093" s="194" t="s">
        <v>1361</v>
      </c>
      <c r="B1093" s="194"/>
    </row>
    <row r="1094" spans="1:2" s="190" customFormat="1" x14ac:dyDescent="0.25">
      <c r="A1094" s="194" t="s">
        <v>1362</v>
      </c>
      <c r="B1094" s="194"/>
    </row>
    <row r="1095" spans="1:2" s="190" customFormat="1" x14ac:dyDescent="0.25">
      <c r="A1095" s="194" t="s">
        <v>1363</v>
      </c>
      <c r="B1095" s="194"/>
    </row>
    <row r="1096" spans="1:2" s="190" customFormat="1" x14ac:dyDescent="0.25">
      <c r="A1096" s="194" t="s">
        <v>1364</v>
      </c>
      <c r="B1096" s="194"/>
    </row>
    <row r="1097" spans="1:2" s="190" customFormat="1" x14ac:dyDescent="0.25">
      <c r="A1097" s="194" t="s">
        <v>1365</v>
      </c>
      <c r="B1097" s="194"/>
    </row>
    <row r="1098" spans="1:2" s="190" customFormat="1" x14ac:dyDescent="0.25">
      <c r="A1098" s="194" t="s">
        <v>1366</v>
      </c>
      <c r="B1098" s="194"/>
    </row>
    <row r="1099" spans="1:2" s="190" customFormat="1" x14ac:dyDescent="0.25">
      <c r="A1099" s="194" t="s">
        <v>1367</v>
      </c>
      <c r="B1099" s="194"/>
    </row>
    <row r="1100" spans="1:2" s="190" customFormat="1" x14ac:dyDescent="0.25">
      <c r="A1100" s="194" t="s">
        <v>1368</v>
      </c>
      <c r="B1100" s="194"/>
    </row>
    <row r="1101" spans="1:2" s="190" customFormat="1" x14ac:dyDescent="0.25">
      <c r="A1101" s="194" t="s">
        <v>1369</v>
      </c>
      <c r="B1101" s="194"/>
    </row>
    <row r="1102" spans="1:2" s="190" customFormat="1" x14ac:dyDescent="0.25">
      <c r="A1102" s="194" t="s">
        <v>1370</v>
      </c>
      <c r="B1102" s="194"/>
    </row>
    <row r="1103" spans="1:2" s="190" customFormat="1" x14ac:dyDescent="0.25">
      <c r="A1103" s="194" t="s">
        <v>1371</v>
      </c>
      <c r="B1103" s="194"/>
    </row>
    <row r="1104" spans="1:2" s="190" customFormat="1" x14ac:dyDescent="0.25">
      <c r="A1104" s="194" t="s">
        <v>1372</v>
      </c>
      <c r="B1104" s="194"/>
    </row>
    <row r="1105" spans="1:2" s="190" customFormat="1" x14ac:dyDescent="0.25">
      <c r="A1105" s="194" t="s">
        <v>1373</v>
      </c>
      <c r="B1105" s="194"/>
    </row>
    <row r="1106" spans="1:2" s="190" customFormat="1" x14ac:dyDescent="0.25">
      <c r="A1106" s="194" t="s">
        <v>1374</v>
      </c>
      <c r="B1106" s="194"/>
    </row>
    <row r="1107" spans="1:2" s="190" customFormat="1" x14ac:dyDescent="0.25">
      <c r="A1107" s="194" t="s">
        <v>1375</v>
      </c>
      <c r="B1107" s="194"/>
    </row>
    <row r="1108" spans="1:2" s="190" customFormat="1" x14ac:dyDescent="0.25">
      <c r="A1108" s="194" t="s">
        <v>1376</v>
      </c>
      <c r="B1108" s="194"/>
    </row>
    <row r="1109" spans="1:2" s="190" customFormat="1" x14ac:dyDescent="0.25">
      <c r="A1109" s="194" t="s">
        <v>1377</v>
      </c>
      <c r="B1109" s="194"/>
    </row>
    <row r="1110" spans="1:2" s="190" customFormat="1" x14ac:dyDescent="0.25">
      <c r="A1110" s="194" t="s">
        <v>1378</v>
      </c>
      <c r="B1110" s="194"/>
    </row>
    <row r="1111" spans="1:2" s="190" customFormat="1" x14ac:dyDescent="0.25">
      <c r="A1111" s="194" t="s">
        <v>1379</v>
      </c>
      <c r="B1111" s="194"/>
    </row>
    <row r="1112" spans="1:2" s="190" customFormat="1" x14ac:dyDescent="0.25">
      <c r="A1112" s="194" t="s">
        <v>1380</v>
      </c>
      <c r="B1112" s="194"/>
    </row>
    <row r="1113" spans="1:2" s="190" customFormat="1" x14ac:dyDescent="0.25">
      <c r="A1113" s="194" t="s">
        <v>1381</v>
      </c>
      <c r="B1113" s="194"/>
    </row>
    <row r="1114" spans="1:2" s="190" customFormat="1" x14ac:dyDescent="0.25">
      <c r="A1114" s="194" t="s">
        <v>1382</v>
      </c>
      <c r="B1114" s="194"/>
    </row>
    <row r="1115" spans="1:2" s="190" customFormat="1" x14ac:dyDescent="0.25">
      <c r="A1115" s="194" t="s">
        <v>1383</v>
      </c>
      <c r="B1115" s="194"/>
    </row>
    <row r="1116" spans="1:2" s="190" customFormat="1" x14ac:dyDescent="0.25">
      <c r="A1116" s="194" t="s">
        <v>1384</v>
      </c>
      <c r="B1116" s="194"/>
    </row>
    <row r="1117" spans="1:2" s="190" customFormat="1" x14ac:dyDescent="0.25">
      <c r="A1117" s="194" t="s">
        <v>1385</v>
      </c>
      <c r="B1117" s="194"/>
    </row>
    <row r="1118" spans="1:2" s="190" customFormat="1" x14ac:dyDescent="0.25">
      <c r="A1118" s="194" t="s">
        <v>1386</v>
      </c>
      <c r="B1118" s="194"/>
    </row>
    <row r="1119" spans="1:2" s="190" customFormat="1" x14ac:dyDescent="0.25">
      <c r="A1119" s="194" t="s">
        <v>1387</v>
      </c>
      <c r="B1119" s="194"/>
    </row>
    <row r="1120" spans="1:2" s="190" customFormat="1" x14ac:dyDescent="0.25">
      <c r="A1120" s="194" t="s">
        <v>1388</v>
      </c>
      <c r="B1120" s="194"/>
    </row>
    <row r="1121" spans="1:2" s="190" customFormat="1" x14ac:dyDescent="0.25">
      <c r="A1121" s="194" t="s">
        <v>1389</v>
      </c>
      <c r="B1121" s="194"/>
    </row>
    <row r="1122" spans="1:2" s="190" customFormat="1" x14ac:dyDescent="0.25">
      <c r="A1122" s="194" t="s">
        <v>1390</v>
      </c>
      <c r="B1122" s="194"/>
    </row>
    <row r="1123" spans="1:2" s="190" customFormat="1" x14ac:dyDescent="0.25">
      <c r="A1123" s="194" t="s">
        <v>1391</v>
      </c>
      <c r="B1123" s="194"/>
    </row>
    <row r="1124" spans="1:2" s="190" customFormat="1" x14ac:dyDescent="0.25">
      <c r="A1124" s="194" t="s">
        <v>1392</v>
      </c>
      <c r="B1124" s="194"/>
    </row>
    <row r="1125" spans="1:2" s="190" customFormat="1" x14ac:dyDescent="0.25">
      <c r="A1125" s="194" t="s">
        <v>1393</v>
      </c>
      <c r="B1125" s="194"/>
    </row>
    <row r="1126" spans="1:2" s="190" customFormat="1" x14ac:dyDescent="0.25">
      <c r="A1126" s="194" t="s">
        <v>1394</v>
      </c>
      <c r="B1126" s="194"/>
    </row>
    <row r="1127" spans="1:2" s="190" customFormat="1" x14ac:dyDescent="0.25">
      <c r="A1127" s="194" t="s">
        <v>1395</v>
      </c>
      <c r="B1127" s="194"/>
    </row>
    <row r="1128" spans="1:2" s="190" customFormat="1" x14ac:dyDescent="0.25">
      <c r="A1128" s="194" t="s">
        <v>1396</v>
      </c>
      <c r="B1128" s="194"/>
    </row>
    <row r="1129" spans="1:2" s="190" customFormat="1" x14ac:dyDescent="0.25">
      <c r="A1129" s="194" t="s">
        <v>1397</v>
      </c>
      <c r="B1129" s="194"/>
    </row>
    <row r="1130" spans="1:2" s="190" customFormat="1" x14ac:dyDescent="0.25">
      <c r="A1130" s="194" t="s">
        <v>1398</v>
      </c>
      <c r="B1130" s="194"/>
    </row>
    <row r="1131" spans="1:2" s="190" customFormat="1" x14ac:dyDescent="0.25">
      <c r="A1131" s="194" t="s">
        <v>1399</v>
      </c>
      <c r="B1131" s="194"/>
    </row>
    <row r="1132" spans="1:2" s="190" customFormat="1" x14ac:dyDescent="0.25">
      <c r="A1132" s="194" t="s">
        <v>1400</v>
      </c>
      <c r="B1132" s="194"/>
    </row>
    <row r="1133" spans="1:2" s="190" customFormat="1" x14ac:dyDescent="0.25">
      <c r="A1133" s="194" t="s">
        <v>1401</v>
      </c>
      <c r="B1133" s="194"/>
    </row>
    <row r="1134" spans="1:2" s="190" customFormat="1" x14ac:dyDescent="0.25">
      <c r="A1134" s="194" t="s">
        <v>1402</v>
      </c>
      <c r="B1134" s="194"/>
    </row>
    <row r="1135" spans="1:2" s="190" customFormat="1" x14ac:dyDescent="0.25">
      <c r="A1135" s="194" t="s">
        <v>1403</v>
      </c>
      <c r="B1135" s="194"/>
    </row>
    <row r="1136" spans="1:2" s="190" customFormat="1" x14ac:dyDescent="0.25">
      <c r="A1136" s="194" t="s">
        <v>1404</v>
      </c>
      <c r="B1136" s="194"/>
    </row>
    <row r="1137" spans="1:2" s="190" customFormat="1" x14ac:dyDescent="0.25">
      <c r="A1137" s="194" t="s">
        <v>1405</v>
      </c>
      <c r="B1137" s="194"/>
    </row>
    <row r="1138" spans="1:2" s="190" customFormat="1" x14ac:dyDescent="0.25">
      <c r="A1138" s="194" t="s">
        <v>1406</v>
      </c>
      <c r="B1138" s="194"/>
    </row>
    <row r="1139" spans="1:2" s="190" customFormat="1" x14ac:dyDescent="0.25">
      <c r="A1139" s="194" t="s">
        <v>1407</v>
      </c>
      <c r="B1139" s="194"/>
    </row>
    <row r="1140" spans="1:2" s="190" customFormat="1" x14ac:dyDescent="0.25">
      <c r="A1140" s="194" t="s">
        <v>1408</v>
      </c>
      <c r="B1140" s="194"/>
    </row>
    <row r="1141" spans="1:2" s="190" customFormat="1" x14ac:dyDescent="0.25">
      <c r="A1141" s="194" t="s">
        <v>1409</v>
      </c>
      <c r="B1141" s="194"/>
    </row>
    <row r="1142" spans="1:2" s="190" customFormat="1" x14ac:dyDescent="0.25">
      <c r="A1142" s="194" t="s">
        <v>1410</v>
      </c>
      <c r="B1142" s="194"/>
    </row>
    <row r="1143" spans="1:2" s="190" customFormat="1" x14ac:dyDescent="0.25">
      <c r="A1143" s="194" t="s">
        <v>1411</v>
      </c>
      <c r="B1143" s="194"/>
    </row>
    <row r="1144" spans="1:2" s="190" customFormat="1" x14ac:dyDescent="0.25">
      <c r="A1144" s="194" t="s">
        <v>1412</v>
      </c>
      <c r="B1144" s="194"/>
    </row>
    <row r="1145" spans="1:2" s="190" customFormat="1" x14ac:dyDescent="0.25">
      <c r="A1145" s="194" t="s">
        <v>1413</v>
      </c>
      <c r="B1145" s="194"/>
    </row>
    <row r="1146" spans="1:2" s="190" customFormat="1" x14ac:dyDescent="0.25">
      <c r="A1146" s="194" t="s">
        <v>1414</v>
      </c>
      <c r="B1146" s="194"/>
    </row>
    <row r="1147" spans="1:2" s="190" customFormat="1" x14ac:dyDescent="0.25">
      <c r="A1147" s="194" t="s">
        <v>1415</v>
      </c>
      <c r="B1147" s="194"/>
    </row>
    <row r="1148" spans="1:2" s="190" customFormat="1" x14ac:dyDescent="0.25">
      <c r="A1148" s="194" t="s">
        <v>1416</v>
      </c>
      <c r="B1148" s="194"/>
    </row>
    <row r="1149" spans="1:2" s="190" customFormat="1" x14ac:dyDescent="0.25">
      <c r="A1149" s="194" t="s">
        <v>1417</v>
      </c>
      <c r="B1149" s="194"/>
    </row>
    <row r="1150" spans="1:2" s="190" customFormat="1" x14ac:dyDescent="0.25">
      <c r="A1150" s="194" t="s">
        <v>1418</v>
      </c>
      <c r="B1150" s="194"/>
    </row>
    <row r="1151" spans="1:2" s="190" customFormat="1" x14ac:dyDescent="0.25">
      <c r="A1151" s="194" t="s">
        <v>1419</v>
      </c>
      <c r="B1151" s="194"/>
    </row>
    <row r="1152" spans="1:2" s="190" customFormat="1" x14ac:dyDescent="0.25">
      <c r="A1152" s="194" t="s">
        <v>1420</v>
      </c>
      <c r="B1152" s="194"/>
    </row>
    <row r="1153" spans="1:2" s="190" customFormat="1" x14ac:dyDescent="0.25">
      <c r="A1153" s="194" t="s">
        <v>1421</v>
      </c>
      <c r="B1153" s="194"/>
    </row>
    <row r="1154" spans="1:2" s="190" customFormat="1" x14ac:dyDescent="0.25">
      <c r="A1154" s="194" t="s">
        <v>1422</v>
      </c>
      <c r="B1154" s="194"/>
    </row>
    <row r="1155" spans="1:2" s="190" customFormat="1" x14ac:dyDescent="0.25">
      <c r="A1155" s="194" t="s">
        <v>1423</v>
      </c>
      <c r="B1155" s="194"/>
    </row>
    <row r="1156" spans="1:2" s="190" customFormat="1" x14ac:dyDescent="0.25">
      <c r="A1156" s="194" t="s">
        <v>1424</v>
      </c>
      <c r="B1156" s="194"/>
    </row>
    <row r="1157" spans="1:2" s="190" customFormat="1" x14ac:dyDescent="0.25">
      <c r="A1157" s="194" t="s">
        <v>1425</v>
      </c>
      <c r="B1157" s="194"/>
    </row>
    <row r="1158" spans="1:2" s="190" customFormat="1" x14ac:dyDescent="0.25">
      <c r="A1158" s="194" t="s">
        <v>1426</v>
      </c>
      <c r="B1158" s="194"/>
    </row>
    <row r="1159" spans="1:2" s="190" customFormat="1" x14ac:dyDescent="0.25">
      <c r="A1159" s="194" t="s">
        <v>1427</v>
      </c>
      <c r="B1159" s="194"/>
    </row>
    <row r="1160" spans="1:2" s="190" customFormat="1" x14ac:dyDescent="0.25">
      <c r="A1160" s="194" t="s">
        <v>1428</v>
      </c>
      <c r="B1160" s="194"/>
    </row>
    <row r="1161" spans="1:2" s="190" customFormat="1" x14ac:dyDescent="0.25">
      <c r="A1161" s="194" t="s">
        <v>1429</v>
      </c>
      <c r="B1161" s="194"/>
    </row>
    <row r="1162" spans="1:2" s="190" customFormat="1" x14ac:dyDescent="0.25">
      <c r="A1162" s="194" t="s">
        <v>1430</v>
      </c>
      <c r="B1162" s="194"/>
    </row>
    <row r="1163" spans="1:2" s="190" customFormat="1" x14ac:dyDescent="0.25">
      <c r="A1163" s="194" t="s">
        <v>1431</v>
      </c>
      <c r="B1163" s="194"/>
    </row>
    <row r="1164" spans="1:2" s="190" customFormat="1" x14ac:dyDescent="0.25">
      <c r="A1164" s="194" t="s">
        <v>1432</v>
      </c>
      <c r="B1164" s="194"/>
    </row>
    <row r="1165" spans="1:2" s="190" customFormat="1" x14ac:dyDescent="0.25">
      <c r="A1165" s="194" t="s">
        <v>1433</v>
      </c>
      <c r="B1165" s="194"/>
    </row>
    <row r="1166" spans="1:2" s="190" customFormat="1" x14ac:dyDescent="0.25">
      <c r="A1166" s="194" t="s">
        <v>1434</v>
      </c>
      <c r="B1166" s="194"/>
    </row>
    <row r="1167" spans="1:2" s="190" customFormat="1" x14ac:dyDescent="0.25">
      <c r="A1167" s="194" t="s">
        <v>1435</v>
      </c>
      <c r="B1167" s="194"/>
    </row>
    <row r="1168" spans="1:2" s="190" customFormat="1" x14ac:dyDescent="0.25">
      <c r="A1168" s="194" t="s">
        <v>1436</v>
      </c>
      <c r="B1168" s="194"/>
    </row>
    <row r="1169" spans="1:2" s="190" customFormat="1" x14ac:dyDescent="0.25">
      <c r="A1169" s="194" t="s">
        <v>1437</v>
      </c>
      <c r="B1169" s="194"/>
    </row>
    <row r="1170" spans="1:2" s="190" customFormat="1" x14ac:dyDescent="0.25">
      <c r="A1170" s="194" t="s">
        <v>1438</v>
      </c>
      <c r="B1170" s="194"/>
    </row>
    <row r="1171" spans="1:2" s="190" customFormat="1" x14ac:dyDescent="0.25">
      <c r="A1171" s="194" t="s">
        <v>1439</v>
      </c>
      <c r="B1171" s="194"/>
    </row>
    <row r="1172" spans="1:2" s="190" customFormat="1" x14ac:dyDescent="0.25">
      <c r="A1172" s="194" t="s">
        <v>1440</v>
      </c>
      <c r="B1172" s="194"/>
    </row>
    <row r="1173" spans="1:2" s="190" customFormat="1" x14ac:dyDescent="0.25">
      <c r="A1173" s="194" t="s">
        <v>1441</v>
      </c>
      <c r="B1173" s="194"/>
    </row>
    <row r="1174" spans="1:2" s="190" customFormat="1" x14ac:dyDescent="0.25">
      <c r="A1174" s="194" t="s">
        <v>1442</v>
      </c>
      <c r="B1174" s="194"/>
    </row>
    <row r="1175" spans="1:2" s="190" customFormat="1" x14ac:dyDescent="0.25">
      <c r="A1175" s="194" t="s">
        <v>1443</v>
      </c>
      <c r="B1175" s="194"/>
    </row>
    <row r="1176" spans="1:2" s="190" customFormat="1" x14ac:dyDescent="0.25">
      <c r="A1176" s="194" t="s">
        <v>1444</v>
      </c>
      <c r="B1176" s="194"/>
    </row>
    <row r="1177" spans="1:2" s="190" customFormat="1" x14ac:dyDescent="0.25">
      <c r="A1177" s="194" t="s">
        <v>1445</v>
      </c>
      <c r="B1177" s="194"/>
    </row>
    <row r="1178" spans="1:2" s="190" customFormat="1" x14ac:dyDescent="0.25">
      <c r="A1178" s="194" t="s">
        <v>1446</v>
      </c>
      <c r="B1178" s="194"/>
    </row>
    <row r="1179" spans="1:2" s="190" customFormat="1" x14ac:dyDescent="0.25">
      <c r="A1179" s="194" t="s">
        <v>1447</v>
      </c>
      <c r="B1179" s="194"/>
    </row>
    <row r="1180" spans="1:2" s="190" customFormat="1" x14ac:dyDescent="0.25">
      <c r="A1180" s="194" t="s">
        <v>1448</v>
      </c>
      <c r="B1180" s="194"/>
    </row>
    <row r="1181" spans="1:2" s="190" customFormat="1" x14ac:dyDescent="0.25">
      <c r="A1181" s="194" t="s">
        <v>1449</v>
      </c>
      <c r="B1181" s="194"/>
    </row>
    <row r="1182" spans="1:2" s="190" customFormat="1" x14ac:dyDescent="0.25">
      <c r="A1182" s="194" t="s">
        <v>1450</v>
      </c>
      <c r="B1182" s="194"/>
    </row>
    <row r="1183" spans="1:2" s="190" customFormat="1" x14ac:dyDescent="0.25">
      <c r="A1183" s="194" t="s">
        <v>1451</v>
      </c>
      <c r="B1183" s="194"/>
    </row>
    <row r="1184" spans="1:2" s="190" customFormat="1" x14ac:dyDescent="0.25">
      <c r="A1184" s="194" t="s">
        <v>1452</v>
      </c>
      <c r="B1184" s="194"/>
    </row>
    <row r="1185" spans="1:2" s="190" customFormat="1" x14ac:dyDescent="0.25">
      <c r="A1185" s="194" t="s">
        <v>1453</v>
      </c>
      <c r="B1185" s="194"/>
    </row>
    <row r="1186" spans="1:2" s="190" customFormat="1" x14ac:dyDescent="0.25">
      <c r="A1186" s="194" t="s">
        <v>1454</v>
      </c>
      <c r="B1186" s="194"/>
    </row>
    <row r="1187" spans="1:2" s="190" customFormat="1" x14ac:dyDescent="0.25">
      <c r="A1187" s="194" t="s">
        <v>1455</v>
      </c>
      <c r="B1187" s="194"/>
    </row>
    <row r="1188" spans="1:2" s="190" customFormat="1" x14ac:dyDescent="0.25">
      <c r="A1188" s="194" t="s">
        <v>1456</v>
      </c>
      <c r="B1188" s="194"/>
    </row>
    <row r="1189" spans="1:2" s="190" customFormat="1" x14ac:dyDescent="0.25">
      <c r="A1189" s="194" t="s">
        <v>1457</v>
      </c>
      <c r="B1189" s="194"/>
    </row>
    <row r="1190" spans="1:2" s="190" customFormat="1" x14ac:dyDescent="0.25">
      <c r="A1190" s="194" t="s">
        <v>1458</v>
      </c>
      <c r="B1190" s="194"/>
    </row>
    <row r="1191" spans="1:2" s="190" customFormat="1" x14ac:dyDescent="0.25">
      <c r="A1191" s="194" t="s">
        <v>1459</v>
      </c>
      <c r="B1191" s="194"/>
    </row>
    <row r="1192" spans="1:2" s="190" customFormat="1" x14ac:dyDescent="0.25">
      <c r="A1192" s="194" t="s">
        <v>1460</v>
      </c>
      <c r="B1192" s="194"/>
    </row>
    <row r="1193" spans="1:2" s="190" customFormat="1" x14ac:dyDescent="0.25">
      <c r="A1193" s="194" t="s">
        <v>1461</v>
      </c>
      <c r="B1193" s="194"/>
    </row>
    <row r="1194" spans="1:2" s="190" customFormat="1" x14ac:dyDescent="0.25">
      <c r="A1194" s="194" t="s">
        <v>1462</v>
      </c>
      <c r="B1194" s="194"/>
    </row>
    <row r="1195" spans="1:2" s="190" customFormat="1" x14ac:dyDescent="0.25">
      <c r="A1195" s="194" t="s">
        <v>1463</v>
      </c>
      <c r="B1195" s="194"/>
    </row>
    <row r="1196" spans="1:2" s="190" customFormat="1" x14ac:dyDescent="0.25">
      <c r="A1196" s="194" t="s">
        <v>1464</v>
      </c>
      <c r="B1196" s="194"/>
    </row>
    <row r="1197" spans="1:2" s="190" customFormat="1" x14ac:dyDescent="0.25">
      <c r="A1197" s="194" t="s">
        <v>1465</v>
      </c>
      <c r="B1197" s="194"/>
    </row>
    <row r="1198" spans="1:2" s="190" customFormat="1" x14ac:dyDescent="0.25">
      <c r="A1198" s="194" t="s">
        <v>1466</v>
      </c>
      <c r="B1198" s="194"/>
    </row>
    <row r="1199" spans="1:2" s="190" customFormat="1" x14ac:dyDescent="0.25">
      <c r="A1199" s="194" t="s">
        <v>1467</v>
      </c>
      <c r="B1199" s="194"/>
    </row>
    <row r="1200" spans="1:2" s="190" customFormat="1" x14ac:dyDescent="0.25">
      <c r="A1200" s="194" t="s">
        <v>1468</v>
      </c>
      <c r="B1200" s="194"/>
    </row>
    <row r="1201" spans="1:2" s="190" customFormat="1" x14ac:dyDescent="0.25">
      <c r="A1201" s="194" t="s">
        <v>1469</v>
      </c>
      <c r="B1201" s="194"/>
    </row>
    <row r="1202" spans="1:2" s="190" customFormat="1" x14ac:dyDescent="0.25">
      <c r="A1202" s="194" t="s">
        <v>1470</v>
      </c>
      <c r="B1202" s="194"/>
    </row>
    <row r="1203" spans="1:2" s="190" customFormat="1" x14ac:dyDescent="0.25">
      <c r="A1203" s="194" t="s">
        <v>1471</v>
      </c>
      <c r="B1203" s="194"/>
    </row>
    <row r="1204" spans="1:2" s="190" customFormat="1" x14ac:dyDescent="0.25">
      <c r="A1204" s="194" t="s">
        <v>1472</v>
      </c>
      <c r="B1204" s="194"/>
    </row>
    <row r="1205" spans="1:2" s="190" customFormat="1" x14ac:dyDescent="0.25">
      <c r="A1205" s="194" t="s">
        <v>1473</v>
      </c>
      <c r="B1205" s="194"/>
    </row>
    <row r="1206" spans="1:2" s="190" customFormat="1" x14ac:dyDescent="0.25">
      <c r="A1206" s="194" t="s">
        <v>1474</v>
      </c>
      <c r="B1206" s="194"/>
    </row>
    <row r="1207" spans="1:2" s="190" customFormat="1" x14ac:dyDescent="0.25">
      <c r="A1207" s="194" t="s">
        <v>1475</v>
      </c>
      <c r="B1207" s="194"/>
    </row>
    <row r="1208" spans="1:2" s="190" customFormat="1" x14ac:dyDescent="0.25">
      <c r="A1208" s="194" t="s">
        <v>1476</v>
      </c>
      <c r="B1208" s="194"/>
    </row>
    <row r="1209" spans="1:2" s="190" customFormat="1" x14ac:dyDescent="0.25">
      <c r="A1209" s="194" t="s">
        <v>1477</v>
      </c>
      <c r="B1209" s="194"/>
    </row>
    <row r="1210" spans="1:2" s="190" customFormat="1" x14ac:dyDescent="0.25">
      <c r="A1210" s="194" t="s">
        <v>1478</v>
      </c>
      <c r="B1210" s="194"/>
    </row>
    <row r="1211" spans="1:2" s="190" customFormat="1" x14ac:dyDescent="0.25">
      <c r="A1211" s="194" t="s">
        <v>1479</v>
      </c>
      <c r="B1211" s="194"/>
    </row>
    <row r="1212" spans="1:2" s="190" customFormat="1" x14ac:dyDescent="0.25">
      <c r="A1212" s="194" t="s">
        <v>1480</v>
      </c>
      <c r="B1212" s="194"/>
    </row>
    <row r="1213" spans="1:2" s="190" customFormat="1" x14ac:dyDescent="0.25">
      <c r="A1213" s="194" t="s">
        <v>1481</v>
      </c>
      <c r="B1213" s="194"/>
    </row>
    <row r="1214" spans="1:2" s="190" customFormat="1" x14ac:dyDescent="0.25">
      <c r="A1214" s="194" t="s">
        <v>1482</v>
      </c>
      <c r="B1214" s="194"/>
    </row>
    <row r="1215" spans="1:2" s="190" customFormat="1" x14ac:dyDescent="0.25">
      <c r="A1215" s="194" t="s">
        <v>1483</v>
      </c>
      <c r="B1215" s="194"/>
    </row>
    <row r="1216" spans="1:2" s="190" customFormat="1" x14ac:dyDescent="0.25">
      <c r="A1216" s="194" t="s">
        <v>1484</v>
      </c>
      <c r="B1216" s="194"/>
    </row>
    <row r="1217" spans="1:2" s="190" customFormat="1" x14ac:dyDescent="0.25">
      <c r="A1217" s="194" t="s">
        <v>1485</v>
      </c>
      <c r="B1217" s="194"/>
    </row>
    <row r="1218" spans="1:2" s="190" customFormat="1" x14ac:dyDescent="0.25">
      <c r="A1218" s="194" t="s">
        <v>1486</v>
      </c>
      <c r="B1218" s="194"/>
    </row>
    <row r="1219" spans="1:2" s="190" customFormat="1" x14ac:dyDescent="0.25">
      <c r="A1219" s="194" t="s">
        <v>1487</v>
      </c>
      <c r="B1219" s="194"/>
    </row>
    <row r="1220" spans="1:2" s="190" customFormat="1" x14ac:dyDescent="0.25">
      <c r="A1220" s="194" t="s">
        <v>1488</v>
      </c>
      <c r="B1220" s="194"/>
    </row>
    <row r="1221" spans="1:2" s="190" customFormat="1" x14ac:dyDescent="0.25">
      <c r="A1221" s="194" t="s">
        <v>1489</v>
      </c>
      <c r="B1221" s="194"/>
    </row>
    <row r="1222" spans="1:2" s="190" customFormat="1" x14ac:dyDescent="0.25">
      <c r="A1222" s="194" t="s">
        <v>1490</v>
      </c>
      <c r="B1222" s="194"/>
    </row>
    <row r="1223" spans="1:2" s="190" customFormat="1" x14ac:dyDescent="0.25">
      <c r="A1223" s="194" t="s">
        <v>1491</v>
      </c>
      <c r="B1223" s="194"/>
    </row>
    <row r="1224" spans="1:2" s="190" customFormat="1" x14ac:dyDescent="0.25">
      <c r="A1224" s="194" t="s">
        <v>1492</v>
      </c>
      <c r="B1224" s="194"/>
    </row>
    <row r="1225" spans="1:2" s="190" customFormat="1" x14ac:dyDescent="0.25">
      <c r="A1225" s="194" t="s">
        <v>1493</v>
      </c>
      <c r="B1225" s="194"/>
    </row>
    <row r="1226" spans="1:2" s="190" customFormat="1" x14ac:dyDescent="0.25">
      <c r="A1226" s="194" t="s">
        <v>1494</v>
      </c>
      <c r="B1226" s="194"/>
    </row>
    <row r="1227" spans="1:2" s="190" customFormat="1" x14ac:dyDescent="0.25">
      <c r="A1227" s="194" t="s">
        <v>1495</v>
      </c>
      <c r="B1227" s="194"/>
    </row>
    <row r="1228" spans="1:2" s="190" customFormat="1" x14ac:dyDescent="0.25">
      <c r="A1228" s="194" t="s">
        <v>1496</v>
      </c>
      <c r="B1228" s="194"/>
    </row>
    <row r="1229" spans="1:2" s="190" customFormat="1" x14ac:dyDescent="0.25">
      <c r="A1229" s="194" t="s">
        <v>1497</v>
      </c>
      <c r="B1229" s="194"/>
    </row>
    <row r="1230" spans="1:2" s="190" customFormat="1" x14ac:dyDescent="0.25">
      <c r="A1230" s="194" t="s">
        <v>1498</v>
      </c>
      <c r="B1230" s="194"/>
    </row>
    <row r="1231" spans="1:2" s="190" customFormat="1" x14ac:dyDescent="0.25">
      <c r="A1231" s="194" t="s">
        <v>1499</v>
      </c>
      <c r="B1231" s="194"/>
    </row>
    <row r="1232" spans="1:2" s="190" customFormat="1" x14ac:dyDescent="0.25">
      <c r="A1232" s="194" t="s">
        <v>1500</v>
      </c>
      <c r="B1232" s="194"/>
    </row>
    <row r="1233" spans="1:2" s="190" customFormat="1" x14ac:dyDescent="0.25">
      <c r="A1233" s="194" t="s">
        <v>1501</v>
      </c>
      <c r="B1233" s="194"/>
    </row>
    <row r="1234" spans="1:2" s="190" customFormat="1" x14ac:dyDescent="0.25">
      <c r="A1234" s="194" t="s">
        <v>1502</v>
      </c>
      <c r="B1234" s="194"/>
    </row>
    <row r="1235" spans="1:2" s="190" customFormat="1" x14ac:dyDescent="0.25">
      <c r="A1235" s="194" t="s">
        <v>1503</v>
      </c>
      <c r="B1235" s="194"/>
    </row>
    <row r="1236" spans="1:2" s="190" customFormat="1" x14ac:dyDescent="0.25">
      <c r="A1236" s="194" t="s">
        <v>1504</v>
      </c>
      <c r="B1236" s="194"/>
    </row>
    <row r="1237" spans="1:2" s="190" customFormat="1" x14ac:dyDescent="0.25">
      <c r="A1237" s="194" t="s">
        <v>1505</v>
      </c>
      <c r="B1237" s="194"/>
    </row>
    <row r="1238" spans="1:2" s="190" customFormat="1" x14ac:dyDescent="0.25">
      <c r="A1238" s="194" t="s">
        <v>1506</v>
      </c>
      <c r="B1238" s="194"/>
    </row>
    <row r="1239" spans="1:2" s="190" customFormat="1" x14ac:dyDescent="0.25">
      <c r="A1239" s="194" t="s">
        <v>1507</v>
      </c>
      <c r="B1239" s="194"/>
    </row>
    <row r="1240" spans="1:2" s="190" customFormat="1" x14ac:dyDescent="0.25">
      <c r="A1240" s="194" t="s">
        <v>1508</v>
      </c>
      <c r="B1240" s="194"/>
    </row>
    <row r="1241" spans="1:2" s="190" customFormat="1" x14ac:dyDescent="0.25">
      <c r="A1241" s="194" t="s">
        <v>1509</v>
      </c>
      <c r="B1241" s="194"/>
    </row>
    <row r="1242" spans="1:2" s="190" customFormat="1" x14ac:dyDescent="0.25">
      <c r="A1242" s="194" t="s">
        <v>1510</v>
      </c>
      <c r="B1242" s="194"/>
    </row>
    <row r="1243" spans="1:2" s="190" customFormat="1" x14ac:dyDescent="0.25">
      <c r="A1243" s="194" t="s">
        <v>1511</v>
      </c>
      <c r="B1243" s="194"/>
    </row>
    <row r="1244" spans="1:2" s="190" customFormat="1" x14ac:dyDescent="0.25">
      <c r="A1244" s="194" t="s">
        <v>1512</v>
      </c>
      <c r="B1244" s="194"/>
    </row>
    <row r="1245" spans="1:2" s="190" customFormat="1" x14ac:dyDescent="0.25">
      <c r="A1245" s="194" t="s">
        <v>1513</v>
      </c>
      <c r="B1245" s="194"/>
    </row>
    <row r="1246" spans="1:2" s="190" customFormat="1" x14ac:dyDescent="0.25">
      <c r="A1246" s="194" t="s">
        <v>1514</v>
      </c>
      <c r="B1246" s="194"/>
    </row>
    <row r="1247" spans="1:2" s="190" customFormat="1" x14ac:dyDescent="0.25">
      <c r="A1247" s="194" t="s">
        <v>1515</v>
      </c>
      <c r="B1247" s="194"/>
    </row>
    <row r="1248" spans="1:2" s="190" customFormat="1" x14ac:dyDescent="0.25">
      <c r="A1248" s="194" t="s">
        <v>1516</v>
      </c>
      <c r="B1248" s="194"/>
    </row>
    <row r="1249" spans="1:2" s="190" customFormat="1" x14ac:dyDescent="0.25">
      <c r="A1249" s="194" t="s">
        <v>1517</v>
      </c>
      <c r="B1249" s="194"/>
    </row>
    <row r="1250" spans="1:2" s="190" customFormat="1" x14ac:dyDescent="0.25">
      <c r="A1250" s="194" t="s">
        <v>1518</v>
      </c>
      <c r="B1250" s="194"/>
    </row>
    <row r="1251" spans="1:2" s="190" customFormat="1" x14ac:dyDescent="0.25">
      <c r="A1251" s="194" t="s">
        <v>1519</v>
      </c>
      <c r="B1251" s="194"/>
    </row>
    <row r="1252" spans="1:2" s="190" customFormat="1" x14ac:dyDescent="0.25">
      <c r="A1252" s="194" t="s">
        <v>1520</v>
      </c>
      <c r="B1252" s="194"/>
    </row>
    <row r="1253" spans="1:2" s="190" customFormat="1" x14ac:dyDescent="0.25">
      <c r="A1253" s="194" t="s">
        <v>1521</v>
      </c>
      <c r="B1253" s="194"/>
    </row>
    <row r="1254" spans="1:2" s="190" customFormat="1" x14ac:dyDescent="0.25">
      <c r="A1254" s="194" t="s">
        <v>1522</v>
      </c>
      <c r="B1254" s="194"/>
    </row>
    <row r="1255" spans="1:2" s="190" customFormat="1" x14ac:dyDescent="0.25">
      <c r="A1255" s="194" t="s">
        <v>1523</v>
      </c>
      <c r="B1255" s="194"/>
    </row>
    <row r="1256" spans="1:2" s="190" customFormat="1" x14ac:dyDescent="0.25">
      <c r="A1256" s="194" t="s">
        <v>1524</v>
      </c>
      <c r="B1256" s="194"/>
    </row>
    <row r="1257" spans="1:2" s="190" customFormat="1" x14ac:dyDescent="0.25">
      <c r="A1257" s="194" t="s">
        <v>1525</v>
      </c>
      <c r="B1257" s="194"/>
    </row>
    <row r="1258" spans="1:2" s="190" customFormat="1" x14ac:dyDescent="0.25">
      <c r="A1258" s="194" t="s">
        <v>1526</v>
      </c>
      <c r="B1258" s="194"/>
    </row>
    <row r="1259" spans="1:2" s="190" customFormat="1" x14ac:dyDescent="0.25">
      <c r="A1259" s="194" t="s">
        <v>1527</v>
      </c>
      <c r="B1259" s="194"/>
    </row>
    <row r="1260" spans="1:2" s="190" customFormat="1" x14ac:dyDescent="0.25">
      <c r="A1260" s="194" t="s">
        <v>1528</v>
      </c>
      <c r="B1260" s="194"/>
    </row>
    <row r="1261" spans="1:2" s="190" customFormat="1" x14ac:dyDescent="0.25">
      <c r="A1261" s="194" t="s">
        <v>1529</v>
      </c>
      <c r="B1261" s="194"/>
    </row>
    <row r="1262" spans="1:2" s="190" customFormat="1" x14ac:dyDescent="0.25">
      <c r="A1262" s="194" t="s">
        <v>1530</v>
      </c>
      <c r="B1262" s="194"/>
    </row>
    <row r="1263" spans="1:2" s="190" customFormat="1" x14ac:dyDescent="0.25">
      <c r="A1263" s="194" t="s">
        <v>1531</v>
      </c>
      <c r="B1263" s="194"/>
    </row>
    <row r="1264" spans="1:2" s="190" customFormat="1" x14ac:dyDescent="0.25">
      <c r="A1264" s="194" t="s">
        <v>1532</v>
      </c>
      <c r="B1264" s="194"/>
    </row>
    <row r="1265" spans="1:2" s="190" customFormat="1" x14ac:dyDescent="0.25">
      <c r="A1265" s="194" t="s">
        <v>1533</v>
      </c>
      <c r="B1265" s="194"/>
    </row>
    <row r="1266" spans="1:2" s="190" customFormat="1" x14ac:dyDescent="0.25">
      <c r="A1266" s="194" t="s">
        <v>1534</v>
      </c>
      <c r="B1266" s="194"/>
    </row>
    <row r="1267" spans="1:2" s="190" customFormat="1" x14ac:dyDescent="0.25">
      <c r="A1267" s="194" t="s">
        <v>1535</v>
      </c>
      <c r="B1267" s="194"/>
    </row>
    <row r="1268" spans="1:2" s="190" customFormat="1" x14ac:dyDescent="0.25">
      <c r="A1268" s="194" t="s">
        <v>1536</v>
      </c>
      <c r="B1268" s="194"/>
    </row>
    <row r="1269" spans="1:2" s="190" customFormat="1" x14ac:dyDescent="0.25">
      <c r="A1269" s="194" t="s">
        <v>1537</v>
      </c>
      <c r="B1269" s="194"/>
    </row>
    <row r="1270" spans="1:2" s="190" customFormat="1" x14ac:dyDescent="0.25">
      <c r="A1270" s="194" t="s">
        <v>1538</v>
      </c>
      <c r="B1270" s="194"/>
    </row>
    <row r="1271" spans="1:2" s="190" customFormat="1" x14ac:dyDescent="0.25">
      <c r="A1271" s="194" t="s">
        <v>1539</v>
      </c>
      <c r="B1271" s="194"/>
    </row>
    <row r="1272" spans="1:2" s="190" customFormat="1" x14ac:dyDescent="0.25">
      <c r="A1272" s="194" t="s">
        <v>1540</v>
      </c>
      <c r="B1272" s="194"/>
    </row>
    <row r="1273" spans="1:2" s="190" customFormat="1" x14ac:dyDescent="0.25">
      <c r="A1273" s="194" t="s">
        <v>1541</v>
      </c>
      <c r="B1273" s="194"/>
    </row>
    <row r="1274" spans="1:2" s="190" customFormat="1" x14ac:dyDescent="0.25">
      <c r="A1274" s="194" t="s">
        <v>1542</v>
      </c>
      <c r="B1274" s="194"/>
    </row>
    <row r="1275" spans="1:2" s="190" customFormat="1" x14ac:dyDescent="0.25">
      <c r="A1275" s="194" t="s">
        <v>1543</v>
      </c>
      <c r="B1275" s="194"/>
    </row>
    <row r="1276" spans="1:2" s="190" customFormat="1" x14ac:dyDescent="0.25">
      <c r="A1276" s="194" t="s">
        <v>1544</v>
      </c>
      <c r="B1276" s="194"/>
    </row>
    <row r="1277" spans="1:2" s="190" customFormat="1" x14ac:dyDescent="0.25">
      <c r="A1277" s="194" t="s">
        <v>1545</v>
      </c>
      <c r="B1277" s="194"/>
    </row>
    <row r="1278" spans="1:2" s="190" customFormat="1" x14ac:dyDescent="0.25">
      <c r="A1278" s="194" t="s">
        <v>1546</v>
      </c>
      <c r="B1278" s="194"/>
    </row>
    <row r="1279" spans="1:2" s="190" customFormat="1" x14ac:dyDescent="0.25">
      <c r="A1279" s="194" t="s">
        <v>1547</v>
      </c>
      <c r="B1279" s="194"/>
    </row>
    <row r="1280" spans="1:2" s="190" customFormat="1" x14ac:dyDescent="0.25">
      <c r="A1280" s="194" t="s">
        <v>1548</v>
      </c>
      <c r="B1280" s="194"/>
    </row>
    <row r="1281" spans="1:2" s="190" customFormat="1" x14ac:dyDescent="0.25">
      <c r="A1281" s="194" t="s">
        <v>1549</v>
      </c>
      <c r="B1281" s="194"/>
    </row>
    <row r="1282" spans="1:2" s="190" customFormat="1" x14ac:dyDescent="0.25">
      <c r="A1282" s="194" t="s">
        <v>1550</v>
      </c>
      <c r="B1282" s="194"/>
    </row>
    <row r="1283" spans="1:2" s="190" customFormat="1" x14ac:dyDescent="0.25">
      <c r="A1283" s="194" t="s">
        <v>1551</v>
      </c>
      <c r="B1283" s="194"/>
    </row>
    <row r="1284" spans="1:2" s="190" customFormat="1" x14ac:dyDescent="0.25">
      <c r="A1284" s="194" t="s">
        <v>1552</v>
      </c>
      <c r="B1284" s="194"/>
    </row>
    <row r="1285" spans="1:2" s="190" customFormat="1" x14ac:dyDescent="0.25">
      <c r="A1285" s="194" t="s">
        <v>1553</v>
      </c>
      <c r="B1285" s="194"/>
    </row>
    <row r="1286" spans="1:2" s="190" customFormat="1" x14ac:dyDescent="0.25">
      <c r="A1286" s="194" t="s">
        <v>1554</v>
      </c>
      <c r="B1286" s="194"/>
    </row>
    <row r="1287" spans="1:2" s="190" customFormat="1" x14ac:dyDescent="0.25">
      <c r="A1287" s="194" t="s">
        <v>1555</v>
      </c>
      <c r="B1287" s="194"/>
    </row>
    <row r="1288" spans="1:2" s="190" customFormat="1" x14ac:dyDescent="0.25">
      <c r="A1288" s="194" t="s">
        <v>1556</v>
      </c>
      <c r="B1288" s="194"/>
    </row>
    <row r="1289" spans="1:2" s="190" customFormat="1" x14ac:dyDescent="0.25">
      <c r="A1289" s="194" t="s">
        <v>1557</v>
      </c>
      <c r="B1289" s="194"/>
    </row>
    <row r="1290" spans="1:2" s="190" customFormat="1" x14ac:dyDescent="0.25">
      <c r="A1290" s="194" t="s">
        <v>1558</v>
      </c>
      <c r="B1290" s="194"/>
    </row>
    <row r="1291" spans="1:2" s="190" customFormat="1" x14ac:dyDescent="0.25">
      <c r="A1291" s="194" t="s">
        <v>1559</v>
      </c>
      <c r="B1291" s="194"/>
    </row>
    <row r="1292" spans="1:2" s="190" customFormat="1" x14ac:dyDescent="0.25">
      <c r="A1292" s="194" t="s">
        <v>1560</v>
      </c>
      <c r="B1292" s="194"/>
    </row>
    <row r="1293" spans="1:2" s="190" customFormat="1" x14ac:dyDescent="0.25">
      <c r="A1293" s="194" t="s">
        <v>1561</v>
      </c>
      <c r="B1293" s="194"/>
    </row>
    <row r="1294" spans="1:2" s="190" customFormat="1" x14ac:dyDescent="0.25">
      <c r="A1294" s="194" t="s">
        <v>1562</v>
      </c>
      <c r="B1294" s="194"/>
    </row>
    <row r="1295" spans="1:2" s="190" customFormat="1" x14ac:dyDescent="0.25">
      <c r="A1295" s="194" t="s">
        <v>1563</v>
      </c>
      <c r="B1295" s="194"/>
    </row>
    <row r="1296" spans="1:2" s="190" customFormat="1" x14ac:dyDescent="0.25">
      <c r="A1296" s="194" t="s">
        <v>1564</v>
      </c>
      <c r="B1296" s="194"/>
    </row>
    <row r="1297" spans="1:2" s="190" customFormat="1" x14ac:dyDescent="0.25">
      <c r="A1297" s="194" t="s">
        <v>1565</v>
      </c>
      <c r="B1297" s="194"/>
    </row>
    <row r="1298" spans="1:2" s="190" customFormat="1" x14ac:dyDescent="0.25">
      <c r="A1298" s="194" t="s">
        <v>1566</v>
      </c>
      <c r="B1298" s="194"/>
    </row>
    <row r="1299" spans="1:2" s="190" customFormat="1" x14ac:dyDescent="0.25">
      <c r="A1299" s="194" t="s">
        <v>1567</v>
      </c>
      <c r="B1299" s="194"/>
    </row>
    <row r="1300" spans="1:2" s="190" customFormat="1" x14ac:dyDescent="0.25">
      <c r="A1300" s="194" t="s">
        <v>1568</v>
      </c>
      <c r="B1300" s="194"/>
    </row>
    <row r="1301" spans="1:2" s="190" customFormat="1" x14ac:dyDescent="0.25">
      <c r="A1301" s="194" t="s">
        <v>1569</v>
      </c>
      <c r="B1301" s="194"/>
    </row>
    <row r="1302" spans="1:2" s="190" customFormat="1" x14ac:dyDescent="0.25">
      <c r="A1302" s="194" t="s">
        <v>1570</v>
      </c>
      <c r="B1302" s="194"/>
    </row>
    <row r="1303" spans="1:2" s="190" customFormat="1" x14ac:dyDescent="0.25">
      <c r="A1303" s="194" t="s">
        <v>1571</v>
      </c>
      <c r="B1303" s="194"/>
    </row>
    <row r="1304" spans="1:2" s="190" customFormat="1" x14ac:dyDescent="0.25">
      <c r="A1304" s="194" t="s">
        <v>1572</v>
      </c>
      <c r="B1304" s="194"/>
    </row>
    <row r="1305" spans="1:2" s="190" customFormat="1" x14ac:dyDescent="0.25">
      <c r="A1305" s="194" t="s">
        <v>1573</v>
      </c>
      <c r="B1305" s="194"/>
    </row>
    <row r="1306" spans="1:2" s="190" customFormat="1" x14ac:dyDescent="0.25">
      <c r="A1306" s="194" t="s">
        <v>1574</v>
      </c>
      <c r="B1306" s="194"/>
    </row>
    <row r="1307" spans="1:2" s="190" customFormat="1" x14ac:dyDescent="0.25">
      <c r="A1307" s="194" t="s">
        <v>1575</v>
      </c>
      <c r="B1307" s="194"/>
    </row>
    <row r="1308" spans="1:2" s="190" customFormat="1" x14ac:dyDescent="0.25">
      <c r="A1308" s="194" t="s">
        <v>1576</v>
      </c>
      <c r="B1308" s="194"/>
    </row>
    <row r="1309" spans="1:2" s="190" customFormat="1" x14ac:dyDescent="0.25">
      <c r="A1309" s="194" t="s">
        <v>1577</v>
      </c>
      <c r="B1309" s="194"/>
    </row>
    <row r="1310" spans="1:2" s="190" customFormat="1" x14ac:dyDescent="0.25">
      <c r="A1310" s="194" t="s">
        <v>1578</v>
      </c>
      <c r="B1310" s="194"/>
    </row>
    <row r="1311" spans="1:2" s="190" customFormat="1" x14ac:dyDescent="0.25">
      <c r="A1311" s="194" t="s">
        <v>1579</v>
      </c>
      <c r="B1311" s="194"/>
    </row>
    <row r="1312" spans="1:2" s="190" customFormat="1" x14ac:dyDescent="0.25">
      <c r="A1312" s="194" t="s">
        <v>1580</v>
      </c>
      <c r="B1312" s="194"/>
    </row>
    <row r="1313" spans="1:2" s="190" customFormat="1" x14ac:dyDescent="0.25">
      <c r="A1313" s="194" t="s">
        <v>1581</v>
      </c>
      <c r="B1313" s="194"/>
    </row>
    <row r="1314" spans="1:2" s="190" customFormat="1" x14ac:dyDescent="0.25">
      <c r="A1314" s="194" t="s">
        <v>1582</v>
      </c>
      <c r="B1314" s="194"/>
    </row>
    <row r="1315" spans="1:2" s="190" customFormat="1" x14ac:dyDescent="0.25">
      <c r="A1315" s="194" t="s">
        <v>1583</v>
      </c>
      <c r="B1315" s="194"/>
    </row>
    <row r="1316" spans="1:2" s="190" customFormat="1" x14ac:dyDescent="0.25">
      <c r="A1316" s="194" t="s">
        <v>1584</v>
      </c>
      <c r="B1316" s="194"/>
    </row>
    <row r="1317" spans="1:2" s="190" customFormat="1" x14ac:dyDescent="0.25">
      <c r="A1317" s="194" t="s">
        <v>1585</v>
      </c>
      <c r="B1317" s="194"/>
    </row>
    <row r="1318" spans="1:2" s="190" customFormat="1" x14ac:dyDescent="0.25">
      <c r="A1318" s="194" t="s">
        <v>1586</v>
      </c>
      <c r="B1318" s="194"/>
    </row>
    <row r="1319" spans="1:2" s="190" customFormat="1" x14ac:dyDescent="0.25">
      <c r="A1319" s="194" t="s">
        <v>1587</v>
      </c>
      <c r="B1319" s="194"/>
    </row>
    <row r="1320" spans="1:2" s="190" customFormat="1" x14ac:dyDescent="0.25">
      <c r="A1320" s="194" t="s">
        <v>1588</v>
      </c>
      <c r="B1320" s="194"/>
    </row>
    <row r="1321" spans="1:2" s="190" customFormat="1" x14ac:dyDescent="0.25">
      <c r="A1321" s="194" t="s">
        <v>1589</v>
      </c>
      <c r="B1321" s="194"/>
    </row>
    <row r="1322" spans="1:2" s="190" customFormat="1" x14ac:dyDescent="0.25">
      <c r="A1322" s="194" t="s">
        <v>1590</v>
      </c>
      <c r="B1322" s="194"/>
    </row>
    <row r="1323" spans="1:2" s="190" customFormat="1" x14ac:dyDescent="0.25">
      <c r="A1323" s="194" t="s">
        <v>1591</v>
      </c>
      <c r="B1323" s="194"/>
    </row>
    <row r="1324" spans="1:2" s="190" customFormat="1" x14ac:dyDescent="0.25">
      <c r="A1324" s="194" t="s">
        <v>1592</v>
      </c>
      <c r="B1324" s="194"/>
    </row>
    <row r="1325" spans="1:2" s="190" customFormat="1" x14ac:dyDescent="0.25">
      <c r="A1325" s="194" t="s">
        <v>1593</v>
      </c>
      <c r="B1325" s="194"/>
    </row>
    <row r="1326" spans="1:2" s="190" customFormat="1" x14ac:dyDescent="0.25">
      <c r="A1326" s="194" t="s">
        <v>1594</v>
      </c>
      <c r="B1326" s="194"/>
    </row>
    <row r="1327" spans="1:2" s="190" customFormat="1" x14ac:dyDescent="0.25">
      <c r="A1327" s="194" t="s">
        <v>1595</v>
      </c>
      <c r="B1327" s="194"/>
    </row>
    <row r="1328" spans="1:2" s="190" customFormat="1" x14ac:dyDescent="0.25">
      <c r="A1328" s="194" t="s">
        <v>1596</v>
      </c>
      <c r="B1328" s="194"/>
    </row>
    <row r="1329" spans="1:2" s="190" customFormat="1" x14ac:dyDescent="0.25">
      <c r="A1329" s="194" t="s">
        <v>1597</v>
      </c>
      <c r="B1329" s="194"/>
    </row>
    <row r="1330" spans="1:2" s="190" customFormat="1" x14ac:dyDescent="0.25">
      <c r="A1330" s="194" t="s">
        <v>1598</v>
      </c>
      <c r="B1330" s="194"/>
    </row>
    <row r="1331" spans="1:2" s="190" customFormat="1" x14ac:dyDescent="0.25">
      <c r="A1331" s="194" t="s">
        <v>1599</v>
      </c>
      <c r="B1331" s="194"/>
    </row>
    <row r="1332" spans="1:2" s="190" customFormat="1" x14ac:dyDescent="0.25">
      <c r="A1332" s="194" t="s">
        <v>1600</v>
      </c>
      <c r="B1332" s="194"/>
    </row>
    <row r="1333" spans="1:2" s="190" customFormat="1" x14ac:dyDescent="0.25">
      <c r="A1333" s="194" t="s">
        <v>1601</v>
      </c>
      <c r="B1333" s="194"/>
    </row>
    <row r="1334" spans="1:2" s="190" customFormat="1" x14ac:dyDescent="0.25">
      <c r="A1334" s="194" t="s">
        <v>1602</v>
      </c>
      <c r="B1334" s="194"/>
    </row>
    <row r="1335" spans="1:2" s="190" customFormat="1" x14ac:dyDescent="0.25">
      <c r="A1335" s="194" t="s">
        <v>1603</v>
      </c>
      <c r="B1335" s="194"/>
    </row>
    <row r="1336" spans="1:2" s="190" customFormat="1" x14ac:dyDescent="0.25">
      <c r="A1336" s="194" t="s">
        <v>1604</v>
      </c>
      <c r="B1336" s="194"/>
    </row>
    <row r="1337" spans="1:2" s="190" customFormat="1" x14ac:dyDescent="0.25">
      <c r="A1337" s="194" t="s">
        <v>1605</v>
      </c>
      <c r="B1337" s="194"/>
    </row>
    <row r="1338" spans="1:2" s="190" customFormat="1" x14ac:dyDescent="0.25">
      <c r="A1338" s="194" t="s">
        <v>1606</v>
      </c>
      <c r="B1338" s="194"/>
    </row>
    <row r="1339" spans="1:2" s="190" customFormat="1" x14ac:dyDescent="0.25">
      <c r="A1339" s="194" t="s">
        <v>1607</v>
      </c>
      <c r="B1339" s="194"/>
    </row>
    <row r="1340" spans="1:2" s="190" customFormat="1" x14ac:dyDescent="0.25">
      <c r="A1340" s="194" t="s">
        <v>1608</v>
      </c>
      <c r="B1340" s="194"/>
    </row>
    <row r="1341" spans="1:2" s="190" customFormat="1" x14ac:dyDescent="0.25">
      <c r="A1341" s="194" t="s">
        <v>1609</v>
      </c>
      <c r="B1341" s="194"/>
    </row>
    <row r="1342" spans="1:2" s="190" customFormat="1" x14ac:dyDescent="0.25">
      <c r="A1342" s="194" t="s">
        <v>1610</v>
      </c>
      <c r="B1342" s="194"/>
    </row>
    <row r="1343" spans="1:2" s="190" customFormat="1" x14ac:dyDescent="0.25">
      <c r="A1343" s="194" t="s">
        <v>1611</v>
      </c>
      <c r="B1343" s="194"/>
    </row>
    <row r="1344" spans="1:2" s="190" customFormat="1" x14ac:dyDescent="0.25">
      <c r="A1344" s="194" t="s">
        <v>1612</v>
      </c>
      <c r="B1344" s="194"/>
    </row>
    <row r="1345" spans="1:2" s="190" customFormat="1" x14ac:dyDescent="0.25">
      <c r="A1345" s="194" t="s">
        <v>1613</v>
      </c>
      <c r="B1345" s="194"/>
    </row>
    <row r="1346" spans="1:2" s="190" customFormat="1" x14ac:dyDescent="0.25">
      <c r="A1346" s="194" t="s">
        <v>1614</v>
      </c>
      <c r="B1346" s="194"/>
    </row>
    <row r="1347" spans="1:2" s="190" customFormat="1" x14ac:dyDescent="0.25">
      <c r="A1347" s="194" t="s">
        <v>1615</v>
      </c>
      <c r="B1347" s="194"/>
    </row>
    <row r="1348" spans="1:2" s="190" customFormat="1" x14ac:dyDescent="0.25">
      <c r="A1348" s="194" t="s">
        <v>1616</v>
      </c>
      <c r="B1348" s="194"/>
    </row>
    <row r="1349" spans="1:2" s="190" customFormat="1" x14ac:dyDescent="0.25">
      <c r="A1349" s="194" t="s">
        <v>1617</v>
      </c>
      <c r="B1349" s="194"/>
    </row>
    <row r="1350" spans="1:2" s="190" customFormat="1" x14ac:dyDescent="0.25">
      <c r="A1350" s="194" t="s">
        <v>1618</v>
      </c>
      <c r="B1350" s="194"/>
    </row>
    <row r="1351" spans="1:2" s="190" customFormat="1" x14ac:dyDescent="0.25">
      <c r="A1351" s="194" t="s">
        <v>1619</v>
      </c>
      <c r="B1351" s="194"/>
    </row>
    <row r="1352" spans="1:2" s="190" customFormat="1" x14ac:dyDescent="0.25">
      <c r="A1352" s="194" t="s">
        <v>1620</v>
      </c>
      <c r="B1352" s="194"/>
    </row>
    <row r="1353" spans="1:2" s="190" customFormat="1" x14ac:dyDescent="0.25">
      <c r="A1353" s="194" t="s">
        <v>1621</v>
      </c>
      <c r="B1353" s="194"/>
    </row>
    <row r="1354" spans="1:2" s="190" customFormat="1" x14ac:dyDescent="0.25">
      <c r="A1354" s="194" t="s">
        <v>1622</v>
      </c>
      <c r="B1354" s="194"/>
    </row>
    <row r="1355" spans="1:2" s="190" customFormat="1" x14ac:dyDescent="0.25">
      <c r="A1355" s="194" t="s">
        <v>1623</v>
      </c>
      <c r="B1355" s="194"/>
    </row>
    <row r="1356" spans="1:2" s="190" customFormat="1" x14ac:dyDescent="0.25">
      <c r="A1356" s="194" t="s">
        <v>1624</v>
      </c>
      <c r="B1356" s="194"/>
    </row>
    <row r="1357" spans="1:2" s="190" customFormat="1" x14ac:dyDescent="0.25">
      <c r="A1357" s="194" t="s">
        <v>1625</v>
      </c>
      <c r="B1357" s="194"/>
    </row>
    <row r="1358" spans="1:2" s="190" customFormat="1" x14ac:dyDescent="0.25">
      <c r="A1358" s="194" t="s">
        <v>1626</v>
      </c>
      <c r="B1358" s="194"/>
    </row>
    <row r="1359" spans="1:2" s="190" customFormat="1" x14ac:dyDescent="0.25">
      <c r="A1359" s="194" t="s">
        <v>1627</v>
      </c>
      <c r="B1359" s="194"/>
    </row>
    <row r="1360" spans="1:2" s="190" customFormat="1" x14ac:dyDescent="0.25">
      <c r="A1360" s="194" t="s">
        <v>1628</v>
      </c>
      <c r="B1360" s="194"/>
    </row>
    <row r="1361" spans="1:2" s="190" customFormat="1" x14ac:dyDescent="0.25">
      <c r="A1361" s="194" t="s">
        <v>1629</v>
      </c>
      <c r="B1361" s="194"/>
    </row>
    <row r="1362" spans="1:2" s="190" customFormat="1" x14ac:dyDescent="0.25">
      <c r="A1362" s="194" t="s">
        <v>1630</v>
      </c>
      <c r="B1362" s="194"/>
    </row>
    <row r="1363" spans="1:2" s="190" customFormat="1" x14ac:dyDescent="0.25">
      <c r="A1363" s="194" t="s">
        <v>1631</v>
      </c>
      <c r="B1363" s="194"/>
    </row>
    <row r="1364" spans="1:2" s="190" customFormat="1" x14ac:dyDescent="0.25">
      <c r="A1364" s="194" t="s">
        <v>1632</v>
      </c>
      <c r="B1364" s="194"/>
    </row>
    <row r="1365" spans="1:2" s="190" customFormat="1" x14ac:dyDescent="0.25">
      <c r="A1365" s="194" t="s">
        <v>1633</v>
      </c>
      <c r="B1365" s="194"/>
    </row>
    <row r="1366" spans="1:2" s="190" customFormat="1" x14ac:dyDescent="0.25">
      <c r="A1366" s="194" t="s">
        <v>1634</v>
      </c>
      <c r="B1366" s="194"/>
    </row>
    <row r="1367" spans="1:2" s="190" customFormat="1" x14ac:dyDescent="0.25">
      <c r="A1367" s="194" t="s">
        <v>1635</v>
      </c>
      <c r="B1367" s="194"/>
    </row>
    <row r="1368" spans="1:2" s="190" customFormat="1" x14ac:dyDescent="0.25">
      <c r="A1368" s="194" t="s">
        <v>1636</v>
      </c>
      <c r="B1368" s="194"/>
    </row>
    <row r="1369" spans="1:2" s="190" customFormat="1" x14ac:dyDescent="0.25">
      <c r="A1369" s="194" t="s">
        <v>1637</v>
      </c>
      <c r="B1369" s="194"/>
    </row>
    <row r="1370" spans="1:2" s="190" customFormat="1" x14ac:dyDescent="0.25">
      <c r="A1370" s="194" t="s">
        <v>1638</v>
      </c>
      <c r="B1370" s="194"/>
    </row>
    <row r="1371" spans="1:2" s="190" customFormat="1" x14ac:dyDescent="0.25">
      <c r="A1371" s="194" t="s">
        <v>1639</v>
      </c>
      <c r="B1371" s="194"/>
    </row>
    <row r="1372" spans="1:2" s="190" customFormat="1" x14ac:dyDescent="0.25">
      <c r="A1372" s="194" t="s">
        <v>1640</v>
      </c>
      <c r="B1372" s="194"/>
    </row>
    <row r="1373" spans="1:2" s="190" customFormat="1" x14ac:dyDescent="0.25">
      <c r="A1373" s="194" t="s">
        <v>1641</v>
      </c>
      <c r="B1373" s="194"/>
    </row>
    <row r="1374" spans="1:2" s="190" customFormat="1" x14ac:dyDescent="0.25">
      <c r="A1374" s="194" t="s">
        <v>1642</v>
      </c>
      <c r="B1374" s="194"/>
    </row>
    <row r="1375" spans="1:2" s="190" customFormat="1" x14ac:dyDescent="0.25">
      <c r="A1375" s="194" t="s">
        <v>1643</v>
      </c>
      <c r="B1375" s="194"/>
    </row>
    <row r="1376" spans="1:2" s="190" customFormat="1" x14ac:dyDescent="0.25">
      <c r="A1376" s="194" t="s">
        <v>1644</v>
      </c>
      <c r="B1376" s="194"/>
    </row>
    <row r="1377" spans="1:2" s="190" customFormat="1" x14ac:dyDescent="0.25">
      <c r="A1377" s="194" t="s">
        <v>1645</v>
      </c>
      <c r="B1377" s="194"/>
    </row>
    <row r="1378" spans="1:2" s="190" customFormat="1" x14ac:dyDescent="0.25">
      <c r="A1378" s="194" t="s">
        <v>1646</v>
      </c>
      <c r="B1378" s="194"/>
    </row>
    <row r="1379" spans="1:2" s="190" customFormat="1" x14ac:dyDescent="0.25">
      <c r="A1379" s="194" t="s">
        <v>1647</v>
      </c>
      <c r="B1379" s="194"/>
    </row>
    <row r="1380" spans="1:2" s="190" customFormat="1" x14ac:dyDescent="0.25">
      <c r="A1380" s="194" t="s">
        <v>1648</v>
      </c>
      <c r="B1380" s="194"/>
    </row>
    <row r="1381" spans="1:2" s="190" customFormat="1" x14ac:dyDescent="0.25">
      <c r="A1381" s="194" t="s">
        <v>1649</v>
      </c>
      <c r="B1381" s="194"/>
    </row>
    <row r="1382" spans="1:2" s="190" customFormat="1" x14ac:dyDescent="0.25">
      <c r="A1382" s="194" t="s">
        <v>1650</v>
      </c>
      <c r="B1382" s="194"/>
    </row>
    <row r="1383" spans="1:2" s="190" customFormat="1" x14ac:dyDescent="0.25">
      <c r="A1383" s="194" t="s">
        <v>1651</v>
      </c>
      <c r="B1383" s="194"/>
    </row>
    <row r="1384" spans="1:2" s="190" customFormat="1" x14ac:dyDescent="0.25">
      <c r="A1384" s="194" t="s">
        <v>1652</v>
      </c>
      <c r="B1384" s="194"/>
    </row>
    <row r="1385" spans="1:2" s="190" customFormat="1" x14ac:dyDescent="0.25">
      <c r="A1385" s="194" t="s">
        <v>1653</v>
      </c>
      <c r="B1385" s="194"/>
    </row>
    <row r="1386" spans="1:2" s="190" customFormat="1" x14ac:dyDescent="0.25">
      <c r="A1386" s="194" t="s">
        <v>1654</v>
      </c>
      <c r="B1386" s="194"/>
    </row>
    <row r="1387" spans="1:2" s="190" customFormat="1" x14ac:dyDescent="0.25">
      <c r="A1387" s="194" t="s">
        <v>1655</v>
      </c>
      <c r="B1387" s="194"/>
    </row>
    <row r="1388" spans="1:2" s="190" customFormat="1" x14ac:dyDescent="0.25">
      <c r="A1388" s="194" t="s">
        <v>1656</v>
      </c>
      <c r="B1388" s="194"/>
    </row>
    <row r="1389" spans="1:2" s="190" customFormat="1" x14ac:dyDescent="0.25">
      <c r="A1389" s="194" t="s">
        <v>1657</v>
      </c>
      <c r="B1389" s="194"/>
    </row>
    <row r="1390" spans="1:2" s="190" customFormat="1" x14ac:dyDescent="0.25">
      <c r="A1390" s="194" t="s">
        <v>1658</v>
      </c>
      <c r="B1390" s="194"/>
    </row>
    <row r="1391" spans="1:2" s="190" customFormat="1" x14ac:dyDescent="0.25">
      <c r="A1391" s="194" t="s">
        <v>1659</v>
      </c>
      <c r="B1391" s="194"/>
    </row>
    <row r="1392" spans="1:2" s="190" customFormat="1" x14ac:dyDescent="0.25">
      <c r="A1392" s="194" t="s">
        <v>1660</v>
      </c>
      <c r="B1392" s="194"/>
    </row>
    <row r="1393" spans="1:2" s="190" customFormat="1" x14ac:dyDescent="0.25">
      <c r="A1393" s="194" t="s">
        <v>1661</v>
      </c>
      <c r="B1393" s="194"/>
    </row>
    <row r="1394" spans="1:2" s="190" customFormat="1" x14ac:dyDescent="0.25">
      <c r="A1394" s="194" t="s">
        <v>1662</v>
      </c>
      <c r="B1394" s="194"/>
    </row>
    <row r="1395" spans="1:2" s="190" customFormat="1" x14ac:dyDescent="0.25">
      <c r="A1395" s="194" t="s">
        <v>1663</v>
      </c>
      <c r="B1395" s="194"/>
    </row>
    <row r="1396" spans="1:2" s="190" customFormat="1" x14ac:dyDescent="0.25">
      <c r="A1396" s="194" t="s">
        <v>1664</v>
      </c>
      <c r="B1396" s="194"/>
    </row>
    <row r="1397" spans="1:2" s="190" customFormat="1" x14ac:dyDescent="0.25">
      <c r="A1397" s="194" t="s">
        <v>1665</v>
      </c>
      <c r="B1397" s="194"/>
    </row>
    <row r="1398" spans="1:2" s="190" customFormat="1" x14ac:dyDescent="0.25">
      <c r="A1398" s="194" t="s">
        <v>1666</v>
      </c>
      <c r="B1398" s="194"/>
    </row>
    <row r="1399" spans="1:2" s="190" customFormat="1" x14ac:dyDescent="0.25">
      <c r="A1399" s="194" t="s">
        <v>1667</v>
      </c>
      <c r="B1399" s="194"/>
    </row>
    <row r="1400" spans="1:2" s="190" customFormat="1" x14ac:dyDescent="0.25">
      <c r="A1400" s="194" t="s">
        <v>1668</v>
      </c>
      <c r="B1400" s="194"/>
    </row>
    <row r="1401" spans="1:2" s="190" customFormat="1" x14ac:dyDescent="0.25">
      <c r="A1401" s="194" t="s">
        <v>1669</v>
      </c>
      <c r="B1401" s="194"/>
    </row>
    <row r="1402" spans="1:2" s="190" customFormat="1" x14ac:dyDescent="0.25">
      <c r="A1402" s="194"/>
      <c r="B1402" s="194"/>
    </row>
    <row r="1403" spans="1:2" s="190" customFormat="1" x14ac:dyDescent="0.25">
      <c r="A1403" s="194"/>
      <c r="B1403" s="194"/>
    </row>
    <row r="1404" spans="1:2" s="190" customFormat="1" x14ac:dyDescent="0.25">
      <c r="A1404" s="194"/>
      <c r="B1404" s="194"/>
    </row>
    <row r="1405" spans="1:2" s="190" customFormat="1" x14ac:dyDescent="0.25">
      <c r="A1405" s="194"/>
      <c r="B1405" s="194"/>
    </row>
    <row r="1406" spans="1:2" s="190" customFormat="1" x14ac:dyDescent="0.25">
      <c r="A1406" s="194"/>
      <c r="B1406" s="194"/>
    </row>
    <row r="1407" spans="1:2" s="190" customFormat="1" x14ac:dyDescent="0.25">
      <c r="A1407" s="194"/>
      <c r="B1407" s="194"/>
    </row>
    <row r="1408" spans="1:2" s="190" customFormat="1" x14ac:dyDescent="0.25">
      <c r="A1408" s="194"/>
      <c r="B1408" s="194"/>
    </row>
    <row r="1409" spans="1:2" s="190" customFormat="1" x14ac:dyDescent="0.25">
      <c r="A1409" s="194"/>
      <c r="B1409" s="194"/>
    </row>
    <row r="1410" spans="1:2" s="190" customFormat="1" x14ac:dyDescent="0.25">
      <c r="A1410" s="194"/>
      <c r="B1410" s="194"/>
    </row>
    <row r="1411" spans="1:2" s="190" customFormat="1" x14ac:dyDescent="0.25">
      <c r="A1411" s="194"/>
      <c r="B1411" s="194"/>
    </row>
    <row r="1412" spans="1:2" s="190" customFormat="1" x14ac:dyDescent="0.25">
      <c r="A1412" s="194"/>
      <c r="B1412" s="194"/>
    </row>
    <row r="1413" spans="1:2" s="190" customFormat="1" x14ac:dyDescent="0.25">
      <c r="A1413" s="194"/>
      <c r="B1413" s="194"/>
    </row>
    <row r="1414" spans="1:2" s="190" customFormat="1" x14ac:dyDescent="0.25">
      <c r="A1414" s="194"/>
      <c r="B1414" s="194"/>
    </row>
    <row r="1415" spans="1:2" s="190" customFormat="1" x14ac:dyDescent="0.25">
      <c r="A1415" s="194"/>
      <c r="B1415" s="194"/>
    </row>
    <row r="1416" spans="1:2" s="190" customFormat="1" x14ac:dyDescent="0.25">
      <c r="A1416" s="194"/>
      <c r="B1416" s="194"/>
    </row>
    <row r="1417" spans="1:2" s="190" customFormat="1" x14ac:dyDescent="0.25">
      <c r="A1417" s="194"/>
      <c r="B1417" s="194"/>
    </row>
    <row r="1418" spans="1:2" s="190" customFormat="1" x14ac:dyDescent="0.25">
      <c r="A1418" s="194"/>
      <c r="B1418" s="194"/>
    </row>
    <row r="1419" spans="1:2" s="190" customFormat="1" x14ac:dyDescent="0.25">
      <c r="A1419" s="194"/>
      <c r="B1419" s="194"/>
    </row>
    <row r="1420" spans="1:2" s="190" customFormat="1" x14ac:dyDescent="0.25">
      <c r="A1420" s="194"/>
      <c r="B1420" s="194"/>
    </row>
    <row r="1421" spans="1:2" s="190" customFormat="1" x14ac:dyDescent="0.25">
      <c r="A1421" s="194"/>
      <c r="B1421" s="194"/>
    </row>
    <row r="1422" spans="1:2" s="190" customFormat="1" x14ac:dyDescent="0.25">
      <c r="A1422" s="194"/>
      <c r="B1422" s="194"/>
    </row>
    <row r="1423" spans="1:2" s="190" customFormat="1" x14ac:dyDescent="0.25">
      <c r="A1423" s="194"/>
      <c r="B1423" s="194"/>
    </row>
    <row r="1424" spans="1:2" s="190" customFormat="1" x14ac:dyDescent="0.25">
      <c r="A1424" s="194"/>
      <c r="B1424" s="194"/>
    </row>
    <row r="1425" spans="1:2" s="190" customFormat="1" x14ac:dyDescent="0.25">
      <c r="A1425" s="194"/>
      <c r="B1425" s="194"/>
    </row>
    <row r="1426" spans="1:2" s="190" customFormat="1" x14ac:dyDescent="0.25">
      <c r="A1426" s="194"/>
      <c r="B1426" s="194"/>
    </row>
    <row r="1427" spans="1:2" s="190" customFormat="1" x14ac:dyDescent="0.25">
      <c r="A1427" s="194"/>
      <c r="B1427" s="194"/>
    </row>
    <row r="1428" spans="1:2" s="190" customFormat="1" x14ac:dyDescent="0.25">
      <c r="A1428" s="194"/>
      <c r="B1428" s="194"/>
    </row>
    <row r="1429" spans="1:2" s="190" customFormat="1" x14ac:dyDescent="0.25">
      <c r="A1429" s="194"/>
      <c r="B1429" s="194"/>
    </row>
    <row r="1430" spans="1:2" s="190" customFormat="1" x14ac:dyDescent="0.25">
      <c r="A1430" s="194"/>
      <c r="B1430" s="194"/>
    </row>
    <row r="1431" spans="1:2" s="190" customFormat="1" x14ac:dyDescent="0.25">
      <c r="A1431" s="194"/>
      <c r="B1431" s="194"/>
    </row>
    <row r="1432" spans="1:2" s="190" customFormat="1" x14ac:dyDescent="0.25">
      <c r="A1432" s="194"/>
      <c r="B1432" s="194"/>
    </row>
    <row r="1433" spans="1:2" s="190" customFormat="1" x14ac:dyDescent="0.25">
      <c r="A1433" s="194"/>
      <c r="B1433" s="194"/>
    </row>
    <row r="1434" spans="1:2" s="190" customFormat="1" x14ac:dyDescent="0.25">
      <c r="A1434" s="194"/>
      <c r="B1434" s="194"/>
    </row>
    <row r="1435" spans="1:2" s="190" customFormat="1" x14ac:dyDescent="0.25">
      <c r="A1435" s="194"/>
      <c r="B1435" s="194"/>
    </row>
    <row r="1436" spans="1:2" s="190" customFormat="1" x14ac:dyDescent="0.25">
      <c r="A1436" s="194"/>
      <c r="B1436" s="194"/>
    </row>
    <row r="1437" spans="1:2" s="190" customFormat="1" x14ac:dyDescent="0.25">
      <c r="A1437" s="194"/>
      <c r="B1437" s="194"/>
    </row>
    <row r="1438" spans="1:2" s="190" customFormat="1" x14ac:dyDescent="0.25">
      <c r="A1438" s="194"/>
      <c r="B1438" s="194"/>
    </row>
    <row r="1439" spans="1:2" s="190" customFormat="1" x14ac:dyDescent="0.25">
      <c r="A1439" s="194"/>
      <c r="B1439" s="194"/>
    </row>
    <row r="1440" spans="1:2" s="190" customFormat="1" x14ac:dyDescent="0.25">
      <c r="A1440" s="194"/>
      <c r="B1440" s="194"/>
    </row>
    <row r="1441" spans="1:2" s="190" customFormat="1" x14ac:dyDescent="0.25">
      <c r="A1441" s="194"/>
      <c r="B1441" s="194"/>
    </row>
    <row r="1442" spans="1:2" s="190" customFormat="1" x14ac:dyDescent="0.25">
      <c r="A1442" s="194"/>
      <c r="B1442" s="194"/>
    </row>
    <row r="1443" spans="1:2" s="190" customFormat="1" x14ac:dyDescent="0.25">
      <c r="A1443" s="194"/>
      <c r="B1443" s="194"/>
    </row>
    <row r="1444" spans="1:2" s="190" customFormat="1" x14ac:dyDescent="0.25">
      <c r="A1444" s="194"/>
      <c r="B1444" s="194"/>
    </row>
    <row r="1445" spans="1:2" s="190" customFormat="1" x14ac:dyDescent="0.25">
      <c r="A1445" s="194"/>
      <c r="B1445" s="194"/>
    </row>
    <row r="1446" spans="1:2" s="190" customFormat="1" x14ac:dyDescent="0.25">
      <c r="A1446" s="194"/>
      <c r="B1446" s="194"/>
    </row>
    <row r="1447" spans="1:2" s="190" customFormat="1" x14ac:dyDescent="0.25">
      <c r="A1447" s="194"/>
      <c r="B1447" s="194"/>
    </row>
    <row r="1448" spans="1:2" s="190" customFormat="1" x14ac:dyDescent="0.25">
      <c r="A1448" s="194"/>
      <c r="B1448" s="194"/>
    </row>
    <row r="1449" spans="1:2" s="190" customFormat="1" x14ac:dyDescent="0.25">
      <c r="A1449" s="194"/>
      <c r="B1449" s="194"/>
    </row>
    <row r="1450" spans="1:2" s="190" customFormat="1" x14ac:dyDescent="0.25">
      <c r="A1450" s="194"/>
      <c r="B1450" s="194"/>
    </row>
    <row r="1451" spans="1:2" s="190" customFormat="1" x14ac:dyDescent="0.25">
      <c r="A1451" s="194"/>
      <c r="B1451" s="194"/>
    </row>
    <row r="1452" spans="1:2" s="190" customFormat="1" x14ac:dyDescent="0.25">
      <c r="A1452" s="194"/>
      <c r="B1452" s="194"/>
    </row>
    <row r="1453" spans="1:2" s="190" customFormat="1" x14ac:dyDescent="0.25">
      <c r="A1453" s="194"/>
      <c r="B1453" s="194"/>
    </row>
    <row r="1454" spans="1:2" s="190" customFormat="1" x14ac:dyDescent="0.25">
      <c r="A1454" s="194"/>
      <c r="B1454" s="194"/>
    </row>
    <row r="1455" spans="1:2" s="190" customFormat="1" x14ac:dyDescent="0.25">
      <c r="A1455" s="194"/>
      <c r="B1455" s="194"/>
    </row>
    <row r="1456" spans="1:2" s="190" customFormat="1" x14ac:dyDescent="0.25">
      <c r="A1456" s="194"/>
      <c r="B1456" s="194"/>
    </row>
    <row r="1457" spans="1:2" s="190" customFormat="1" x14ac:dyDescent="0.25">
      <c r="A1457" s="194"/>
      <c r="B1457" s="194"/>
    </row>
    <row r="1458" spans="1:2" s="190" customFormat="1" x14ac:dyDescent="0.25">
      <c r="A1458" s="194"/>
      <c r="B1458" s="194"/>
    </row>
    <row r="1459" spans="1:2" s="190" customFormat="1" x14ac:dyDescent="0.25">
      <c r="A1459" s="194"/>
      <c r="B1459" s="194"/>
    </row>
    <row r="1460" spans="1:2" s="190" customFormat="1" x14ac:dyDescent="0.25">
      <c r="A1460" s="194"/>
      <c r="B1460" s="194"/>
    </row>
    <row r="1461" spans="1:2" s="190" customFormat="1" x14ac:dyDescent="0.25">
      <c r="A1461" s="194"/>
      <c r="B1461" s="194"/>
    </row>
    <row r="1462" spans="1:2" s="190" customFormat="1" x14ac:dyDescent="0.25">
      <c r="A1462" s="194"/>
      <c r="B1462" s="194"/>
    </row>
    <row r="1463" spans="1:2" s="190" customFormat="1" x14ac:dyDescent="0.25">
      <c r="A1463" s="194"/>
      <c r="B1463" s="194"/>
    </row>
    <row r="1464" spans="1:2" s="190" customFormat="1" x14ac:dyDescent="0.25">
      <c r="A1464" s="194"/>
      <c r="B1464" s="194"/>
    </row>
    <row r="1465" spans="1:2" s="190" customFormat="1" x14ac:dyDescent="0.25">
      <c r="A1465" s="194"/>
      <c r="B1465" s="194"/>
    </row>
    <row r="1466" spans="1:2" s="190" customFormat="1" x14ac:dyDescent="0.25">
      <c r="A1466" s="194"/>
      <c r="B1466" s="194"/>
    </row>
    <row r="1467" spans="1:2" s="190" customFormat="1" x14ac:dyDescent="0.25">
      <c r="A1467" s="194"/>
      <c r="B1467" s="194"/>
    </row>
    <row r="1468" spans="1:2" s="190" customFormat="1" x14ac:dyDescent="0.25">
      <c r="A1468" s="194"/>
      <c r="B1468" s="194"/>
    </row>
    <row r="1469" spans="1:2" s="190" customFormat="1" x14ac:dyDescent="0.25">
      <c r="A1469" s="194"/>
      <c r="B1469" s="194"/>
    </row>
    <row r="1470" spans="1:2" s="190" customFormat="1" x14ac:dyDescent="0.25">
      <c r="A1470" s="194"/>
      <c r="B1470" s="194"/>
    </row>
    <row r="1471" spans="1:2" s="190" customFormat="1" x14ac:dyDescent="0.25">
      <c r="A1471" s="194"/>
      <c r="B1471" s="194"/>
    </row>
    <row r="1472" spans="1:2" s="190" customFormat="1" x14ac:dyDescent="0.25">
      <c r="A1472" s="194"/>
      <c r="B1472" s="194"/>
    </row>
    <row r="1473" spans="1:2" s="190" customFormat="1" x14ac:dyDescent="0.25">
      <c r="A1473" s="194"/>
      <c r="B1473" s="194"/>
    </row>
    <row r="1474" spans="1:2" s="190" customFormat="1" x14ac:dyDescent="0.25">
      <c r="A1474" s="194"/>
      <c r="B1474" s="194"/>
    </row>
    <row r="1475" spans="1:2" s="190" customFormat="1" x14ac:dyDescent="0.25">
      <c r="A1475" s="194"/>
      <c r="B1475" s="194"/>
    </row>
    <row r="1476" spans="1:2" s="190" customFormat="1" x14ac:dyDescent="0.25">
      <c r="A1476" s="194"/>
      <c r="B1476" s="194"/>
    </row>
    <row r="1477" spans="1:2" s="190" customFormat="1" x14ac:dyDescent="0.25">
      <c r="A1477" s="194"/>
      <c r="B1477" s="194"/>
    </row>
    <row r="1478" spans="1:2" s="190" customFormat="1" x14ac:dyDescent="0.25">
      <c r="A1478" s="194"/>
      <c r="B1478" s="194"/>
    </row>
    <row r="1479" spans="1:2" s="190" customFormat="1" x14ac:dyDescent="0.25">
      <c r="A1479" s="194"/>
      <c r="B1479" s="194"/>
    </row>
    <row r="1480" spans="1:2" s="190" customFormat="1" x14ac:dyDescent="0.25">
      <c r="A1480" s="194"/>
      <c r="B1480" s="194"/>
    </row>
    <row r="1481" spans="1:2" s="190" customFormat="1" x14ac:dyDescent="0.25">
      <c r="A1481" s="194"/>
      <c r="B1481" s="194"/>
    </row>
    <row r="1482" spans="1:2" s="190" customFormat="1" x14ac:dyDescent="0.25">
      <c r="A1482" s="194"/>
      <c r="B1482" s="194"/>
    </row>
    <row r="1483" spans="1:2" s="190" customFormat="1" x14ac:dyDescent="0.25">
      <c r="A1483" s="194"/>
      <c r="B1483" s="194"/>
    </row>
    <row r="1484" spans="1:2" s="190" customFormat="1" x14ac:dyDescent="0.25">
      <c r="A1484" s="194"/>
      <c r="B1484" s="194"/>
    </row>
    <row r="1485" spans="1:2" s="190" customFormat="1" x14ac:dyDescent="0.25">
      <c r="A1485" s="194"/>
      <c r="B1485" s="194"/>
    </row>
    <row r="1486" spans="1:2" s="190" customFormat="1" x14ac:dyDescent="0.25">
      <c r="A1486" s="194"/>
      <c r="B1486" s="194"/>
    </row>
    <row r="1487" spans="1:2" s="190" customFormat="1" x14ac:dyDescent="0.25">
      <c r="A1487" s="194"/>
      <c r="B1487" s="194"/>
    </row>
    <row r="1488" spans="1:2" s="190" customFormat="1" x14ac:dyDescent="0.25">
      <c r="A1488" s="194"/>
      <c r="B1488" s="194"/>
    </row>
    <row r="1489" spans="1:2" s="190" customFormat="1" x14ac:dyDescent="0.25">
      <c r="A1489" s="194"/>
      <c r="B1489" s="194"/>
    </row>
    <row r="1490" spans="1:2" s="190" customFormat="1" x14ac:dyDescent="0.25">
      <c r="A1490" s="194"/>
      <c r="B1490" s="194"/>
    </row>
    <row r="1491" spans="1:2" s="190" customFormat="1" x14ac:dyDescent="0.25">
      <c r="A1491" s="194"/>
      <c r="B1491" s="194"/>
    </row>
    <row r="1492" spans="1:2" s="190" customFormat="1" x14ac:dyDescent="0.25">
      <c r="A1492" s="194"/>
      <c r="B1492" s="194"/>
    </row>
    <row r="1493" spans="1:2" s="190" customFormat="1" x14ac:dyDescent="0.25">
      <c r="A1493" s="194"/>
      <c r="B1493" s="194"/>
    </row>
    <row r="1494" spans="1:2" s="190" customFormat="1" x14ac:dyDescent="0.25">
      <c r="A1494" s="194"/>
      <c r="B1494" s="194"/>
    </row>
    <row r="1495" spans="1:2" s="190" customFormat="1" x14ac:dyDescent="0.25">
      <c r="A1495" s="194"/>
      <c r="B1495" s="194"/>
    </row>
    <row r="1496" spans="1:2" s="190" customFormat="1" x14ac:dyDescent="0.25">
      <c r="A1496" s="194"/>
      <c r="B1496" s="194"/>
    </row>
    <row r="1497" spans="1:2" s="190" customFormat="1" x14ac:dyDescent="0.25">
      <c r="A1497" s="194"/>
      <c r="B1497" s="194"/>
    </row>
    <row r="1498" spans="1:2" s="190" customFormat="1" x14ac:dyDescent="0.25">
      <c r="A1498" s="194"/>
      <c r="B1498" s="194"/>
    </row>
    <row r="1499" spans="1:2" s="190" customFormat="1" x14ac:dyDescent="0.25">
      <c r="A1499" s="194"/>
      <c r="B1499" s="194"/>
    </row>
    <row r="1500" spans="1:2" s="190" customFormat="1" x14ac:dyDescent="0.25">
      <c r="A1500" s="194"/>
      <c r="B1500" s="194"/>
    </row>
    <row r="1501" spans="1:2" s="190" customFormat="1" x14ac:dyDescent="0.25">
      <c r="A1501" s="194"/>
      <c r="B1501" s="194"/>
    </row>
    <row r="1502" spans="1:2" s="190" customFormat="1" x14ac:dyDescent="0.25">
      <c r="A1502" s="194"/>
      <c r="B1502" s="194"/>
    </row>
    <row r="1503" spans="1:2" s="190" customFormat="1" x14ac:dyDescent="0.25">
      <c r="A1503" s="194"/>
      <c r="B1503" s="194"/>
    </row>
    <row r="1504" spans="1:2" s="190" customFormat="1" x14ac:dyDescent="0.25">
      <c r="A1504" s="194"/>
      <c r="B1504" s="194"/>
    </row>
    <row r="1505" spans="1:2" s="190" customFormat="1" x14ac:dyDescent="0.25">
      <c r="A1505" s="194"/>
      <c r="B1505" s="194"/>
    </row>
    <row r="1506" spans="1:2" s="190" customFormat="1" x14ac:dyDescent="0.25">
      <c r="A1506" s="194"/>
      <c r="B1506" s="194"/>
    </row>
    <row r="1507" spans="1:2" s="190" customFormat="1" x14ac:dyDescent="0.25">
      <c r="A1507" s="194"/>
      <c r="B1507" s="194"/>
    </row>
    <row r="1508" spans="1:2" s="190" customFormat="1" x14ac:dyDescent="0.25">
      <c r="A1508" s="194"/>
      <c r="B1508" s="194"/>
    </row>
    <row r="1509" spans="1:2" s="190" customFormat="1" x14ac:dyDescent="0.25">
      <c r="A1509" s="194"/>
      <c r="B1509" s="194"/>
    </row>
    <row r="1510" spans="1:2" s="190" customFormat="1" x14ac:dyDescent="0.25">
      <c r="A1510" s="194"/>
      <c r="B1510" s="194"/>
    </row>
    <row r="1511" spans="1:2" s="190" customFormat="1" x14ac:dyDescent="0.25">
      <c r="A1511" s="194"/>
      <c r="B1511" s="194"/>
    </row>
    <row r="1512" spans="1:2" x14ac:dyDescent="0.25">
      <c r="A1512" s="195"/>
      <c r="B1512" s="195"/>
    </row>
    <row r="1513" spans="1:2" x14ac:dyDescent="0.25">
      <c r="A1513" s="195"/>
      <c r="B1513" s="195"/>
    </row>
    <row r="1514" spans="1:2" x14ac:dyDescent="0.25">
      <c r="A1514" s="195"/>
      <c r="B1514" s="195"/>
    </row>
    <row r="1515" spans="1:2" x14ac:dyDescent="0.25">
      <c r="A1515" s="195"/>
      <c r="B1515" s="195"/>
    </row>
    <row r="1516" spans="1:2" x14ac:dyDescent="0.25">
      <c r="A1516" s="195"/>
      <c r="B1516" s="195"/>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79998168889431442"/>
  </sheetPr>
  <dimension ref="A1:O6"/>
  <sheetViews>
    <sheetView workbookViewId="0">
      <pane ySplit="1" topLeftCell="A2" activePane="bottomLeft" state="frozen"/>
      <selection pane="bottomLeft" activeCell="B5" sqref="B5"/>
    </sheetView>
  </sheetViews>
  <sheetFormatPr defaultColWidth="11.28515625" defaultRowHeight="15" x14ac:dyDescent="0.25"/>
  <cols>
    <col min="1" max="1" width="12.28515625" style="207" bestFit="1" customWidth="1"/>
    <col min="2" max="2" width="16.85546875" style="207" bestFit="1" customWidth="1"/>
    <col min="3" max="3" width="12.5703125" style="207" bestFit="1" customWidth="1"/>
    <col min="4" max="4" width="31.42578125" style="207" bestFit="1" customWidth="1"/>
    <col min="5" max="16384" width="11.28515625" style="207"/>
  </cols>
  <sheetData>
    <row r="1" spans="1:15" ht="15.75" thickBot="1" x14ac:dyDescent="0.3">
      <c r="A1" s="211" t="s">
        <v>71</v>
      </c>
      <c r="B1" s="211" t="s">
        <v>70</v>
      </c>
      <c r="C1" s="211" t="s">
        <v>77</v>
      </c>
      <c r="D1" s="211" t="s">
        <v>362</v>
      </c>
      <c r="E1" s="271" t="s">
        <v>361</v>
      </c>
      <c r="F1" s="272"/>
      <c r="G1" s="272"/>
      <c r="H1" s="272"/>
      <c r="I1" s="272"/>
      <c r="J1" s="272"/>
      <c r="K1" s="272"/>
      <c r="L1" s="272"/>
      <c r="M1" s="272"/>
      <c r="N1" s="272"/>
      <c r="O1" s="273"/>
    </row>
    <row r="2" spans="1:15" x14ac:dyDescent="0.25">
      <c r="A2" s="210" t="s">
        <v>75</v>
      </c>
      <c r="B2" s="207" t="s">
        <v>365</v>
      </c>
      <c r="C2" s="207" t="s">
        <v>79</v>
      </c>
      <c r="D2" s="207" t="s">
        <v>364</v>
      </c>
    </row>
    <row r="3" spans="1:15" x14ac:dyDescent="0.25">
      <c r="A3" s="210" t="s">
        <v>74</v>
      </c>
      <c r="B3" s="210" t="s">
        <v>366</v>
      </c>
      <c r="C3" s="207" t="s">
        <v>124</v>
      </c>
      <c r="D3" s="207" t="s">
        <v>363</v>
      </c>
    </row>
    <row r="4" spans="1:15" x14ac:dyDescent="0.25">
      <c r="A4" s="210" t="s">
        <v>73</v>
      </c>
      <c r="B4" s="210"/>
      <c r="C4" s="207" t="s">
        <v>125</v>
      </c>
    </row>
    <row r="5" spans="1:15" x14ac:dyDescent="0.25">
      <c r="A5" s="210" t="s">
        <v>80</v>
      </c>
      <c r="B5" s="210"/>
    </row>
    <row r="6" spans="1:15" x14ac:dyDescent="0.25">
      <c r="A6" s="210"/>
    </row>
  </sheetData>
  <sheetProtection insertRows="0" deleteRows="0" autoFilter="0"/>
  <mergeCells count="1">
    <mergeCell ref="E1:O1"/>
  </mergeCells>
  <pageMargins left="0.7" right="0.7" top="0.75" bottom="0.75" header="0.3" footer="0.3"/>
  <pageSetup orientation="portrait" r:id="rId1"/>
  <tableParts count="4">
    <tablePart r:id="rId2"/>
    <tablePart r:id="rId3"/>
    <tablePart r:id="rId4"/>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59999389629810485"/>
  </sheetPr>
  <dimension ref="A1:D13"/>
  <sheetViews>
    <sheetView showGridLines="0" zoomScale="115" zoomScaleNormal="115" workbookViewId="0">
      <selection activeCell="C13" sqref="C13"/>
    </sheetView>
  </sheetViews>
  <sheetFormatPr defaultRowHeight="15.75" customHeight="1" x14ac:dyDescent="0.25"/>
  <cols>
    <col min="1" max="1" width="8.140625" style="4" customWidth="1"/>
    <col min="2" max="2" width="155" style="4" bestFit="1" customWidth="1"/>
    <col min="3" max="3" width="11.28515625" style="4" customWidth="1"/>
    <col min="4" max="16384" width="9.140625" style="4"/>
  </cols>
  <sheetData>
    <row r="1" spans="1:4" ht="15.75" customHeight="1" x14ac:dyDescent="0.25">
      <c r="A1" s="226"/>
      <c r="B1" s="226"/>
      <c r="C1" s="226"/>
      <c r="D1" s="226"/>
    </row>
    <row r="2" spans="1:4" ht="29.25" customHeight="1" x14ac:dyDescent="0.25">
      <c r="A2" s="226"/>
      <c r="B2" s="227" t="s">
        <v>391</v>
      </c>
      <c r="C2" s="231" t="s">
        <v>398</v>
      </c>
      <c r="D2" s="226"/>
    </row>
    <row r="3" spans="1:4" ht="15.75" customHeight="1" x14ac:dyDescent="0.25">
      <c r="A3" s="226"/>
      <c r="B3" s="228" t="s">
        <v>392</v>
      </c>
      <c r="C3" s="232" t="s">
        <v>399</v>
      </c>
      <c r="D3" s="226"/>
    </row>
    <row r="4" spans="1:4" ht="15.75" customHeight="1" x14ac:dyDescent="0.25">
      <c r="A4" s="226"/>
      <c r="B4" s="229" t="s">
        <v>393</v>
      </c>
      <c r="C4" s="232" t="s">
        <v>399</v>
      </c>
      <c r="D4" s="226"/>
    </row>
    <row r="5" spans="1:4" ht="15.75" customHeight="1" x14ac:dyDescent="0.25">
      <c r="A5" s="226"/>
      <c r="B5" s="228" t="s">
        <v>397</v>
      </c>
      <c r="C5" s="232" t="s">
        <v>399</v>
      </c>
      <c r="D5" s="226"/>
    </row>
    <row r="6" spans="1:4" ht="15.75" customHeight="1" x14ac:dyDescent="0.25">
      <c r="A6" s="226"/>
      <c r="B6" s="229" t="s">
        <v>403</v>
      </c>
      <c r="C6" s="232" t="s">
        <v>399</v>
      </c>
      <c r="D6" s="226"/>
    </row>
    <row r="7" spans="1:4" ht="15.75" customHeight="1" x14ac:dyDescent="0.25">
      <c r="A7" s="226"/>
      <c r="B7" s="229" t="s">
        <v>394</v>
      </c>
      <c r="C7" s="232" t="s">
        <v>399</v>
      </c>
      <c r="D7" s="226"/>
    </row>
    <row r="8" spans="1:4" ht="15.75" customHeight="1" x14ac:dyDescent="0.25">
      <c r="A8" s="226"/>
      <c r="B8" s="230" t="s">
        <v>400</v>
      </c>
      <c r="C8" s="232" t="s">
        <v>399</v>
      </c>
      <c r="D8" s="226"/>
    </row>
    <row r="9" spans="1:4" ht="15.75" customHeight="1" x14ac:dyDescent="0.25">
      <c r="A9" s="226"/>
      <c r="B9" s="229" t="s">
        <v>401</v>
      </c>
      <c r="C9" s="232" t="s">
        <v>399</v>
      </c>
      <c r="D9" s="226"/>
    </row>
    <row r="10" spans="1:4" ht="15.75" customHeight="1" x14ac:dyDescent="0.25">
      <c r="A10" s="226"/>
      <c r="B10" s="229" t="s">
        <v>402</v>
      </c>
      <c r="C10" s="232" t="s">
        <v>399</v>
      </c>
      <c r="D10" s="226"/>
    </row>
    <row r="11" spans="1:4" ht="15.75" customHeight="1" x14ac:dyDescent="0.25">
      <c r="A11" s="226"/>
      <c r="B11" s="229" t="s">
        <v>395</v>
      </c>
      <c r="C11" s="232" t="s">
        <v>399</v>
      </c>
      <c r="D11" s="226"/>
    </row>
    <row r="12" spans="1:4" ht="15.75" customHeight="1" thickBot="1" x14ac:dyDescent="0.3">
      <c r="A12" s="226"/>
      <c r="B12" s="228" t="s">
        <v>396</v>
      </c>
      <c r="C12" s="232" t="s">
        <v>399</v>
      </c>
      <c r="D12" s="226"/>
    </row>
    <row r="13" spans="1:4" ht="15.75" customHeight="1" thickTop="1" x14ac:dyDescent="0.25">
      <c r="A13" s="226"/>
      <c r="B13" s="233"/>
      <c r="C13" s="234">
        <f>IF((SUM(COUNTIF($C$3:$C$12,{"High","Medium","Low","No"})*{10,6,2,0})/COUNTA($C$3:$C$12)/10)&gt;100,100,(SUM(COUNTIF($C$3:$C$12,{"High","Medium","Low","No"})*{10,6,2,0})/COUNTA($C$3:$C$12))/10)</f>
        <v>1</v>
      </c>
      <c r="D13" s="226"/>
    </row>
  </sheetData>
  <sheetProtection password="E899" sheet="1" objects="1" scenarios="1" selectLockedCells="1"/>
  <conditionalFormatting sqref="C13">
    <cfRule type="iconSet" priority="1">
      <iconSet iconSet="3TrafficLights2">
        <cfvo type="percent" val="0"/>
        <cfvo type="num" val="0.33"/>
        <cfvo type="num" val="0.67"/>
      </iconSet>
    </cfRule>
  </conditionalFormatting>
  <dataValidations count="1">
    <dataValidation type="list" allowBlank="1" showInputMessage="1" showErrorMessage="1" sqref="C3:C12">
      <formula1>"No,Low,Medium,High"</formula1>
    </dataValidation>
  </dataValidations>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59999389629810485"/>
  </sheetPr>
  <dimension ref="A2:S117"/>
  <sheetViews>
    <sheetView showGridLines="0" topLeftCell="A103" workbookViewId="0">
      <selection activeCell="G137" sqref="G137"/>
    </sheetView>
  </sheetViews>
  <sheetFormatPr defaultRowHeight="15" x14ac:dyDescent="0.25"/>
  <sheetData>
    <row r="2" spans="1:19" ht="15.75" thickBot="1" x14ac:dyDescent="0.3">
      <c r="A2" s="217" t="s">
        <v>367</v>
      </c>
    </row>
    <row r="3" spans="1:19" x14ac:dyDescent="0.25">
      <c r="A3" s="218"/>
      <c r="B3" s="154" t="s">
        <v>379</v>
      </c>
      <c r="C3" s="154"/>
      <c r="D3" s="154"/>
      <c r="E3" s="154"/>
      <c r="F3" s="154"/>
      <c r="G3" s="154"/>
      <c r="H3" s="154"/>
      <c r="I3" s="154"/>
      <c r="J3" s="154"/>
      <c r="K3" s="154"/>
      <c r="L3" s="154"/>
      <c r="M3" s="154"/>
      <c r="N3" s="154"/>
      <c r="O3" s="154"/>
      <c r="P3" s="154"/>
      <c r="Q3" s="154"/>
      <c r="R3" s="154"/>
      <c r="S3" s="219"/>
    </row>
    <row r="4" spans="1:19" x14ac:dyDescent="0.25">
      <c r="A4" s="220"/>
      <c r="B4" s="2" t="s">
        <v>368</v>
      </c>
      <c r="C4" s="2"/>
      <c r="D4" s="2"/>
      <c r="E4" s="2"/>
      <c r="F4" s="2"/>
      <c r="G4" s="2"/>
      <c r="H4" s="2"/>
      <c r="I4" s="2"/>
      <c r="J4" s="2"/>
      <c r="K4" s="2"/>
      <c r="L4" s="2"/>
      <c r="M4" s="2"/>
      <c r="N4" s="2"/>
      <c r="O4" s="2"/>
      <c r="P4" s="2"/>
      <c r="Q4" s="2"/>
      <c r="R4" s="2"/>
      <c r="S4" s="221"/>
    </row>
    <row r="5" spans="1:19" x14ac:dyDescent="0.25">
      <c r="A5" s="220"/>
      <c r="B5" s="2" t="s">
        <v>372</v>
      </c>
      <c r="C5" s="2"/>
      <c r="D5" s="2"/>
      <c r="E5" s="2"/>
      <c r="F5" s="2"/>
      <c r="G5" s="2"/>
      <c r="H5" s="2"/>
      <c r="I5" s="2"/>
      <c r="J5" s="2"/>
      <c r="K5" s="2"/>
      <c r="L5" s="2"/>
      <c r="M5" s="2"/>
      <c r="N5" s="2"/>
      <c r="O5" s="2"/>
      <c r="P5" s="2"/>
      <c r="Q5" s="2"/>
      <c r="R5" s="2"/>
      <c r="S5" s="221"/>
    </row>
    <row r="6" spans="1:19" x14ac:dyDescent="0.25">
      <c r="A6" s="220"/>
      <c r="B6" s="2" t="s">
        <v>373</v>
      </c>
      <c r="C6" s="2"/>
      <c r="D6" s="2"/>
      <c r="E6" s="2"/>
      <c r="F6" s="2"/>
      <c r="G6" s="2"/>
      <c r="H6" s="2"/>
      <c r="I6" s="2"/>
      <c r="J6" s="2"/>
      <c r="K6" s="2"/>
      <c r="L6" s="2"/>
      <c r="M6" s="2"/>
      <c r="N6" s="2"/>
      <c r="O6" s="2"/>
      <c r="P6" s="2"/>
      <c r="Q6" s="2"/>
      <c r="R6" s="2"/>
      <c r="S6" s="221"/>
    </row>
    <row r="7" spans="1:19" x14ac:dyDescent="0.25">
      <c r="A7" s="220"/>
      <c r="B7" s="2" t="s">
        <v>375</v>
      </c>
      <c r="C7" s="2"/>
      <c r="D7" s="2"/>
      <c r="E7" s="2"/>
      <c r="F7" s="2"/>
      <c r="G7" s="2"/>
      <c r="H7" s="2"/>
      <c r="I7" s="2"/>
      <c r="J7" s="2"/>
      <c r="K7" s="2"/>
      <c r="L7" s="2"/>
      <c r="M7" s="2"/>
      <c r="N7" s="2"/>
      <c r="O7" s="2"/>
      <c r="P7" s="2"/>
      <c r="Q7" s="2"/>
      <c r="R7" s="2"/>
      <c r="S7" s="221"/>
    </row>
    <row r="8" spans="1:19" x14ac:dyDescent="0.25">
      <c r="A8" s="220"/>
      <c r="B8" s="2"/>
      <c r="C8" s="2"/>
      <c r="D8" s="2"/>
      <c r="E8" s="2"/>
      <c r="F8" s="2"/>
      <c r="G8" s="2"/>
      <c r="H8" s="2"/>
      <c r="I8" s="2"/>
      <c r="J8" s="2"/>
      <c r="K8" s="2"/>
      <c r="L8" s="2"/>
      <c r="M8" s="2"/>
      <c r="N8" s="2"/>
      <c r="O8" s="2"/>
      <c r="P8" s="2"/>
      <c r="Q8" s="2"/>
      <c r="R8" s="2"/>
      <c r="S8" s="221"/>
    </row>
    <row r="9" spans="1:19" x14ac:dyDescent="0.25">
      <c r="A9" s="220"/>
      <c r="B9" s="2" t="s">
        <v>378</v>
      </c>
      <c r="C9" s="2"/>
      <c r="D9" s="2"/>
      <c r="E9" s="2"/>
      <c r="F9" s="2"/>
      <c r="G9" s="2"/>
      <c r="H9" s="2"/>
      <c r="I9" s="2"/>
      <c r="J9" s="2"/>
      <c r="K9" s="2"/>
      <c r="L9" s="2"/>
      <c r="M9" s="2"/>
      <c r="N9" s="2"/>
      <c r="O9" s="2"/>
      <c r="P9" s="2"/>
      <c r="Q9" s="2"/>
      <c r="R9" s="2"/>
      <c r="S9" s="221"/>
    </row>
    <row r="10" spans="1:19" x14ac:dyDescent="0.25">
      <c r="A10" s="220"/>
      <c r="B10" s="2" t="s">
        <v>369</v>
      </c>
      <c r="C10" s="2"/>
      <c r="D10" s="2"/>
      <c r="E10" s="2"/>
      <c r="F10" s="2"/>
      <c r="G10" s="2"/>
      <c r="H10" s="2"/>
      <c r="I10" s="2"/>
      <c r="J10" s="2"/>
      <c r="K10" s="2"/>
      <c r="L10" s="2"/>
      <c r="M10" s="2"/>
      <c r="N10" s="2"/>
      <c r="O10" s="2"/>
      <c r="P10" s="2"/>
      <c r="Q10" s="2"/>
      <c r="R10" s="2"/>
      <c r="S10" s="221"/>
    </row>
    <row r="11" spans="1:19" x14ac:dyDescent="0.25">
      <c r="A11" s="220"/>
      <c r="B11" s="2" t="s">
        <v>370</v>
      </c>
      <c r="C11" s="2"/>
      <c r="D11" s="2"/>
      <c r="E11" s="2"/>
      <c r="F11" s="2"/>
      <c r="G11" s="2"/>
      <c r="H11" s="2"/>
      <c r="I11" s="2"/>
      <c r="J11" s="2"/>
      <c r="K11" s="2"/>
      <c r="L11" s="2"/>
      <c r="M11" s="2"/>
      <c r="N11" s="2"/>
      <c r="O11" s="2"/>
      <c r="P11" s="2"/>
      <c r="Q11" s="2"/>
      <c r="R11" s="2"/>
      <c r="S11" s="221"/>
    </row>
    <row r="12" spans="1:19" x14ac:dyDescent="0.25">
      <c r="A12" s="220"/>
      <c r="B12" s="2" t="s">
        <v>374</v>
      </c>
      <c r="C12" s="2"/>
      <c r="D12" s="2"/>
      <c r="E12" s="2"/>
      <c r="F12" s="2"/>
      <c r="G12" s="2"/>
      <c r="H12" s="2"/>
      <c r="I12" s="2"/>
      <c r="J12" s="2"/>
      <c r="K12" s="2"/>
      <c r="L12" s="2"/>
      <c r="M12" s="2"/>
      <c r="N12" s="2"/>
      <c r="O12" s="2"/>
      <c r="P12" s="2"/>
      <c r="Q12" s="2"/>
      <c r="R12" s="2"/>
      <c r="S12" s="221"/>
    </row>
    <row r="13" spans="1:19" ht="15.75" thickBot="1" x14ac:dyDescent="0.3">
      <c r="A13" s="222"/>
      <c r="B13" s="223"/>
      <c r="C13" s="223"/>
      <c r="D13" s="223"/>
      <c r="E13" s="223"/>
      <c r="F13" s="223"/>
      <c r="G13" s="223"/>
      <c r="H13" s="223"/>
      <c r="I13" s="223"/>
      <c r="J13" s="223"/>
      <c r="K13" s="223"/>
      <c r="L13" s="223"/>
      <c r="M13" s="223"/>
      <c r="N13" s="223"/>
      <c r="O13" s="223"/>
      <c r="P13" s="223"/>
      <c r="Q13" s="223"/>
      <c r="R13" s="223"/>
      <c r="S13" s="224"/>
    </row>
    <row r="15" spans="1:19" ht="15.75" thickBot="1" x14ac:dyDescent="0.3">
      <c r="A15" s="217" t="s">
        <v>371</v>
      </c>
    </row>
    <row r="16" spans="1:19" x14ac:dyDescent="0.25">
      <c r="A16" s="218"/>
      <c r="B16" s="154" t="s">
        <v>380</v>
      </c>
      <c r="C16" s="154"/>
      <c r="D16" s="154"/>
      <c r="E16" s="154"/>
      <c r="F16" s="154"/>
      <c r="G16" s="154"/>
      <c r="H16" s="154"/>
      <c r="I16" s="154"/>
      <c r="J16" s="154"/>
      <c r="K16" s="154"/>
      <c r="L16" s="154"/>
      <c r="M16" s="154"/>
      <c r="N16" s="154"/>
      <c r="O16" s="154"/>
      <c r="P16" s="154"/>
      <c r="Q16" s="154"/>
      <c r="R16" s="154"/>
      <c r="S16" s="219"/>
    </row>
    <row r="17" spans="1:19" x14ac:dyDescent="0.25">
      <c r="A17" s="220"/>
      <c r="B17" s="2" t="s">
        <v>376</v>
      </c>
      <c r="C17" s="2"/>
      <c r="D17" s="2"/>
      <c r="E17" s="2"/>
      <c r="F17" s="2"/>
      <c r="G17" s="2"/>
      <c r="H17" s="2"/>
      <c r="I17" s="2"/>
      <c r="J17" s="2"/>
      <c r="K17" s="2"/>
      <c r="L17" s="2"/>
      <c r="M17" s="2"/>
      <c r="N17" s="2"/>
      <c r="O17" s="2"/>
      <c r="P17" s="2"/>
      <c r="Q17" s="2"/>
      <c r="R17" s="2"/>
      <c r="S17" s="221"/>
    </row>
    <row r="18" spans="1:19" x14ac:dyDescent="0.25">
      <c r="A18" s="220"/>
      <c r="B18" s="2"/>
      <c r="C18" s="2"/>
      <c r="D18" s="2"/>
      <c r="E18" s="2"/>
      <c r="F18" s="2"/>
      <c r="G18" s="2"/>
      <c r="H18" s="2"/>
      <c r="I18" s="2"/>
      <c r="J18" s="2"/>
      <c r="K18" s="2"/>
      <c r="L18" s="2"/>
      <c r="M18" s="2"/>
      <c r="N18" s="2"/>
      <c r="O18" s="2"/>
      <c r="P18" s="2"/>
      <c r="Q18" s="2"/>
      <c r="R18" s="2"/>
      <c r="S18" s="221"/>
    </row>
    <row r="19" spans="1:19" x14ac:dyDescent="0.25">
      <c r="A19" s="220"/>
      <c r="B19" s="2" t="s">
        <v>377</v>
      </c>
      <c r="C19" s="2"/>
      <c r="D19" s="2"/>
      <c r="E19" s="2"/>
      <c r="F19" s="2"/>
      <c r="G19" s="2"/>
      <c r="H19" s="2"/>
      <c r="I19" s="2"/>
      <c r="J19" s="2"/>
      <c r="K19" s="2"/>
      <c r="L19" s="2"/>
      <c r="M19" s="2"/>
      <c r="N19" s="2"/>
      <c r="O19" s="2"/>
      <c r="P19" s="2"/>
      <c r="Q19" s="2"/>
      <c r="R19" s="2"/>
      <c r="S19" s="221"/>
    </row>
    <row r="20" spans="1:19" x14ac:dyDescent="0.25">
      <c r="A20" s="220"/>
      <c r="B20" s="225" t="s">
        <v>381</v>
      </c>
      <c r="C20" s="2"/>
      <c r="D20" s="2"/>
      <c r="E20" s="2"/>
      <c r="F20" s="2"/>
      <c r="G20" s="2"/>
      <c r="H20" s="2"/>
      <c r="I20" s="2"/>
      <c r="J20" s="2"/>
      <c r="K20" s="2"/>
      <c r="L20" s="2"/>
      <c r="M20" s="2"/>
      <c r="N20" s="2"/>
      <c r="O20" s="2"/>
      <c r="P20" s="2"/>
      <c r="Q20" s="2"/>
      <c r="R20" s="2"/>
      <c r="S20" s="221"/>
    </row>
    <row r="21" spans="1:19" x14ac:dyDescent="0.25">
      <c r="A21" s="220"/>
      <c r="B21" s="225"/>
      <c r="C21" s="2"/>
      <c r="D21" s="2"/>
      <c r="E21" s="2"/>
      <c r="F21" s="2"/>
      <c r="G21" s="2"/>
      <c r="H21" s="2"/>
      <c r="I21" s="2"/>
      <c r="J21" s="2"/>
      <c r="K21" s="2"/>
      <c r="L21" s="2"/>
      <c r="M21" s="2"/>
      <c r="N21" s="2"/>
      <c r="O21" s="2"/>
      <c r="P21" s="2"/>
      <c r="Q21" s="2"/>
      <c r="R21" s="2"/>
      <c r="S21" s="221"/>
    </row>
    <row r="22" spans="1:19" x14ac:dyDescent="0.25">
      <c r="A22" s="220"/>
      <c r="B22" s="225" t="s">
        <v>411</v>
      </c>
      <c r="C22" s="2"/>
      <c r="D22" s="2"/>
      <c r="E22" s="2"/>
      <c r="F22" s="2"/>
      <c r="G22" s="2"/>
      <c r="H22" s="2"/>
      <c r="I22" s="2"/>
      <c r="J22" s="2"/>
      <c r="K22" s="2"/>
      <c r="L22" s="2"/>
      <c r="M22" s="2"/>
      <c r="N22" s="2"/>
      <c r="O22" s="2"/>
      <c r="P22" s="2"/>
      <c r="Q22" s="2"/>
      <c r="R22" s="2"/>
      <c r="S22" s="221"/>
    </row>
    <row r="23" spans="1:19" x14ac:dyDescent="0.25">
      <c r="A23" s="220"/>
      <c r="B23" s="2"/>
      <c r="C23" s="2"/>
      <c r="D23" s="2"/>
      <c r="E23" s="2"/>
      <c r="F23" s="2"/>
      <c r="G23" s="2"/>
      <c r="H23" s="2"/>
      <c r="I23" s="2"/>
      <c r="J23" s="2"/>
      <c r="K23" s="2"/>
      <c r="L23" s="2"/>
      <c r="M23" s="2"/>
      <c r="N23" s="2"/>
      <c r="O23" s="2"/>
      <c r="P23" s="2"/>
      <c r="Q23" s="2"/>
      <c r="R23" s="2"/>
      <c r="S23" s="221"/>
    </row>
    <row r="24" spans="1:19" x14ac:dyDescent="0.25">
      <c r="A24" s="220"/>
      <c r="B24" s="2"/>
      <c r="C24" s="2"/>
      <c r="D24" s="2"/>
      <c r="E24" s="2"/>
      <c r="F24" s="2"/>
      <c r="G24" s="2"/>
      <c r="H24" s="2"/>
      <c r="I24" s="2"/>
      <c r="J24" s="2"/>
      <c r="K24" s="2"/>
      <c r="L24" s="2"/>
      <c r="M24" s="2"/>
      <c r="N24" s="2"/>
      <c r="O24" s="2"/>
      <c r="P24" s="2"/>
      <c r="Q24" s="2"/>
      <c r="R24" s="2"/>
      <c r="S24" s="221"/>
    </row>
    <row r="25" spans="1:19" x14ac:dyDescent="0.25">
      <c r="A25" s="220"/>
      <c r="B25" s="2"/>
      <c r="C25" s="2"/>
      <c r="D25" s="2"/>
      <c r="E25" s="2"/>
      <c r="F25" s="2"/>
      <c r="G25" s="2"/>
      <c r="H25" s="2"/>
      <c r="I25" s="2"/>
      <c r="J25" s="2"/>
      <c r="K25" s="2"/>
      <c r="L25" s="2"/>
      <c r="M25" s="2"/>
      <c r="N25" s="2"/>
      <c r="O25" s="2"/>
      <c r="P25" s="2"/>
      <c r="Q25" s="2"/>
      <c r="R25" s="2"/>
      <c r="S25" s="221"/>
    </row>
    <row r="26" spans="1:19" x14ac:dyDescent="0.25">
      <c r="A26" s="220"/>
      <c r="B26" s="2"/>
      <c r="C26" s="2"/>
      <c r="D26" s="2"/>
      <c r="E26" s="2"/>
      <c r="F26" s="2"/>
      <c r="G26" s="2"/>
      <c r="H26" s="2"/>
      <c r="I26" s="2"/>
      <c r="J26" s="2"/>
      <c r="K26" s="2"/>
      <c r="L26" s="2"/>
      <c r="M26" s="2"/>
      <c r="N26" s="2"/>
      <c r="O26" s="2"/>
      <c r="P26" s="2"/>
      <c r="Q26" s="2"/>
      <c r="R26" s="2"/>
      <c r="S26" s="221"/>
    </row>
    <row r="27" spans="1:19" x14ac:dyDescent="0.25">
      <c r="A27" s="220"/>
      <c r="B27" s="2"/>
      <c r="C27" s="2"/>
      <c r="D27" s="2"/>
      <c r="E27" s="2"/>
      <c r="F27" s="2"/>
      <c r="G27" s="2"/>
      <c r="H27" s="2"/>
      <c r="I27" s="2"/>
      <c r="J27" s="2"/>
      <c r="K27" s="2"/>
      <c r="L27" s="2"/>
      <c r="M27" s="2"/>
      <c r="N27" s="2"/>
      <c r="O27" s="2"/>
      <c r="P27" s="2"/>
      <c r="Q27" s="2"/>
      <c r="R27" s="2"/>
      <c r="S27" s="221"/>
    </row>
    <row r="28" spans="1:19" x14ac:dyDescent="0.25">
      <c r="A28" s="220"/>
      <c r="B28" s="2"/>
      <c r="C28" s="2"/>
      <c r="D28" s="2"/>
      <c r="E28" s="2"/>
      <c r="F28" s="2"/>
      <c r="G28" s="2"/>
      <c r="H28" s="2"/>
      <c r="I28" s="2"/>
      <c r="J28" s="2"/>
      <c r="K28" s="2"/>
      <c r="L28" s="2"/>
      <c r="M28" s="2"/>
      <c r="N28" s="2"/>
      <c r="O28" s="2"/>
      <c r="P28" s="2"/>
      <c r="Q28" s="2"/>
      <c r="R28" s="2"/>
      <c r="S28" s="221"/>
    </row>
    <row r="29" spans="1:19" x14ac:dyDescent="0.25">
      <c r="A29" s="220"/>
      <c r="B29" s="2"/>
      <c r="C29" s="2"/>
      <c r="D29" s="2"/>
      <c r="E29" s="2"/>
      <c r="F29" s="2"/>
      <c r="G29" s="2"/>
      <c r="H29" s="2"/>
      <c r="I29" s="2"/>
      <c r="J29" s="2"/>
      <c r="K29" s="2"/>
      <c r="L29" s="2"/>
      <c r="M29" s="2"/>
      <c r="N29" s="2"/>
      <c r="O29" s="2"/>
      <c r="P29" s="2"/>
      <c r="Q29" s="2"/>
      <c r="R29" s="2"/>
      <c r="S29" s="221"/>
    </row>
    <row r="30" spans="1:19" x14ac:dyDescent="0.25">
      <c r="A30" s="220"/>
      <c r="B30" s="2"/>
      <c r="C30" s="2"/>
      <c r="D30" s="2"/>
      <c r="E30" s="2"/>
      <c r="F30" s="2"/>
      <c r="G30" s="2"/>
      <c r="H30" s="2"/>
      <c r="I30" s="2"/>
      <c r="J30" s="2"/>
      <c r="K30" s="2"/>
      <c r="L30" s="2"/>
      <c r="M30" s="2"/>
      <c r="N30" s="2"/>
      <c r="O30" s="2"/>
      <c r="P30" s="2"/>
      <c r="Q30" s="2"/>
      <c r="R30" s="2"/>
      <c r="S30" s="221"/>
    </row>
    <row r="31" spans="1:19" x14ac:dyDescent="0.25">
      <c r="A31" s="220"/>
      <c r="B31" s="2"/>
      <c r="C31" s="2"/>
      <c r="D31" s="2"/>
      <c r="E31" s="2"/>
      <c r="F31" s="2"/>
      <c r="G31" s="2"/>
      <c r="H31" s="2"/>
      <c r="I31" s="2"/>
      <c r="J31" s="2"/>
      <c r="K31" s="2"/>
      <c r="L31" s="2"/>
      <c r="M31" s="2"/>
      <c r="N31" s="2"/>
      <c r="O31" s="2"/>
      <c r="P31" s="2"/>
      <c r="Q31" s="2"/>
      <c r="R31" s="2"/>
      <c r="S31" s="221"/>
    </row>
    <row r="32" spans="1:19" x14ac:dyDescent="0.25">
      <c r="A32" s="220"/>
      <c r="B32" s="2"/>
      <c r="C32" s="2"/>
      <c r="D32" s="2"/>
      <c r="E32" s="2"/>
      <c r="F32" s="2"/>
      <c r="G32" s="2"/>
      <c r="H32" s="2"/>
      <c r="I32" s="2"/>
      <c r="J32" s="2"/>
      <c r="K32" s="2"/>
      <c r="L32" s="2"/>
      <c r="M32" s="2"/>
      <c r="N32" s="2"/>
      <c r="O32" s="2"/>
      <c r="P32" s="2"/>
      <c r="Q32" s="2"/>
      <c r="R32" s="2"/>
      <c r="S32" s="221"/>
    </row>
    <row r="33" spans="1:19" x14ac:dyDescent="0.25">
      <c r="A33" s="220"/>
      <c r="B33" s="2"/>
      <c r="C33" s="2"/>
      <c r="D33" s="2"/>
      <c r="E33" s="2"/>
      <c r="F33" s="2"/>
      <c r="G33" s="2"/>
      <c r="H33" s="2"/>
      <c r="I33" s="2"/>
      <c r="J33" s="2"/>
      <c r="K33" s="2"/>
      <c r="L33" s="2"/>
      <c r="M33" s="2"/>
      <c r="N33" s="2"/>
      <c r="O33" s="2"/>
      <c r="P33" s="2"/>
      <c r="Q33" s="2"/>
      <c r="R33" s="2"/>
      <c r="S33" s="221"/>
    </row>
    <row r="34" spans="1:19" x14ac:dyDescent="0.25">
      <c r="A34" s="220"/>
      <c r="B34" s="2"/>
      <c r="C34" s="2"/>
      <c r="D34" s="2"/>
      <c r="E34" s="2"/>
      <c r="F34" s="2"/>
      <c r="G34" s="2"/>
      <c r="H34" s="2"/>
      <c r="I34" s="2"/>
      <c r="J34" s="2"/>
      <c r="K34" s="2"/>
      <c r="L34" s="2"/>
      <c r="M34" s="2"/>
      <c r="N34" s="2"/>
      <c r="O34" s="2"/>
      <c r="P34" s="2"/>
      <c r="Q34" s="2"/>
      <c r="R34" s="2"/>
      <c r="S34" s="221"/>
    </row>
    <row r="35" spans="1:19" x14ac:dyDescent="0.25">
      <c r="A35" s="220"/>
      <c r="B35" s="2"/>
      <c r="C35" s="2"/>
      <c r="D35" s="2"/>
      <c r="E35" s="2"/>
      <c r="F35" s="2"/>
      <c r="G35" s="2"/>
      <c r="H35" s="2"/>
      <c r="I35" s="2"/>
      <c r="J35" s="2"/>
      <c r="K35" s="2"/>
      <c r="L35" s="2"/>
      <c r="M35" s="2"/>
      <c r="N35" s="2"/>
      <c r="O35" s="2"/>
      <c r="P35" s="2"/>
      <c r="Q35" s="2"/>
      <c r="R35" s="2"/>
      <c r="S35" s="221"/>
    </row>
    <row r="36" spans="1:19" x14ac:dyDescent="0.25">
      <c r="A36" s="220"/>
      <c r="B36" s="2"/>
      <c r="C36" s="2"/>
      <c r="D36" s="2"/>
      <c r="E36" s="2"/>
      <c r="F36" s="2"/>
      <c r="G36" s="2"/>
      <c r="H36" s="2"/>
      <c r="I36" s="2"/>
      <c r="J36" s="2"/>
      <c r="K36" s="2"/>
      <c r="L36" s="2"/>
      <c r="M36" s="2"/>
      <c r="N36" s="2"/>
      <c r="O36" s="2"/>
      <c r="P36" s="2"/>
      <c r="Q36" s="2"/>
      <c r="R36" s="2"/>
      <c r="S36" s="221"/>
    </row>
    <row r="37" spans="1:19" x14ac:dyDescent="0.25">
      <c r="A37" s="220"/>
      <c r="B37" s="2"/>
      <c r="C37" s="2"/>
      <c r="D37" s="2"/>
      <c r="E37" s="2"/>
      <c r="F37" s="2"/>
      <c r="G37" s="2"/>
      <c r="H37" s="2"/>
      <c r="I37" s="2"/>
      <c r="J37" s="2"/>
      <c r="K37" s="2"/>
      <c r="L37" s="2"/>
      <c r="M37" s="2"/>
      <c r="N37" s="2"/>
      <c r="O37" s="2"/>
      <c r="P37" s="2"/>
      <c r="Q37" s="2"/>
      <c r="R37" s="2"/>
      <c r="S37" s="221"/>
    </row>
    <row r="38" spans="1:19" x14ac:dyDescent="0.25">
      <c r="A38" s="220"/>
      <c r="B38" s="2" t="s">
        <v>412</v>
      </c>
      <c r="C38" s="2"/>
      <c r="D38" s="2"/>
      <c r="E38" s="2"/>
      <c r="F38" s="2"/>
      <c r="G38" s="2"/>
      <c r="H38" s="2"/>
      <c r="I38" s="2"/>
      <c r="J38" s="2"/>
      <c r="K38" s="2"/>
      <c r="L38" s="2"/>
      <c r="M38" s="2"/>
      <c r="N38" s="2"/>
      <c r="O38" s="2"/>
      <c r="P38" s="2"/>
      <c r="Q38" s="2"/>
      <c r="R38" s="2"/>
      <c r="S38" s="221"/>
    </row>
    <row r="39" spans="1:19" x14ac:dyDescent="0.25">
      <c r="A39" s="220"/>
      <c r="B39" s="2"/>
      <c r="C39" s="2"/>
      <c r="D39" s="2"/>
      <c r="E39" s="2"/>
      <c r="F39" s="2"/>
      <c r="G39" s="2"/>
      <c r="H39" s="2"/>
      <c r="I39" s="2"/>
      <c r="J39" s="2"/>
      <c r="K39" s="2"/>
      <c r="L39" s="2"/>
      <c r="M39" s="2"/>
      <c r="N39" s="2"/>
      <c r="O39" s="2"/>
      <c r="P39" s="2"/>
      <c r="Q39" s="2"/>
      <c r="R39" s="2"/>
      <c r="S39" s="221"/>
    </row>
    <row r="40" spans="1:19" x14ac:dyDescent="0.25">
      <c r="A40" s="220"/>
      <c r="B40" s="2"/>
      <c r="C40" s="2"/>
      <c r="D40" s="2"/>
      <c r="E40" s="2"/>
      <c r="F40" s="2"/>
      <c r="G40" s="2"/>
      <c r="H40" s="2"/>
      <c r="I40" s="2"/>
      <c r="J40" s="2"/>
      <c r="K40" s="2"/>
      <c r="L40" s="2"/>
      <c r="M40" s="2"/>
      <c r="N40" s="2"/>
      <c r="O40" s="2"/>
      <c r="P40" s="2"/>
      <c r="Q40" s="2"/>
      <c r="R40" s="2"/>
      <c r="S40" s="221"/>
    </row>
    <row r="41" spans="1:19" x14ac:dyDescent="0.25">
      <c r="A41" s="220"/>
      <c r="B41" s="2"/>
      <c r="C41" s="2"/>
      <c r="D41" s="2"/>
      <c r="E41" s="2"/>
      <c r="F41" s="2"/>
      <c r="G41" s="2"/>
      <c r="H41" s="2"/>
      <c r="I41" s="2"/>
      <c r="J41" s="2"/>
      <c r="K41" s="2"/>
      <c r="L41" s="2"/>
      <c r="M41" s="2"/>
      <c r="N41" s="2"/>
      <c r="O41" s="2"/>
      <c r="P41" s="2"/>
      <c r="Q41" s="2"/>
      <c r="R41" s="2"/>
      <c r="S41" s="221"/>
    </row>
    <row r="42" spans="1:19" x14ac:dyDescent="0.25">
      <c r="A42" s="220"/>
      <c r="B42" s="2"/>
      <c r="C42" s="2"/>
      <c r="D42" s="2"/>
      <c r="E42" s="2"/>
      <c r="F42" s="2"/>
      <c r="G42" s="2"/>
      <c r="H42" s="2"/>
      <c r="I42" s="2"/>
      <c r="J42" s="2"/>
      <c r="K42" s="2"/>
      <c r="L42" s="2"/>
      <c r="M42" s="2"/>
      <c r="N42" s="2"/>
      <c r="O42" s="2"/>
      <c r="P42" s="2"/>
      <c r="Q42" s="2"/>
      <c r="R42" s="2"/>
      <c r="S42" s="221"/>
    </row>
    <row r="43" spans="1:19" x14ac:dyDescent="0.25">
      <c r="A43" s="220"/>
      <c r="B43" s="2"/>
      <c r="C43" s="2"/>
      <c r="D43" s="2"/>
      <c r="E43" s="2"/>
      <c r="F43" s="2"/>
      <c r="G43" s="2"/>
      <c r="H43" s="2"/>
      <c r="I43" s="2"/>
      <c r="J43" s="2"/>
      <c r="K43" s="2"/>
      <c r="L43" s="2"/>
      <c r="M43" s="2"/>
      <c r="N43" s="2"/>
      <c r="O43" s="2"/>
      <c r="P43" s="2"/>
      <c r="Q43" s="2"/>
      <c r="R43" s="2"/>
      <c r="S43" s="221"/>
    </row>
    <row r="44" spans="1:19" x14ac:dyDescent="0.25">
      <c r="A44" s="220"/>
      <c r="B44" s="2"/>
      <c r="C44" s="2"/>
      <c r="D44" s="2"/>
      <c r="E44" s="2"/>
      <c r="F44" s="2"/>
      <c r="G44" s="2"/>
      <c r="H44" s="2"/>
      <c r="I44" s="2"/>
      <c r="J44" s="2"/>
      <c r="K44" s="2"/>
      <c r="L44" s="2"/>
      <c r="M44" s="2"/>
      <c r="N44" s="2"/>
      <c r="O44" s="2"/>
      <c r="P44" s="2"/>
      <c r="Q44" s="2"/>
      <c r="R44" s="2"/>
      <c r="S44" s="221"/>
    </row>
    <row r="45" spans="1:19" x14ac:dyDescent="0.25">
      <c r="A45" s="220"/>
      <c r="B45" s="2"/>
      <c r="C45" s="2"/>
      <c r="D45" s="2"/>
      <c r="E45" s="2"/>
      <c r="F45" s="2"/>
      <c r="G45" s="2"/>
      <c r="H45" s="2"/>
      <c r="I45" s="2"/>
      <c r="J45" s="2"/>
      <c r="K45" s="2"/>
      <c r="L45" s="2"/>
      <c r="M45" s="2"/>
      <c r="N45" s="2"/>
      <c r="O45" s="2"/>
      <c r="P45" s="2"/>
      <c r="Q45" s="2"/>
      <c r="R45" s="2"/>
      <c r="S45" s="221"/>
    </row>
    <row r="46" spans="1:19" x14ac:dyDescent="0.25">
      <c r="A46" s="220"/>
      <c r="B46" s="2"/>
      <c r="C46" s="2"/>
      <c r="D46" s="2"/>
      <c r="E46" s="2"/>
      <c r="F46" s="2"/>
      <c r="G46" s="2"/>
      <c r="H46" s="2"/>
      <c r="I46" s="2"/>
      <c r="J46" s="2"/>
      <c r="K46" s="2"/>
      <c r="L46" s="2"/>
      <c r="M46" s="2"/>
      <c r="N46" s="2"/>
      <c r="O46" s="2"/>
      <c r="P46" s="2"/>
      <c r="Q46" s="2"/>
      <c r="R46" s="2"/>
      <c r="S46" s="221"/>
    </row>
    <row r="47" spans="1:19" x14ac:dyDescent="0.25">
      <c r="A47" s="220"/>
      <c r="B47" s="2" t="s">
        <v>413</v>
      </c>
      <c r="C47" s="2"/>
      <c r="D47" s="2"/>
      <c r="E47" s="2"/>
      <c r="F47" s="2"/>
      <c r="G47" s="2"/>
      <c r="H47" s="2"/>
      <c r="I47" s="2"/>
      <c r="J47" s="2"/>
      <c r="K47" s="2"/>
      <c r="L47" s="2"/>
      <c r="M47" s="2"/>
      <c r="N47" s="2"/>
      <c r="O47" s="2"/>
      <c r="P47" s="2"/>
      <c r="Q47" s="2"/>
      <c r="R47" s="2"/>
      <c r="S47" s="221"/>
    </row>
    <row r="48" spans="1:19" x14ac:dyDescent="0.25">
      <c r="A48" s="220"/>
      <c r="B48" s="2"/>
      <c r="C48" s="2"/>
      <c r="D48" s="2"/>
      <c r="E48" s="2"/>
      <c r="F48" s="2"/>
      <c r="G48" s="2"/>
      <c r="H48" s="2"/>
      <c r="I48" s="2"/>
      <c r="J48" s="2"/>
      <c r="K48" s="2"/>
      <c r="L48" s="2"/>
      <c r="M48" s="2"/>
      <c r="N48" s="2"/>
      <c r="O48" s="2"/>
      <c r="P48" s="2"/>
      <c r="Q48" s="2"/>
      <c r="R48" s="2"/>
      <c r="S48" s="221"/>
    </row>
    <row r="49" spans="1:19" x14ac:dyDescent="0.25">
      <c r="A49" s="220"/>
      <c r="B49" s="2"/>
      <c r="C49" s="2"/>
      <c r="D49" s="2"/>
      <c r="E49" s="2"/>
      <c r="F49" s="2"/>
      <c r="G49" s="2"/>
      <c r="H49" s="2"/>
      <c r="I49" s="2"/>
      <c r="J49" s="2"/>
      <c r="K49" s="2"/>
      <c r="L49" s="2"/>
      <c r="M49" s="2"/>
      <c r="N49" s="2"/>
      <c r="O49" s="2"/>
      <c r="P49" s="2"/>
      <c r="Q49" s="2"/>
      <c r="R49" s="2"/>
      <c r="S49" s="221"/>
    </row>
    <row r="50" spans="1:19" x14ac:dyDescent="0.25">
      <c r="A50" s="220"/>
      <c r="B50" s="2"/>
      <c r="C50" s="2"/>
      <c r="D50" s="2"/>
      <c r="E50" s="2"/>
      <c r="F50" s="2"/>
      <c r="G50" s="2"/>
      <c r="H50" s="2"/>
      <c r="I50" s="2"/>
      <c r="J50" s="2"/>
      <c r="K50" s="2"/>
      <c r="L50" s="2"/>
      <c r="M50" s="2"/>
      <c r="N50" s="2"/>
      <c r="O50" s="2"/>
      <c r="P50" s="2"/>
      <c r="Q50" s="2"/>
      <c r="R50" s="2"/>
      <c r="S50" s="221"/>
    </row>
    <row r="51" spans="1:19" x14ac:dyDescent="0.25">
      <c r="A51" s="220"/>
      <c r="B51" s="2"/>
      <c r="C51" s="2"/>
      <c r="D51" s="2"/>
      <c r="E51" s="2"/>
      <c r="F51" s="2"/>
      <c r="G51" s="2"/>
      <c r="H51" s="2"/>
      <c r="I51" s="2"/>
      <c r="J51" s="2"/>
      <c r="K51" s="2"/>
      <c r="L51" s="2"/>
      <c r="M51" s="2"/>
      <c r="N51" s="2"/>
      <c r="O51" s="2"/>
      <c r="P51" s="2"/>
      <c r="Q51" s="2"/>
      <c r="R51" s="2"/>
      <c r="S51" s="221"/>
    </row>
    <row r="52" spans="1:19" x14ac:dyDescent="0.25">
      <c r="A52" s="220"/>
      <c r="B52" s="2"/>
      <c r="C52" s="2"/>
      <c r="D52" s="2"/>
      <c r="E52" s="2"/>
      <c r="F52" s="2"/>
      <c r="G52" s="2"/>
      <c r="H52" s="2"/>
      <c r="I52" s="2"/>
      <c r="J52" s="2"/>
      <c r="K52" s="2"/>
      <c r="L52" s="2"/>
      <c r="M52" s="2"/>
      <c r="N52" s="2"/>
      <c r="O52" s="2"/>
      <c r="P52" s="2"/>
      <c r="Q52" s="2"/>
      <c r="R52" s="2"/>
      <c r="S52" s="221"/>
    </row>
    <row r="53" spans="1:19" x14ac:dyDescent="0.25">
      <c r="A53" s="220"/>
      <c r="B53" s="2" t="s">
        <v>414</v>
      </c>
      <c r="C53" s="2"/>
      <c r="D53" s="2"/>
      <c r="E53" s="2"/>
      <c r="F53" s="2"/>
      <c r="G53" s="2"/>
      <c r="H53" s="2"/>
      <c r="I53" s="2"/>
      <c r="J53" s="2"/>
      <c r="K53" s="2"/>
      <c r="L53" s="2"/>
      <c r="M53" s="2"/>
      <c r="N53" s="2"/>
      <c r="O53" s="2"/>
      <c r="P53" s="2"/>
      <c r="Q53" s="2"/>
      <c r="R53" s="2"/>
      <c r="S53" s="221"/>
    </row>
    <row r="54" spans="1:19" x14ac:dyDescent="0.25">
      <c r="A54" s="220"/>
      <c r="B54" s="2" t="s">
        <v>415</v>
      </c>
      <c r="C54" s="2"/>
      <c r="D54" s="2"/>
      <c r="E54" s="2"/>
      <c r="F54" s="2"/>
      <c r="G54" s="2"/>
      <c r="H54" s="2"/>
      <c r="I54" s="2"/>
      <c r="J54" s="2"/>
      <c r="K54" s="2"/>
      <c r="L54" s="2"/>
      <c r="M54" s="2"/>
      <c r="N54" s="2"/>
      <c r="O54" s="2"/>
      <c r="P54" s="2"/>
      <c r="Q54" s="2"/>
      <c r="R54" s="2"/>
      <c r="S54" s="221"/>
    </row>
    <row r="55" spans="1:19" x14ac:dyDescent="0.25">
      <c r="A55" s="220"/>
      <c r="B55" s="2"/>
      <c r="C55" s="2"/>
      <c r="D55" s="2"/>
      <c r="E55" s="2"/>
      <c r="F55" s="2"/>
      <c r="G55" s="2"/>
      <c r="H55" s="2"/>
      <c r="I55" s="2"/>
      <c r="J55" s="2"/>
      <c r="K55" s="2"/>
      <c r="L55" s="2"/>
      <c r="M55" s="2"/>
      <c r="N55" s="2"/>
      <c r="O55" s="2"/>
      <c r="P55" s="2"/>
      <c r="Q55" s="2"/>
      <c r="R55" s="2"/>
      <c r="S55" s="221"/>
    </row>
    <row r="56" spans="1:19" x14ac:dyDescent="0.25">
      <c r="A56" s="220"/>
      <c r="B56" s="2"/>
      <c r="C56" s="2"/>
      <c r="D56" s="2"/>
      <c r="E56" s="2"/>
      <c r="F56" s="2"/>
      <c r="G56" s="2"/>
      <c r="H56" s="2"/>
      <c r="I56" s="2"/>
      <c r="J56" s="2"/>
      <c r="K56" s="2"/>
      <c r="L56" s="2"/>
      <c r="M56" s="2"/>
      <c r="N56" s="2"/>
      <c r="O56" s="2"/>
      <c r="P56" s="2"/>
      <c r="Q56" s="2"/>
      <c r="R56" s="2"/>
      <c r="S56" s="221"/>
    </row>
    <row r="57" spans="1:19" x14ac:dyDescent="0.25">
      <c r="A57" s="220"/>
      <c r="B57" s="2"/>
      <c r="C57" s="2"/>
      <c r="D57" s="2"/>
      <c r="E57" s="2"/>
      <c r="F57" s="2"/>
      <c r="G57" s="2"/>
      <c r="H57" s="2"/>
      <c r="I57" s="2"/>
      <c r="J57" s="2"/>
      <c r="K57" s="2"/>
      <c r="L57" s="2"/>
      <c r="M57" s="2"/>
      <c r="N57" s="2"/>
      <c r="O57" s="2"/>
      <c r="P57" s="2"/>
      <c r="Q57" s="2"/>
      <c r="R57" s="2"/>
      <c r="S57" s="221"/>
    </row>
    <row r="58" spans="1:19" ht="15.75" thickBot="1" x14ac:dyDescent="0.3">
      <c r="A58" s="222"/>
      <c r="B58" s="223"/>
      <c r="C58" s="223"/>
      <c r="D58" s="223"/>
      <c r="E58" s="223"/>
      <c r="F58" s="223"/>
      <c r="G58" s="223"/>
      <c r="H58" s="223"/>
      <c r="I58" s="223"/>
      <c r="J58" s="223"/>
      <c r="K58" s="223"/>
      <c r="L58" s="223"/>
      <c r="M58" s="223"/>
      <c r="N58" s="223"/>
      <c r="O58" s="223"/>
      <c r="P58" s="223"/>
      <c r="Q58" s="223"/>
      <c r="R58" s="223"/>
      <c r="S58" s="224"/>
    </row>
    <row r="61" spans="1:19" ht="15.75" thickBot="1" x14ac:dyDescent="0.3">
      <c r="A61" s="217" t="s">
        <v>382</v>
      </c>
    </row>
    <row r="62" spans="1:19" x14ac:dyDescent="0.25">
      <c r="A62" s="218"/>
      <c r="B62" s="154"/>
      <c r="C62" s="154"/>
      <c r="D62" s="154"/>
      <c r="E62" s="154"/>
      <c r="F62" s="154"/>
      <c r="G62" s="154"/>
      <c r="H62" s="154"/>
      <c r="I62" s="154"/>
      <c r="J62" s="154"/>
      <c r="K62" s="154"/>
      <c r="L62" s="154"/>
      <c r="M62" s="154"/>
      <c r="N62" s="154"/>
      <c r="O62" s="154"/>
      <c r="P62" s="154"/>
      <c r="Q62" s="154"/>
      <c r="R62" s="154"/>
      <c r="S62" s="219"/>
    </row>
    <row r="63" spans="1:19" x14ac:dyDescent="0.25">
      <c r="A63" s="220"/>
      <c r="B63" s="2" t="s">
        <v>383</v>
      </c>
      <c r="C63" s="2"/>
      <c r="D63" s="2"/>
      <c r="E63" s="2"/>
      <c r="F63" s="2"/>
      <c r="G63" s="2"/>
      <c r="H63" s="2"/>
      <c r="I63" s="2"/>
      <c r="J63" s="2"/>
      <c r="K63" s="2"/>
      <c r="L63" s="2"/>
      <c r="M63" s="2"/>
      <c r="N63" s="2"/>
      <c r="O63" s="2"/>
      <c r="P63" s="2"/>
      <c r="Q63" s="2"/>
      <c r="R63" s="2"/>
      <c r="S63" s="221"/>
    </row>
    <row r="64" spans="1:19" x14ac:dyDescent="0.25">
      <c r="A64" s="220"/>
      <c r="B64" s="2"/>
      <c r="C64" s="2"/>
      <c r="D64" s="2"/>
      <c r="E64" s="2"/>
      <c r="F64" s="2"/>
      <c r="G64" s="2"/>
      <c r="H64" s="2"/>
      <c r="I64" s="2"/>
      <c r="J64" s="2"/>
      <c r="K64" s="2"/>
      <c r="L64" s="2"/>
      <c r="M64" s="2"/>
      <c r="N64" s="2"/>
      <c r="O64" s="2"/>
      <c r="P64" s="2"/>
      <c r="Q64" s="2"/>
      <c r="R64" s="2"/>
      <c r="S64" s="221"/>
    </row>
    <row r="65" spans="1:19" x14ac:dyDescent="0.25">
      <c r="A65" s="220"/>
      <c r="B65" s="2" t="s">
        <v>405</v>
      </c>
      <c r="C65" s="2"/>
      <c r="D65" s="2"/>
      <c r="E65" s="2"/>
      <c r="F65" s="2"/>
      <c r="G65" s="2"/>
      <c r="H65" s="2"/>
      <c r="I65" s="2"/>
      <c r="J65" s="2"/>
      <c r="K65" s="2" t="s">
        <v>406</v>
      </c>
      <c r="L65" s="2"/>
      <c r="M65" s="2"/>
      <c r="N65" s="2"/>
      <c r="O65" s="2"/>
      <c r="P65" s="2"/>
      <c r="Q65" s="2"/>
      <c r="R65" s="2"/>
      <c r="S65" s="221"/>
    </row>
    <row r="66" spans="1:19" x14ac:dyDescent="0.25">
      <c r="A66" s="220"/>
      <c r="B66" s="2" t="s">
        <v>390</v>
      </c>
      <c r="C66" s="2"/>
      <c r="D66" s="2"/>
      <c r="E66" s="2"/>
      <c r="F66" s="2"/>
      <c r="G66" s="2"/>
      <c r="H66" s="2"/>
      <c r="I66" s="2"/>
      <c r="J66" s="2"/>
      <c r="K66" s="2"/>
      <c r="L66" s="2"/>
      <c r="M66" s="2"/>
      <c r="N66" s="2"/>
      <c r="O66" s="2"/>
      <c r="P66" s="2"/>
      <c r="Q66" s="2"/>
      <c r="R66" s="2"/>
      <c r="S66" s="221"/>
    </row>
    <row r="67" spans="1:19" x14ac:dyDescent="0.25">
      <c r="A67" s="220"/>
      <c r="B67" s="2"/>
      <c r="C67" s="2"/>
      <c r="D67" s="2"/>
      <c r="E67" s="2"/>
      <c r="F67" s="2"/>
      <c r="G67" s="2"/>
      <c r="H67" s="2"/>
      <c r="I67" s="2"/>
      <c r="J67" s="2"/>
      <c r="K67" s="2"/>
      <c r="L67" s="2"/>
      <c r="M67" s="2"/>
      <c r="N67" s="2"/>
      <c r="O67" s="2"/>
      <c r="P67" s="2"/>
      <c r="Q67" s="2"/>
      <c r="R67" s="2"/>
      <c r="S67" s="221"/>
    </row>
    <row r="68" spans="1:19" x14ac:dyDescent="0.25">
      <c r="A68" s="220"/>
      <c r="B68" s="2"/>
      <c r="C68" s="2"/>
      <c r="D68" s="2"/>
      <c r="E68" s="2"/>
      <c r="F68" s="2"/>
      <c r="G68" s="2"/>
      <c r="H68" s="2"/>
      <c r="I68" s="2"/>
      <c r="J68" s="2"/>
      <c r="K68" s="2"/>
      <c r="L68" s="2"/>
      <c r="M68" s="2"/>
      <c r="N68" s="2"/>
      <c r="O68" s="2"/>
      <c r="P68" s="2"/>
      <c r="Q68" s="2"/>
      <c r="R68" s="2"/>
      <c r="S68" s="221"/>
    </row>
    <row r="69" spans="1:19" x14ac:dyDescent="0.25">
      <c r="A69" s="220"/>
      <c r="B69" s="2"/>
      <c r="C69" s="2"/>
      <c r="D69" s="2"/>
      <c r="E69" s="2"/>
      <c r="F69" s="2"/>
      <c r="G69" s="2"/>
      <c r="H69" s="2"/>
      <c r="I69" s="2"/>
      <c r="J69" s="2"/>
      <c r="K69" s="2"/>
      <c r="L69" s="2"/>
      <c r="M69" s="2"/>
      <c r="N69" s="2"/>
      <c r="O69" s="2"/>
      <c r="P69" s="2"/>
      <c r="Q69" s="2"/>
      <c r="R69" s="2"/>
      <c r="S69" s="221"/>
    </row>
    <row r="70" spans="1:19" x14ac:dyDescent="0.25">
      <c r="A70" s="220"/>
      <c r="B70" s="2" t="s">
        <v>407</v>
      </c>
      <c r="C70" s="2"/>
      <c r="D70" s="2"/>
      <c r="E70" s="2"/>
      <c r="F70" s="2"/>
      <c r="G70" s="2"/>
      <c r="H70" s="2"/>
      <c r="I70" s="2"/>
      <c r="J70" s="2"/>
      <c r="K70" s="2"/>
      <c r="L70" s="2"/>
      <c r="M70" s="2"/>
      <c r="N70" s="2"/>
      <c r="O70" s="2"/>
      <c r="P70" s="2"/>
      <c r="Q70" s="2"/>
      <c r="R70" s="2"/>
      <c r="S70" s="221"/>
    </row>
    <row r="71" spans="1:19" x14ac:dyDescent="0.25">
      <c r="A71" s="220"/>
      <c r="B71" s="2"/>
      <c r="C71" s="2"/>
      <c r="D71" s="2"/>
      <c r="E71" s="2"/>
      <c r="F71" s="2"/>
      <c r="G71" s="2"/>
      <c r="H71" s="2"/>
      <c r="I71" s="2"/>
      <c r="J71" s="2"/>
      <c r="K71" s="2"/>
      <c r="L71" s="2"/>
      <c r="M71" s="2"/>
      <c r="N71" s="2"/>
      <c r="O71" s="2"/>
      <c r="P71" s="2"/>
      <c r="Q71" s="2"/>
      <c r="R71" s="2"/>
      <c r="S71" s="221"/>
    </row>
    <row r="72" spans="1:19" x14ac:dyDescent="0.25">
      <c r="A72" s="220"/>
      <c r="B72" s="2"/>
      <c r="C72" s="2"/>
      <c r="D72" s="2"/>
      <c r="E72" s="2"/>
      <c r="F72" s="2"/>
      <c r="G72" s="2"/>
      <c r="H72" s="2"/>
      <c r="I72" s="2"/>
      <c r="J72" s="2"/>
      <c r="K72" s="2"/>
      <c r="L72" s="2"/>
      <c r="M72" s="2"/>
      <c r="N72" s="2"/>
      <c r="O72" s="2"/>
      <c r="P72" s="2"/>
      <c r="Q72" s="2"/>
      <c r="R72" s="2"/>
      <c r="S72" s="221"/>
    </row>
    <row r="73" spans="1:19" x14ac:dyDescent="0.25">
      <c r="A73" s="220"/>
      <c r="B73" s="2"/>
      <c r="C73" s="2"/>
      <c r="D73" s="2"/>
      <c r="E73" s="2"/>
      <c r="F73" s="2"/>
      <c r="G73" s="2"/>
      <c r="H73" s="2"/>
      <c r="I73" s="2"/>
      <c r="J73" s="2"/>
      <c r="K73" s="2"/>
      <c r="L73" s="2"/>
      <c r="M73" s="2"/>
      <c r="N73" s="2"/>
      <c r="O73" s="2"/>
      <c r="P73" s="2"/>
      <c r="Q73" s="2"/>
      <c r="R73" s="2"/>
      <c r="S73" s="221"/>
    </row>
    <row r="74" spans="1:19" x14ac:dyDescent="0.25">
      <c r="A74" s="220"/>
      <c r="B74" s="2" t="s">
        <v>408</v>
      </c>
      <c r="C74" s="2"/>
      <c r="D74" s="2"/>
      <c r="E74" s="2"/>
      <c r="F74" s="2"/>
      <c r="G74" s="2"/>
      <c r="H74" s="2"/>
      <c r="I74" s="2"/>
      <c r="J74" s="2"/>
      <c r="K74" s="2"/>
      <c r="L74" s="2"/>
      <c r="M74" s="2"/>
      <c r="N74" s="2"/>
      <c r="O74" s="2"/>
      <c r="P74" s="2"/>
      <c r="Q74" s="2"/>
      <c r="R74" s="2"/>
      <c r="S74" s="221"/>
    </row>
    <row r="75" spans="1:19" x14ac:dyDescent="0.25">
      <c r="A75" s="220"/>
      <c r="B75" s="2"/>
      <c r="C75" s="2"/>
      <c r="D75" s="2"/>
      <c r="E75" s="2"/>
      <c r="F75" s="2"/>
      <c r="G75" s="2"/>
      <c r="H75" s="2"/>
      <c r="I75" s="2"/>
      <c r="J75" s="2"/>
      <c r="K75" s="2"/>
      <c r="L75" s="2"/>
      <c r="M75" s="2"/>
      <c r="N75" s="2"/>
      <c r="O75" s="2"/>
      <c r="P75" s="2"/>
      <c r="Q75" s="2"/>
      <c r="R75" s="2"/>
      <c r="S75" s="221"/>
    </row>
    <row r="76" spans="1:19" x14ac:dyDescent="0.25">
      <c r="A76" s="220"/>
      <c r="B76" s="2"/>
      <c r="C76" s="2"/>
      <c r="D76" s="2"/>
      <c r="E76" s="2"/>
      <c r="F76" s="2"/>
      <c r="G76" s="2"/>
      <c r="H76" s="2"/>
      <c r="I76" s="2"/>
      <c r="J76" s="2"/>
      <c r="K76" s="2"/>
      <c r="L76" s="2"/>
      <c r="M76" s="2"/>
      <c r="N76" s="2"/>
      <c r="O76" s="2"/>
      <c r="P76" s="2"/>
      <c r="Q76" s="2"/>
      <c r="R76" s="2"/>
      <c r="S76" s="221"/>
    </row>
    <row r="77" spans="1:19" x14ac:dyDescent="0.25">
      <c r="A77" s="220"/>
      <c r="B77" s="2"/>
      <c r="C77" s="2"/>
      <c r="D77" s="2"/>
      <c r="E77" s="2"/>
      <c r="F77" s="2"/>
      <c r="G77" s="2"/>
      <c r="H77" s="2"/>
      <c r="I77" s="2"/>
      <c r="J77" s="2" t="s">
        <v>385</v>
      </c>
      <c r="K77" s="2"/>
      <c r="L77" s="2"/>
      <c r="M77" s="2"/>
      <c r="N77" s="2"/>
      <c r="O77" s="2"/>
      <c r="P77" s="2"/>
      <c r="Q77" s="2"/>
      <c r="R77" s="2"/>
      <c r="S77" s="221"/>
    </row>
    <row r="78" spans="1:19" x14ac:dyDescent="0.25">
      <c r="A78" s="220"/>
      <c r="B78" s="2"/>
      <c r="C78" s="2"/>
      <c r="D78" s="2"/>
      <c r="E78" s="2"/>
      <c r="F78" s="2"/>
      <c r="G78" s="2"/>
      <c r="H78" s="2"/>
      <c r="I78" s="2"/>
      <c r="J78" s="2"/>
      <c r="K78" s="2"/>
      <c r="L78" s="2"/>
      <c r="M78" s="2"/>
      <c r="N78" s="2"/>
      <c r="O78" s="2"/>
      <c r="P78" s="2"/>
      <c r="Q78" s="2"/>
      <c r="R78" s="2"/>
      <c r="S78" s="221"/>
    </row>
    <row r="79" spans="1:19" x14ac:dyDescent="0.25">
      <c r="A79" s="220"/>
      <c r="B79" s="2"/>
      <c r="C79" s="2"/>
      <c r="D79" s="2"/>
      <c r="E79" s="2"/>
      <c r="F79" s="2"/>
      <c r="G79" s="2"/>
      <c r="H79" s="2"/>
      <c r="I79" s="2"/>
      <c r="J79" s="2"/>
      <c r="K79" s="2"/>
      <c r="L79" s="2"/>
      <c r="M79" s="2"/>
      <c r="N79" s="2"/>
      <c r="O79" s="2"/>
      <c r="P79" s="2"/>
      <c r="Q79" s="2"/>
      <c r="R79" s="2"/>
      <c r="S79" s="221"/>
    </row>
    <row r="80" spans="1:19" x14ac:dyDescent="0.25">
      <c r="A80" s="220"/>
      <c r="B80" s="2"/>
      <c r="C80" s="2"/>
      <c r="D80" s="2"/>
      <c r="E80" s="2"/>
      <c r="F80" s="2"/>
      <c r="G80" s="2"/>
      <c r="H80" s="2"/>
      <c r="I80" s="2"/>
      <c r="J80" s="2"/>
      <c r="K80" s="2"/>
      <c r="L80" s="2"/>
      <c r="M80" s="2"/>
      <c r="N80" s="2"/>
      <c r="O80" s="2"/>
      <c r="P80" s="2"/>
      <c r="Q80" s="2"/>
      <c r="R80" s="2"/>
      <c r="S80" s="221"/>
    </row>
    <row r="81" spans="1:19" x14ac:dyDescent="0.25">
      <c r="A81" s="220"/>
      <c r="B81" s="2"/>
      <c r="C81" s="2"/>
      <c r="D81" s="2"/>
      <c r="E81" s="2"/>
      <c r="F81" s="2"/>
      <c r="G81" s="2"/>
      <c r="H81" s="2"/>
      <c r="I81" s="2"/>
      <c r="J81" s="2"/>
      <c r="K81" s="2"/>
      <c r="L81" s="2"/>
      <c r="M81" s="2"/>
      <c r="N81" s="2"/>
      <c r="O81" s="2"/>
      <c r="P81" s="2"/>
      <c r="Q81" s="2"/>
      <c r="R81" s="2"/>
      <c r="S81" s="221"/>
    </row>
    <row r="82" spans="1:19" x14ac:dyDescent="0.25">
      <c r="A82" s="220"/>
      <c r="B82" s="2"/>
      <c r="C82" s="2"/>
      <c r="D82" s="2"/>
      <c r="E82" s="2"/>
      <c r="F82" s="2"/>
      <c r="G82" s="2"/>
      <c r="H82" s="2"/>
      <c r="I82" s="2"/>
      <c r="J82" s="2"/>
      <c r="K82" s="2"/>
      <c r="L82" s="2"/>
      <c r="M82" s="2"/>
      <c r="N82" s="2"/>
      <c r="O82" s="2"/>
      <c r="P82" s="2"/>
      <c r="Q82" s="2"/>
      <c r="R82" s="2"/>
      <c r="S82" s="221"/>
    </row>
    <row r="83" spans="1:19" x14ac:dyDescent="0.25">
      <c r="A83" s="220"/>
      <c r="B83" s="2" t="s">
        <v>409</v>
      </c>
      <c r="C83" s="2"/>
      <c r="D83" s="2"/>
      <c r="E83" s="2"/>
      <c r="F83" s="2"/>
      <c r="G83" s="2"/>
      <c r="H83" s="2"/>
      <c r="I83" s="2"/>
      <c r="J83" s="2"/>
      <c r="K83" s="2"/>
      <c r="L83" s="2"/>
      <c r="M83" s="2"/>
      <c r="N83" s="2"/>
      <c r="O83" s="2"/>
      <c r="P83" s="2"/>
      <c r="Q83" s="2"/>
      <c r="R83" s="2"/>
      <c r="S83" s="221"/>
    </row>
    <row r="84" spans="1:19" x14ac:dyDescent="0.25">
      <c r="A84" s="220"/>
      <c r="B84" s="2" t="s">
        <v>384</v>
      </c>
      <c r="C84" s="2"/>
      <c r="D84" s="2"/>
      <c r="E84" s="2"/>
      <c r="F84" s="2"/>
      <c r="G84" s="2"/>
      <c r="H84" s="2"/>
      <c r="I84" s="2"/>
      <c r="J84" s="2"/>
      <c r="K84" s="2"/>
      <c r="L84" s="2"/>
      <c r="M84" s="2"/>
      <c r="N84" s="2"/>
      <c r="O84" s="2"/>
      <c r="P84" s="2"/>
      <c r="Q84" s="2"/>
      <c r="R84" s="2"/>
      <c r="S84" s="221"/>
    </row>
    <row r="85" spans="1:19" x14ac:dyDescent="0.25">
      <c r="A85" s="220"/>
      <c r="B85" s="2"/>
      <c r="C85" s="2"/>
      <c r="D85" s="2"/>
      <c r="E85" s="2"/>
      <c r="F85" s="2"/>
      <c r="G85" s="2"/>
      <c r="H85" s="2"/>
      <c r="I85" s="2"/>
      <c r="J85" s="2"/>
      <c r="K85" s="2"/>
      <c r="L85" s="2"/>
      <c r="M85" s="2"/>
      <c r="N85" s="2"/>
      <c r="O85" s="2"/>
      <c r="P85" s="2"/>
      <c r="Q85" s="2"/>
      <c r="R85" s="2"/>
      <c r="S85" s="221"/>
    </row>
    <row r="86" spans="1:19" x14ac:dyDescent="0.25">
      <c r="A86" s="220"/>
      <c r="B86" s="2"/>
      <c r="C86" s="2"/>
      <c r="D86" s="2"/>
      <c r="E86" s="2"/>
      <c r="F86" s="2"/>
      <c r="G86" s="2"/>
      <c r="H86" s="2"/>
      <c r="I86" s="2"/>
      <c r="J86" s="2"/>
      <c r="K86" s="2"/>
      <c r="L86" s="2"/>
      <c r="M86" s="2"/>
      <c r="N86" s="2"/>
      <c r="O86" s="2"/>
      <c r="P86" s="2"/>
      <c r="Q86" s="2"/>
      <c r="R86" s="2"/>
      <c r="S86" s="221"/>
    </row>
    <row r="87" spans="1:19" x14ac:dyDescent="0.25">
      <c r="A87" s="220"/>
      <c r="B87" s="2"/>
      <c r="C87" s="2"/>
      <c r="D87" s="2"/>
      <c r="E87" s="2"/>
      <c r="F87" s="2"/>
      <c r="G87" s="2"/>
      <c r="H87" s="2"/>
      <c r="I87" s="2"/>
      <c r="J87" s="2"/>
      <c r="K87" s="2"/>
      <c r="L87" s="2"/>
      <c r="M87" s="2"/>
      <c r="N87" s="2"/>
      <c r="O87" s="2"/>
      <c r="P87" s="2"/>
      <c r="Q87" s="2"/>
      <c r="R87" s="2"/>
      <c r="S87" s="221"/>
    </row>
    <row r="88" spans="1:19" x14ac:dyDescent="0.25">
      <c r="A88" s="220"/>
      <c r="B88" s="2"/>
      <c r="C88" s="2"/>
      <c r="D88" s="2"/>
      <c r="E88" s="2"/>
      <c r="F88" s="2"/>
      <c r="G88" s="2"/>
      <c r="H88" s="2"/>
      <c r="I88" s="2"/>
      <c r="J88" s="2" t="s">
        <v>385</v>
      </c>
      <c r="K88" s="2"/>
      <c r="L88" s="2"/>
      <c r="M88" s="2"/>
      <c r="N88" s="2"/>
      <c r="O88" s="2"/>
      <c r="P88" s="2"/>
      <c r="Q88" s="2"/>
      <c r="R88" s="2"/>
      <c r="S88" s="221"/>
    </row>
    <row r="89" spans="1:19" x14ac:dyDescent="0.25">
      <c r="A89" s="220"/>
      <c r="B89" s="2"/>
      <c r="C89" s="2"/>
      <c r="D89" s="2"/>
      <c r="E89" s="2"/>
      <c r="F89" s="2"/>
      <c r="G89" s="2"/>
      <c r="H89" s="2"/>
      <c r="I89" s="2"/>
      <c r="J89" s="2"/>
      <c r="K89" s="2"/>
      <c r="L89" s="2"/>
      <c r="M89" s="2"/>
      <c r="N89" s="2"/>
      <c r="O89" s="2"/>
      <c r="P89" s="2"/>
      <c r="Q89" s="2"/>
      <c r="R89" s="2"/>
      <c r="S89" s="221"/>
    </row>
    <row r="90" spans="1:19" x14ac:dyDescent="0.25">
      <c r="A90" s="220"/>
      <c r="B90" s="2"/>
      <c r="C90" s="2"/>
      <c r="D90" s="2"/>
      <c r="E90" s="2"/>
      <c r="F90" s="2"/>
      <c r="G90" s="2"/>
      <c r="H90" s="2"/>
      <c r="I90" s="2"/>
      <c r="J90" s="2"/>
      <c r="K90" s="2"/>
      <c r="L90" s="2"/>
      <c r="M90" s="2"/>
      <c r="N90" s="2"/>
      <c r="O90" s="2"/>
      <c r="P90" s="2"/>
      <c r="Q90" s="2"/>
      <c r="R90" s="2"/>
      <c r="S90" s="221"/>
    </row>
    <row r="91" spans="1:19" x14ac:dyDescent="0.25">
      <c r="A91" s="220"/>
      <c r="B91" s="2"/>
      <c r="C91" s="2"/>
      <c r="D91" s="2"/>
      <c r="E91" s="2"/>
      <c r="F91" s="2"/>
      <c r="G91" s="2"/>
      <c r="H91" s="2"/>
      <c r="I91" s="2"/>
      <c r="J91" s="2"/>
      <c r="K91" s="2"/>
      <c r="L91" s="2"/>
      <c r="M91" s="2"/>
      <c r="N91" s="2"/>
      <c r="O91" s="2"/>
      <c r="P91" s="2"/>
      <c r="Q91" s="2"/>
      <c r="R91" s="2"/>
      <c r="S91" s="221"/>
    </row>
    <row r="92" spans="1:19" x14ac:dyDescent="0.25">
      <c r="A92" s="220"/>
      <c r="B92" s="2"/>
      <c r="C92" s="2"/>
      <c r="D92" s="2"/>
      <c r="E92" s="2"/>
      <c r="F92" s="2"/>
      <c r="G92" s="2"/>
      <c r="H92" s="2"/>
      <c r="I92" s="2"/>
      <c r="J92" s="2"/>
      <c r="K92" s="2"/>
      <c r="L92" s="2"/>
      <c r="M92" s="2"/>
      <c r="N92" s="2"/>
      <c r="O92" s="2"/>
      <c r="P92" s="2"/>
      <c r="Q92" s="2"/>
      <c r="R92" s="2"/>
      <c r="S92" s="221"/>
    </row>
    <row r="93" spans="1:19" x14ac:dyDescent="0.25">
      <c r="A93" s="220"/>
      <c r="B93" s="2"/>
      <c r="C93" s="2"/>
      <c r="D93" s="2"/>
      <c r="E93" s="2"/>
      <c r="F93" s="2"/>
      <c r="G93" s="2"/>
      <c r="H93" s="2"/>
      <c r="I93" s="2"/>
      <c r="J93" s="2"/>
      <c r="K93" s="2"/>
      <c r="L93" s="2"/>
      <c r="M93" s="2"/>
      <c r="N93" s="2"/>
      <c r="O93" s="2"/>
      <c r="P93" s="2"/>
      <c r="Q93" s="2"/>
      <c r="R93" s="2"/>
      <c r="S93" s="221"/>
    </row>
    <row r="94" spans="1:19" x14ac:dyDescent="0.25">
      <c r="A94" s="220"/>
      <c r="B94" s="2" t="s">
        <v>410</v>
      </c>
      <c r="C94" s="2"/>
      <c r="D94" s="2"/>
      <c r="E94" s="2"/>
      <c r="F94" s="2"/>
      <c r="G94" s="2"/>
      <c r="H94" s="2"/>
      <c r="I94" s="2"/>
      <c r="J94" s="2"/>
      <c r="K94" s="2"/>
      <c r="L94" s="2"/>
      <c r="M94" s="2"/>
      <c r="N94" s="2"/>
      <c r="O94" s="2"/>
      <c r="P94" s="2"/>
      <c r="Q94" s="2"/>
      <c r="R94" s="2"/>
      <c r="S94" s="221"/>
    </row>
    <row r="95" spans="1:19" x14ac:dyDescent="0.25">
      <c r="A95" s="220"/>
      <c r="B95" s="2" t="s">
        <v>386</v>
      </c>
      <c r="C95" s="2"/>
      <c r="D95" s="2"/>
      <c r="E95" s="2"/>
      <c r="F95" s="2"/>
      <c r="G95" s="2"/>
      <c r="H95" s="2"/>
      <c r="I95" s="2"/>
      <c r="J95" s="2"/>
      <c r="K95" s="2"/>
      <c r="L95" s="2"/>
      <c r="M95" s="2"/>
      <c r="N95" s="2"/>
      <c r="O95" s="2"/>
      <c r="P95" s="2"/>
      <c r="Q95" s="2"/>
      <c r="R95" s="2"/>
      <c r="S95" s="221"/>
    </row>
    <row r="96" spans="1:19" x14ac:dyDescent="0.25">
      <c r="A96" s="220"/>
      <c r="B96" s="2"/>
      <c r="C96" s="2"/>
      <c r="D96" s="2"/>
      <c r="E96" s="2"/>
      <c r="F96" s="2"/>
      <c r="G96" s="2"/>
      <c r="H96" s="2"/>
      <c r="I96" s="2"/>
      <c r="J96" s="2"/>
      <c r="K96" s="2"/>
      <c r="L96" s="2"/>
      <c r="M96" s="2"/>
      <c r="N96" s="2"/>
      <c r="O96" s="2"/>
      <c r="P96" s="2"/>
      <c r="Q96" s="2"/>
      <c r="R96" s="2"/>
      <c r="S96" s="221"/>
    </row>
    <row r="97" spans="1:19" x14ac:dyDescent="0.25">
      <c r="A97" s="220"/>
      <c r="B97" s="2"/>
      <c r="C97" s="2"/>
      <c r="D97" s="2"/>
      <c r="E97" s="2"/>
      <c r="F97" s="2"/>
      <c r="G97" s="2"/>
      <c r="H97" s="2"/>
      <c r="I97" s="2"/>
      <c r="J97" s="2"/>
      <c r="K97" s="2"/>
      <c r="L97" s="2"/>
      <c r="M97" s="2"/>
      <c r="N97" s="2"/>
      <c r="O97" s="2"/>
      <c r="P97" s="2"/>
      <c r="Q97" s="2"/>
      <c r="R97" s="2"/>
      <c r="S97" s="221"/>
    </row>
    <row r="98" spans="1:19" x14ac:dyDescent="0.25">
      <c r="A98" s="220"/>
      <c r="B98" s="2"/>
      <c r="C98" s="2"/>
      <c r="D98" s="2"/>
      <c r="E98" s="2"/>
      <c r="F98" s="2"/>
      <c r="G98" s="2"/>
      <c r="H98" s="2"/>
      <c r="I98" s="2"/>
      <c r="J98" s="2" t="s">
        <v>385</v>
      </c>
      <c r="K98" s="2"/>
      <c r="L98" s="2"/>
      <c r="M98" s="2"/>
      <c r="N98" s="2"/>
      <c r="O98" s="2"/>
      <c r="P98" s="2"/>
      <c r="Q98" s="2"/>
      <c r="R98" s="2"/>
      <c r="S98" s="221"/>
    </row>
    <row r="99" spans="1:19" x14ac:dyDescent="0.25">
      <c r="A99" s="220"/>
      <c r="B99" s="2"/>
      <c r="C99" s="2"/>
      <c r="D99" s="2"/>
      <c r="E99" s="2"/>
      <c r="F99" s="2"/>
      <c r="G99" s="2"/>
      <c r="H99" s="2"/>
      <c r="I99" s="2"/>
      <c r="J99" s="2"/>
      <c r="K99" s="2"/>
      <c r="L99" s="2"/>
      <c r="M99" s="2"/>
      <c r="N99" s="2"/>
      <c r="O99" s="2"/>
      <c r="P99" s="2"/>
      <c r="Q99" s="2"/>
      <c r="R99" s="2"/>
      <c r="S99" s="221"/>
    </row>
    <row r="100" spans="1:19" x14ac:dyDescent="0.25">
      <c r="A100" s="220"/>
      <c r="B100" s="2"/>
      <c r="C100" s="2"/>
      <c r="D100" s="2"/>
      <c r="E100" s="2"/>
      <c r="F100" s="2" t="s">
        <v>387</v>
      </c>
      <c r="G100" s="2"/>
      <c r="H100" s="2"/>
      <c r="I100" s="2"/>
      <c r="J100" s="2"/>
      <c r="K100" s="2"/>
      <c r="L100" s="2"/>
      <c r="M100" s="2"/>
      <c r="N100" s="2"/>
      <c r="O100" s="2"/>
      <c r="P100" s="2"/>
      <c r="Q100" s="2"/>
      <c r="R100" s="2"/>
      <c r="S100" s="221"/>
    </row>
    <row r="101" spans="1:19" x14ac:dyDescent="0.25">
      <c r="A101" s="220"/>
      <c r="B101" s="2"/>
      <c r="C101" s="2"/>
      <c r="D101" s="2"/>
      <c r="E101" s="2"/>
      <c r="F101" s="2" t="s">
        <v>388</v>
      </c>
      <c r="G101" s="2"/>
      <c r="H101" s="2"/>
      <c r="I101" s="2"/>
      <c r="J101" s="2"/>
      <c r="K101" s="2"/>
      <c r="L101" s="2"/>
      <c r="M101" s="2"/>
      <c r="N101" s="2"/>
      <c r="O101" s="2"/>
      <c r="P101" s="2"/>
      <c r="Q101" s="2"/>
      <c r="R101" s="2"/>
      <c r="S101" s="221"/>
    </row>
    <row r="102" spans="1:19" x14ac:dyDescent="0.25">
      <c r="A102" s="220"/>
      <c r="B102" s="2"/>
      <c r="C102" s="2"/>
      <c r="D102" s="2"/>
      <c r="E102" s="2"/>
      <c r="F102" s="2" t="s">
        <v>389</v>
      </c>
      <c r="G102" s="2"/>
      <c r="H102" s="2"/>
      <c r="I102" s="2"/>
      <c r="J102" s="2"/>
      <c r="K102" s="2"/>
      <c r="L102" s="2"/>
      <c r="M102" s="2"/>
      <c r="N102" s="2"/>
      <c r="O102" s="2"/>
      <c r="P102" s="2"/>
      <c r="Q102" s="2"/>
      <c r="R102" s="2"/>
      <c r="S102" s="221"/>
    </row>
    <row r="103" spans="1:19" x14ac:dyDescent="0.25">
      <c r="A103" s="220"/>
      <c r="B103" s="2"/>
      <c r="C103" s="2"/>
      <c r="D103" s="2"/>
      <c r="E103" s="2"/>
      <c r="F103" s="2"/>
      <c r="G103" s="2"/>
      <c r="H103" s="2"/>
      <c r="I103" s="2"/>
      <c r="J103" s="2"/>
      <c r="K103" s="2"/>
      <c r="L103" s="2"/>
      <c r="M103" s="2"/>
      <c r="N103" s="2"/>
      <c r="O103" s="2"/>
      <c r="P103" s="2"/>
      <c r="Q103" s="2"/>
      <c r="R103" s="2"/>
      <c r="S103" s="221"/>
    </row>
    <row r="104" spans="1:19" ht="15.75" thickBot="1" x14ac:dyDescent="0.3">
      <c r="A104" s="222"/>
      <c r="B104" s="223"/>
      <c r="C104" s="223"/>
      <c r="D104" s="223"/>
      <c r="E104" s="223"/>
      <c r="F104" s="223"/>
      <c r="G104" s="223"/>
      <c r="H104" s="223"/>
      <c r="I104" s="223"/>
      <c r="J104" s="223"/>
      <c r="K104" s="223"/>
      <c r="L104" s="223"/>
      <c r="M104" s="223"/>
      <c r="N104" s="223"/>
      <c r="O104" s="223"/>
      <c r="P104" s="223"/>
      <c r="Q104" s="223"/>
      <c r="R104" s="223"/>
      <c r="S104" s="224"/>
    </row>
    <row r="107" spans="1:19" ht="15.75" thickBot="1" x14ac:dyDescent="0.3">
      <c r="A107" s="217" t="s">
        <v>103</v>
      </c>
    </row>
    <row r="108" spans="1:19" x14ac:dyDescent="0.25">
      <c r="A108" s="218"/>
      <c r="B108" s="154" t="s">
        <v>404</v>
      </c>
      <c r="C108" s="154"/>
      <c r="D108" s="154"/>
      <c r="E108" s="154"/>
      <c r="F108" s="154"/>
      <c r="G108" s="154"/>
      <c r="H108" s="154"/>
      <c r="I108" s="154"/>
      <c r="J108" s="154"/>
      <c r="K108" s="154"/>
      <c r="L108" s="154"/>
      <c r="M108" s="154"/>
      <c r="N108" s="154"/>
      <c r="O108" s="154"/>
      <c r="P108" s="154"/>
      <c r="Q108" s="154"/>
      <c r="R108" s="154"/>
      <c r="S108" s="219"/>
    </row>
    <row r="109" spans="1:19" x14ac:dyDescent="0.25">
      <c r="A109" s="220"/>
      <c r="B109" s="2"/>
      <c r="C109" s="2"/>
      <c r="D109" s="2"/>
      <c r="E109" s="2"/>
      <c r="F109" s="2"/>
      <c r="G109" s="2"/>
      <c r="H109" s="2"/>
      <c r="I109" s="2"/>
      <c r="J109" s="2"/>
      <c r="K109" s="2"/>
      <c r="L109" s="2"/>
      <c r="M109" s="2"/>
      <c r="N109" s="2"/>
      <c r="O109" s="2"/>
      <c r="P109" s="2"/>
      <c r="Q109" s="2"/>
      <c r="R109" s="2"/>
      <c r="S109" s="221"/>
    </row>
    <row r="110" spans="1:19" x14ac:dyDescent="0.25">
      <c r="A110" s="220"/>
      <c r="B110" s="2"/>
      <c r="C110" s="2"/>
      <c r="D110" s="2"/>
      <c r="E110" s="2"/>
      <c r="F110" s="2"/>
      <c r="G110" s="2"/>
      <c r="H110" s="2"/>
      <c r="I110" s="2"/>
      <c r="J110" s="2"/>
      <c r="K110" s="2"/>
      <c r="L110" s="2"/>
      <c r="M110" s="2"/>
      <c r="N110" s="2"/>
      <c r="O110" s="2"/>
      <c r="P110" s="2"/>
      <c r="Q110" s="2"/>
      <c r="R110" s="2"/>
      <c r="S110" s="221"/>
    </row>
    <row r="111" spans="1:19" x14ac:dyDescent="0.25">
      <c r="A111" s="220"/>
      <c r="B111" s="2"/>
      <c r="C111" s="2"/>
      <c r="D111" s="2"/>
      <c r="E111" s="2"/>
      <c r="F111" s="2"/>
      <c r="G111" s="2"/>
      <c r="H111" s="2"/>
      <c r="I111" s="2"/>
      <c r="J111" s="2"/>
      <c r="K111" s="2"/>
      <c r="L111" s="2"/>
      <c r="M111" s="2"/>
      <c r="N111" s="2"/>
      <c r="O111" s="2"/>
      <c r="P111" s="2"/>
      <c r="Q111" s="2"/>
      <c r="R111" s="2"/>
      <c r="S111" s="221"/>
    </row>
    <row r="112" spans="1:19" x14ac:dyDescent="0.25">
      <c r="A112" s="220"/>
      <c r="B112" s="2"/>
      <c r="C112" s="2"/>
      <c r="D112" s="2"/>
      <c r="E112" s="2"/>
      <c r="F112" s="2"/>
      <c r="G112" s="2"/>
      <c r="H112" s="2"/>
      <c r="I112" s="2"/>
      <c r="J112" s="2"/>
      <c r="K112" s="2"/>
      <c r="L112" s="2"/>
      <c r="M112" s="2"/>
      <c r="N112" s="2"/>
      <c r="O112" s="2"/>
      <c r="P112" s="2"/>
      <c r="Q112" s="2"/>
      <c r="R112" s="2"/>
      <c r="S112" s="221"/>
    </row>
    <row r="113" spans="1:19" x14ac:dyDescent="0.25">
      <c r="A113" s="220"/>
      <c r="B113" s="2"/>
      <c r="C113" s="2"/>
      <c r="D113" s="2"/>
      <c r="E113" s="2"/>
      <c r="F113" s="2"/>
      <c r="G113" s="2"/>
      <c r="H113" s="2"/>
      <c r="I113" s="2"/>
      <c r="J113" s="2"/>
      <c r="K113" s="2"/>
      <c r="L113" s="2"/>
      <c r="M113" s="2"/>
      <c r="N113" s="2"/>
      <c r="O113" s="2"/>
      <c r="P113" s="2"/>
      <c r="Q113" s="2"/>
      <c r="R113" s="2"/>
      <c r="S113" s="221"/>
    </row>
    <row r="114" spans="1:19" x14ac:dyDescent="0.25">
      <c r="A114" s="220"/>
      <c r="B114" s="2"/>
      <c r="C114" s="2"/>
      <c r="D114" s="2"/>
      <c r="E114" s="2"/>
      <c r="F114" s="2"/>
      <c r="G114" s="2"/>
      <c r="H114" s="2"/>
      <c r="I114" s="2"/>
      <c r="J114" s="2"/>
      <c r="K114" s="2"/>
      <c r="L114" s="2"/>
      <c r="M114" s="2"/>
      <c r="N114" s="2"/>
      <c r="O114" s="2"/>
      <c r="P114" s="2"/>
      <c r="Q114" s="2"/>
      <c r="R114" s="2"/>
      <c r="S114" s="221"/>
    </row>
    <row r="115" spans="1:19" x14ac:dyDescent="0.25">
      <c r="A115" s="220"/>
      <c r="B115" s="2"/>
      <c r="C115" s="2"/>
      <c r="D115" s="2"/>
      <c r="E115" s="2"/>
      <c r="F115" s="2"/>
      <c r="G115" s="2"/>
      <c r="H115" s="2"/>
      <c r="I115" s="2"/>
      <c r="J115" s="2"/>
      <c r="K115" s="2"/>
      <c r="L115" s="2"/>
      <c r="M115" s="2"/>
      <c r="N115" s="2"/>
      <c r="O115" s="2"/>
      <c r="P115" s="2"/>
      <c r="Q115" s="2"/>
      <c r="R115" s="2"/>
      <c r="S115" s="221"/>
    </row>
    <row r="116" spans="1:19" x14ac:dyDescent="0.25">
      <c r="A116" s="220"/>
      <c r="B116" s="2"/>
      <c r="C116" s="2"/>
      <c r="D116" s="2"/>
      <c r="E116" s="2"/>
      <c r="F116" s="2"/>
      <c r="G116" s="2"/>
      <c r="H116" s="2"/>
      <c r="I116" s="2"/>
      <c r="J116" s="2"/>
      <c r="K116" s="2"/>
      <c r="L116" s="2"/>
      <c r="M116" s="2"/>
      <c r="N116" s="2"/>
      <c r="O116" s="2"/>
      <c r="P116" s="2"/>
      <c r="Q116" s="2"/>
      <c r="R116" s="2"/>
      <c r="S116" s="221"/>
    </row>
    <row r="117" spans="1:19" ht="15.75" thickBot="1" x14ac:dyDescent="0.3">
      <c r="A117" s="222"/>
      <c r="B117" s="223"/>
      <c r="C117" s="223"/>
      <c r="D117" s="223"/>
      <c r="E117" s="223"/>
      <c r="F117" s="223"/>
      <c r="G117" s="223"/>
      <c r="H117" s="223"/>
      <c r="I117" s="223"/>
      <c r="J117" s="223"/>
      <c r="K117" s="223"/>
      <c r="L117" s="223"/>
      <c r="M117" s="223"/>
      <c r="N117" s="223"/>
      <c r="O117" s="223"/>
      <c r="P117" s="223"/>
      <c r="Q117" s="223"/>
      <c r="R117" s="223"/>
      <c r="S117" s="224"/>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4"/>
  <sheetViews>
    <sheetView workbookViewId="0">
      <selection activeCell="D9" sqref="D9"/>
    </sheetView>
  </sheetViews>
  <sheetFormatPr defaultRowHeight="15" x14ac:dyDescent="0.25"/>
  <cols>
    <col min="2" max="2" width="14.85546875" bestFit="1" customWidth="1"/>
    <col min="3" max="3" width="119.140625" bestFit="1" customWidth="1"/>
  </cols>
  <sheetData>
    <row r="1" spans="2:3" x14ac:dyDescent="0.25">
      <c r="B1" t="s">
        <v>416</v>
      </c>
      <c r="C1" t="s">
        <v>417</v>
      </c>
    </row>
    <row r="2" spans="2:3" x14ac:dyDescent="0.25">
      <c r="B2" s="235">
        <v>43187.66668923611</v>
      </c>
      <c r="C2" t="s">
        <v>418</v>
      </c>
    </row>
    <row r="3" spans="2:3" x14ac:dyDescent="0.25">
      <c r="B3" s="235">
        <v>43187.66668923611</v>
      </c>
      <c r="C3" t="s">
        <v>419</v>
      </c>
    </row>
    <row r="4" spans="2:3" x14ac:dyDescent="0.25">
      <c r="B4" s="235">
        <v>43187.66668923611</v>
      </c>
      <c r="C4" t="s">
        <v>420</v>
      </c>
    </row>
  </sheetData>
  <sheetProtection password="E899" sheet="1" objects="1" scenarios="1"/>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CC1C7162593A4EA1AB9D49355EC735" ma:contentTypeVersion="1" ma:contentTypeDescription="Create a new document." ma:contentTypeScope="" ma:versionID="1290019689c9c7f66f704bfe08ba7d8c">
  <xsd:schema xmlns:xsd="http://www.w3.org/2001/XMLSchema" xmlns:xs="http://www.w3.org/2001/XMLSchema" xmlns:p="http://schemas.microsoft.com/office/2006/metadata/properties" xmlns:ns2="http://schemas.microsoft.com/sharepoint/v4" targetNamespace="http://schemas.microsoft.com/office/2006/metadata/properties" ma:root="true" ma:fieldsID="c79c8594d4fa4c9fd200c91a62336472" ns2:_="">
    <xsd:import namespace="http://schemas.microsoft.com/sharepoint/v4"/>
    <xsd:element name="properties">
      <xsd:complexType>
        <xsd:sequence>
          <xsd:element name="documentManagement">
            <xsd:complexType>
              <xsd:all>
                <xsd:element ref="ns2: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844EF31-332A-4A9F-A7FA-4D9398F15A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03C6812-D7E2-475A-89DD-C9A018465FFB}">
  <ds:schemaRefs>
    <ds:schemaRef ds:uri="http://purl.org/dc/dcmitype/"/>
    <ds:schemaRef ds:uri="http://schemas.microsoft.com/office/2006/documentManagement/types"/>
    <ds:schemaRef ds:uri="http://schemas.openxmlformats.org/package/2006/metadata/core-properties"/>
    <ds:schemaRef ds:uri="http://www.w3.org/XML/1998/namespace"/>
    <ds:schemaRef ds:uri="http://schemas.microsoft.com/office/infopath/2007/PartnerControls"/>
    <ds:schemaRef ds:uri="http://schemas.microsoft.com/office/2006/metadata/properties"/>
    <ds:schemaRef ds:uri="http://purl.org/dc/elements/1.1/"/>
    <ds:schemaRef ds:uri="http://purl.org/dc/terms/"/>
    <ds:schemaRef ds:uri="http://schemas.microsoft.com/sharepoint/v4"/>
  </ds:schemaRefs>
</ds:datastoreItem>
</file>

<file path=customXml/itemProps3.xml><?xml version="1.0" encoding="utf-8"?>
<ds:datastoreItem xmlns:ds="http://schemas.openxmlformats.org/officeDocument/2006/customXml" ds:itemID="{BF3B25C5-2DC0-48B2-9375-F8CF0702ED2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42</vt:i4>
      </vt:variant>
    </vt:vector>
  </HeadingPairs>
  <TitlesOfParts>
    <vt:vector size="53" baseType="lpstr">
      <vt:lpstr>COMPONENTS PLANNED</vt:lpstr>
      <vt:lpstr>ESTIMATION INTRODUCTION</vt:lpstr>
      <vt:lpstr>ESTIMATION</vt:lpstr>
      <vt:lpstr>ROI INTRODUCTION</vt:lpstr>
      <vt:lpstr>SUMMARY ROI</vt:lpstr>
      <vt:lpstr>DETAILED ROI</vt:lpstr>
      <vt:lpstr>TESTS</vt:lpstr>
      <vt:lpstr>LISTS_VALUES</vt:lpstr>
      <vt:lpstr>QUESTIONNAIRE</vt:lpstr>
      <vt:lpstr>HELP</vt:lpstr>
      <vt:lpstr>VERSION HISTORY</vt:lpstr>
      <vt:lpstr>ApplicationFlow</vt:lpstr>
      <vt:lpstr>Architecture</vt:lpstr>
      <vt:lpstr>AUT</vt:lpstr>
      <vt:lpstr>AUTO_MAIN_COST</vt:lpstr>
      <vt:lpstr>AUTO_TEST_CASE_FAIL_PERCENT</vt:lpstr>
      <vt:lpstr>AUTO_TEST_EXEC_TIME</vt:lpstr>
      <vt:lpstr>AUTO_TEST_FAIL_ANALYSIS</vt:lpstr>
      <vt:lpstr>BILL_RATE</vt:lpstr>
      <vt:lpstr>BILL_RATE_EXECUTE</vt:lpstr>
      <vt:lpstr>BILL_RATE_MANUAL</vt:lpstr>
      <vt:lpstr>CODE_DROPS</vt:lpstr>
      <vt:lpstr>COST_SAVINGS</vt:lpstr>
      <vt:lpstr>DataIntensive</vt:lpstr>
      <vt:lpstr>DEV_COST</vt:lpstr>
      <vt:lpstr>ESTIMATION_LOE</vt:lpstr>
      <vt:lpstr>ESTIMATION_RESOURCE_COUNT</vt:lpstr>
      <vt:lpstr>EXEC_COST</vt:lpstr>
      <vt:lpstr>EXEC_PER_RELEASE</vt:lpstr>
      <vt:lpstr>FAILURE_PCT</vt:lpstr>
      <vt:lpstr>FEATURES</vt:lpstr>
      <vt:lpstr>Framework</vt:lpstr>
      <vt:lpstr>INPUT</vt:lpstr>
      <vt:lpstr>LOE</vt:lpstr>
      <vt:lpstr>MAIN_BILL_RATE</vt:lpstr>
      <vt:lpstr>MAIN_LOE</vt:lpstr>
      <vt:lpstr>MANUAL_EXEC_COST</vt:lpstr>
      <vt:lpstr>'DETAILED ROI'!Print_Area</vt:lpstr>
      <vt:lpstr>RELEASES_PER_YEAR</vt:lpstr>
      <vt:lpstr>ROI</vt:lpstr>
      <vt:lpstr>SkillLevel</vt:lpstr>
      <vt:lpstr>TEST_CASE_CNT</vt:lpstr>
      <vt:lpstr>TEST_CASE_COMPLEXITY</vt:lpstr>
      <vt:lpstr>TEST_CASE_COMPLEXITY_STEPS</vt:lpstr>
      <vt:lpstr>TEST_CASE_FAIL_PERCENT</vt:lpstr>
      <vt:lpstr>TEST_EXEC_TIME</vt:lpstr>
      <vt:lpstr>TEST_FAIL_ANALYSIS</vt:lpstr>
      <vt:lpstr>TESTS</vt:lpstr>
      <vt:lpstr>ToolObjectRecognition</vt:lpstr>
      <vt:lpstr>ViableTestDataSource</vt:lpstr>
      <vt:lpstr>WorkingPrototype</vt:lpstr>
      <vt:lpstr>YEAR_ONE_MAN_AND_AUTO_COST</vt:lpstr>
      <vt:lpstr>YEAR_ONE_MAN_COST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D Sears</dc:creator>
  <cp:lastModifiedBy>Toyota Financial Services</cp:lastModifiedBy>
  <dcterms:created xsi:type="dcterms:W3CDTF">2006-09-16T00:00:00Z</dcterms:created>
  <dcterms:modified xsi:type="dcterms:W3CDTF">2018-06-08T06:35:05Z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0x01010062CC1C7162593A4EA1AB9D49355EC735</vt:lpwstr>
  </property>
  <property fmtid="{D5CDD505-2E9C-101B-9397-08002B2CF9AE}" pid="3" name="WorkbookGuid">
    <vt:lpwstr>39e6da57-41fa-4554-8be0-27a20f7aa221</vt:lpwstr>
  </property>
</Properties>
</file>