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rodin\Dropbox\Studium\UZH\PhD\1-Doktorarbeit\2-Chapter\Manuscript\2-Supplementary\Tables\"/>
    </mc:Choice>
  </mc:AlternateContent>
  <xr:revisionPtr revIDLastSave="0" documentId="13_ncr:1_{FE9D2E22-AB85-4905-BB7F-C50C8D6FA5BE}" xr6:coauthVersionLast="47" xr6:coauthVersionMax="47" xr10:uidLastSave="{00000000-0000-0000-0000-000000000000}"/>
  <bookViews>
    <workbookView xWindow="10770" yWindow="1935" windowWidth="42705" windowHeight="14250" xr2:uid="{00000000-000D-0000-FFFF-FFFF00000000}"/>
  </bookViews>
  <sheets>
    <sheet name="TableS1" sheetId="1" r:id="rId1"/>
    <sheet name="TableS2" sheetId="4" r:id="rId2"/>
    <sheet name="TableS3" sheetId="5" r:id="rId3"/>
    <sheet name="outdated1" sheetId="3" r:id="rId4"/>
    <sheet name="outdated2" sheetId="2" r:id="rId5"/>
  </sheets>
  <definedNames>
    <definedName name="_xlnm._FilterDatabase" localSheetId="3" hidden="1">outdated1!$A$2:$K$147</definedName>
    <definedName name="_xlnm._FilterDatabase" localSheetId="0" hidden="1">TableS1!$A$2:$X$159</definedName>
    <definedName name="newName" localSheetId="0" hidden="1">TableS1!$A$2:$M$2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6" i="1" l="1"/>
  <c r="Q116" i="1"/>
  <c r="Q117" i="1"/>
  <c r="I4" i="5"/>
  <c r="I5" i="5"/>
  <c r="I7" i="5"/>
  <c r="I8" i="5"/>
  <c r="I9" i="5"/>
  <c r="I10" i="5"/>
  <c r="I11" i="5"/>
  <c r="I12" i="5"/>
  <c r="I13" i="5"/>
  <c r="I14" i="5"/>
  <c r="I3" i="5"/>
  <c r="H4" i="5"/>
  <c r="H5" i="5"/>
  <c r="H7" i="5"/>
  <c r="H8" i="5"/>
  <c r="H9" i="5"/>
  <c r="H10" i="5"/>
  <c r="H11" i="5"/>
  <c r="H12" i="5"/>
  <c r="H13" i="5"/>
  <c r="H14" i="5"/>
  <c r="H3" i="5"/>
  <c r="G4" i="5"/>
  <c r="G5" i="5"/>
  <c r="G7" i="5"/>
  <c r="G8" i="5"/>
  <c r="G9" i="5"/>
  <c r="G10" i="5"/>
  <c r="G11" i="5"/>
  <c r="G12" i="5"/>
  <c r="G13" i="5"/>
  <c r="G14" i="5"/>
  <c r="G3" i="5"/>
  <c r="F4" i="5"/>
  <c r="F5" i="5"/>
  <c r="F7" i="5"/>
  <c r="F8" i="5"/>
  <c r="F9" i="5"/>
  <c r="F10" i="5"/>
  <c r="F11" i="5"/>
  <c r="F12" i="5"/>
  <c r="F13" i="5"/>
  <c r="F14" i="5"/>
  <c r="F3" i="5"/>
  <c r="F8" i="4"/>
  <c r="F7" i="4"/>
  <c r="F6" i="4"/>
  <c r="F5" i="4"/>
  <c r="F4" i="4"/>
  <c r="F3" i="4"/>
  <c r="Q139" i="1"/>
  <c r="Q138" i="1"/>
  <c r="Q137" i="1"/>
  <c r="Q135" i="1"/>
  <c r="F137" i="3"/>
  <c r="F138" i="3"/>
  <c r="F139" i="3"/>
  <c r="F136" i="3"/>
  <c r="F135" i="3"/>
  <c r="F117" i="3"/>
  <c r="F116" i="3"/>
</calcChain>
</file>

<file path=xl/sharedStrings.xml><?xml version="1.0" encoding="utf-8"?>
<sst xmlns="http://schemas.openxmlformats.org/spreadsheetml/2006/main" count="3651" uniqueCount="694">
  <si>
    <t>Sample ID</t>
  </si>
  <si>
    <t>C14 Laboratory ID</t>
  </si>
  <si>
    <t>Species</t>
  </si>
  <si>
    <t>Museums ID</t>
  </si>
  <si>
    <t>Owner</t>
  </si>
  <si>
    <t>Country</t>
  </si>
  <si>
    <t>Age Class</t>
  </si>
  <si>
    <t>Population</t>
  </si>
  <si>
    <t>Screening</t>
  </si>
  <si>
    <t>Longitude_WGS84</t>
  </si>
  <si>
    <t>Latitude_WGS84</t>
  </si>
  <si>
    <t>Total Reads [N]</t>
  </si>
  <si>
    <t>Mean Read Depth [N]</t>
  </si>
  <si>
    <t>ae.IRCA-C3-1001</t>
  </si>
  <si>
    <t>-</t>
  </si>
  <si>
    <t>Bezoar</t>
  </si>
  <si>
    <t>Iran</t>
  </si>
  <si>
    <t>recent</t>
  </si>
  <si>
    <t>previously sequenced</t>
  </si>
  <si>
    <t>45.16</t>
  </si>
  <si>
    <t>ae.IRCA-G2-5063</t>
  </si>
  <si>
    <t>47.13</t>
  </si>
  <si>
    <t>ae.IRCA-I11-0001</t>
  </si>
  <si>
    <t>48.2</t>
  </si>
  <si>
    <t>ae.IRCA-I6-5237</t>
  </si>
  <si>
    <t>48.39</t>
  </si>
  <si>
    <t>ae.IRCA-K12-0005</t>
  </si>
  <si>
    <t>49.05</t>
  </si>
  <si>
    <t>ae.IRCA-M12-0008</t>
  </si>
  <si>
    <t>50.34</t>
  </si>
  <si>
    <t>fal.Cafal1</t>
  </si>
  <si>
    <t>Markor</t>
  </si>
  <si>
    <t>Tajikistan</t>
  </si>
  <si>
    <t>hi.AUST_Boer_942a</t>
  </si>
  <si>
    <t>Domestic goat</t>
  </si>
  <si>
    <t>-151.83</t>
  </si>
  <si>
    <t>hi.AUST_Cash_E040</t>
  </si>
  <si>
    <t>-27.52</t>
  </si>
  <si>
    <t>-152.57</t>
  </si>
  <si>
    <t>hi.AUST_RL_100a</t>
  </si>
  <si>
    <t>-32.88</t>
  </si>
  <si>
    <t>-144.25</t>
  </si>
  <si>
    <t>hi.FRCH-AL-0002</t>
  </si>
  <si>
    <t>46.69</t>
  </si>
  <si>
    <t>-0.36</t>
  </si>
  <si>
    <t>hi.FRCH-SA-0001</t>
  </si>
  <si>
    <t>Switzerland</t>
  </si>
  <si>
    <t>46.57</t>
  </si>
  <si>
    <t>-0.28</t>
  </si>
  <si>
    <t>hi.IRCH-B3-5031</t>
  </si>
  <si>
    <t>38.65</t>
  </si>
  <si>
    <t>44.94</t>
  </si>
  <si>
    <t>hi.IRCH-C5-5206</t>
  </si>
  <si>
    <t>37.78</t>
  </si>
  <si>
    <t>45.06</t>
  </si>
  <si>
    <t>hi.IRCH-F3-5044</t>
  </si>
  <si>
    <t>38.52</t>
  </si>
  <si>
    <t>46.85</t>
  </si>
  <si>
    <t>hi.IRCH-F4-5093</t>
  </si>
  <si>
    <t>38.3</t>
  </si>
  <si>
    <t>46.61</t>
  </si>
  <si>
    <t>hi.IRCH-G5-5185</t>
  </si>
  <si>
    <t>37.97</t>
  </si>
  <si>
    <t>47.08</t>
  </si>
  <si>
    <t>hi.ITCH-SA-0001</t>
  </si>
  <si>
    <t>hi.ITCH-SA-0005</t>
  </si>
  <si>
    <t>hi.MOCH-AA10-2195</t>
  </si>
  <si>
    <t>Marokko</t>
  </si>
  <si>
    <t>32.52</t>
  </si>
  <si>
    <t>-1.82</t>
  </si>
  <si>
    <t>hi.MOCH-L10-3100</t>
  </si>
  <si>
    <t>32.7</t>
  </si>
  <si>
    <t>-9.06</t>
  </si>
  <si>
    <t>hi.MOCH-Q15-1143</t>
  </si>
  <si>
    <t>-6.58</t>
  </si>
  <si>
    <t>hi.MOCH-R5-0037</t>
  </si>
  <si>
    <t>35.2</t>
  </si>
  <si>
    <t>-6.09</t>
  </si>
  <si>
    <t>hi.MOCH-S8-2252</t>
  </si>
  <si>
    <t>33.81</t>
  </si>
  <si>
    <t>-5.67</t>
  </si>
  <si>
    <t>hi.MOCH-V5-3059</t>
  </si>
  <si>
    <t>35.1</t>
  </si>
  <si>
    <t>-4.3</t>
  </si>
  <si>
    <t>hi.PCGA06</t>
  </si>
  <si>
    <t>ib.06S12M_am</t>
  </si>
  <si>
    <t>Alpine ibex</t>
  </si>
  <si>
    <t>Italy</t>
  </si>
  <si>
    <t>am</t>
  </si>
  <si>
    <t>44.3</t>
  </si>
  <si>
    <t>ib.08S12F_am</t>
  </si>
  <si>
    <t>ib.22S12F_am</t>
  </si>
  <si>
    <t>ib.AT-SaGo1_276</t>
  </si>
  <si>
    <t>letzter Steinbock</t>
  </si>
  <si>
    <t>Zehnerthof Göriach</t>
  </si>
  <si>
    <t>Austria</t>
  </si>
  <si>
    <t>historic</t>
  </si>
  <si>
    <t>AT</t>
  </si>
  <si>
    <t>Success</t>
  </si>
  <si>
    <t>13.76</t>
  </si>
  <si>
    <t>47.18</t>
  </si>
  <si>
    <t>ib.AT-SaHg1_9357</t>
  </si>
  <si>
    <t>ETH-113882</t>
  </si>
  <si>
    <t>H-01586</t>
  </si>
  <si>
    <t>Museum für Natur und Technik</t>
  </si>
  <si>
    <t>ancient</t>
  </si>
  <si>
    <t>at</t>
  </si>
  <si>
    <t>47.53</t>
  </si>
  <si>
    <t>ib.AT-SaLn3_320e</t>
  </si>
  <si>
    <t>Apothekenmuseum Winkler</t>
  </si>
  <si>
    <t>47.8</t>
  </si>
  <si>
    <t>ib.AT-Saln4_130</t>
  </si>
  <si>
    <t>Wandrophäe Steinbock</t>
  </si>
  <si>
    <t>Senningerbräu, Bramberg am Wildkogel</t>
  </si>
  <si>
    <t>48.32</t>
  </si>
  <si>
    <t>ib.AT-SaLu1_278</t>
  </si>
  <si>
    <t>Dommuseum Salzburg</t>
  </si>
  <si>
    <t>13.52</t>
  </si>
  <si>
    <t>47.12</t>
  </si>
  <si>
    <t>ib.AT-SaLu4_320e</t>
  </si>
  <si>
    <t>Schloss Moosham, Wilczek Theresita</t>
  </si>
  <si>
    <t>ib.AT-TiGg1_7282</t>
  </si>
  <si>
    <t>?</t>
  </si>
  <si>
    <t>Nationalpark Hohe Thauern</t>
  </si>
  <si>
    <t>47.06</t>
  </si>
  <si>
    <t>ib.AT-TiZz1_270e</t>
  </si>
  <si>
    <t>Hotel Bräu, Zell am Ziller</t>
  </si>
  <si>
    <t>47.23</t>
  </si>
  <si>
    <t>ib.BE0010_br</t>
  </si>
  <si>
    <t>br</t>
  </si>
  <si>
    <t>8.091</t>
  </si>
  <si>
    <t>46.78</t>
  </si>
  <si>
    <t>ib.BE0283_br</t>
  </si>
  <si>
    <t>46.77</t>
  </si>
  <si>
    <t>ib.BE0309_bo</t>
  </si>
  <si>
    <t>46.51</t>
  </si>
  <si>
    <t>ib.BE0407_bo</t>
  </si>
  <si>
    <t>ib.BE0463_bo</t>
  </si>
  <si>
    <t>ib.CH-BeGw1_200</t>
  </si>
  <si>
    <t>Naturhistoirsches Museum Bern</t>
  </si>
  <si>
    <t>zs</t>
  </si>
  <si>
    <t>46.59</t>
  </si>
  <si>
    <t>ib.CH-GlSi2_3504</t>
  </si>
  <si>
    <t>38486.a (C14)</t>
  </si>
  <si>
    <t>Werner Müller</t>
  </si>
  <si>
    <t>9.121</t>
  </si>
  <si>
    <t>47.33</t>
  </si>
  <si>
    <t>ib.CH-LuEl1_4493</t>
  </si>
  <si>
    <t>ETH-62928</t>
  </si>
  <si>
    <t>Fund-Nr. 1 / MP 1/48 Edisloch</t>
  </si>
  <si>
    <t>Nutur-Museum Luzern</t>
  </si>
  <si>
    <t>8.057</t>
  </si>
  <si>
    <t>46.89</t>
  </si>
  <si>
    <t>ib.CH-LuEl2_6660</t>
  </si>
  <si>
    <t>ETH-62929</t>
  </si>
  <si>
    <t>Fund-Nr. 2 / MP 1/51 Edisloch</t>
  </si>
  <si>
    <t>ib.CH-LuEl3_8671</t>
  </si>
  <si>
    <t>ETH-64912</t>
  </si>
  <si>
    <t>Edisloch I/Fund-Nr. 1.11.1991"</t>
  </si>
  <si>
    <t>ib.CH-LuEl4_3372</t>
  </si>
  <si>
    <t>ETH-64913</t>
  </si>
  <si>
    <t>Edisloch II/ Fund-Nr. 4"</t>
  </si>
  <si>
    <t>ib.CH-MuSh1_8885</t>
  </si>
  <si>
    <t>ETH-29331</t>
  </si>
  <si>
    <t>WI</t>
  </si>
  <si>
    <t>Bundesbriefmuseum Schwyz, Walter Imhof</t>
  </si>
  <si>
    <t>46.98</t>
  </si>
  <si>
    <t>ib.CH-NwPi1_4256</t>
  </si>
  <si>
    <t>ETH-95758</t>
  </si>
  <si>
    <t>130.18.03.01,</t>
  </si>
  <si>
    <t>Martin Trüssel</t>
  </si>
  <si>
    <t>ib.CH-NwPi2_4244</t>
  </si>
  <si>
    <t>ETH-95757</t>
  </si>
  <si>
    <t>130-18.02.15, Fund 2b,</t>
  </si>
  <si>
    <t>ib.CH-OwFl1_4600</t>
  </si>
  <si>
    <t>ETH-17122</t>
  </si>
  <si>
    <t>Fikenloch</t>
  </si>
  <si>
    <t>Stiftung Naturerbe Karst und Höhlen</t>
  </si>
  <si>
    <t>ib.CH-SzKa1_8200</t>
  </si>
  <si>
    <t>ETH-39839</t>
  </si>
  <si>
    <t>133-09.02/04</t>
  </si>
  <si>
    <t>46.92</t>
  </si>
  <si>
    <t>ib.CH-SzKa2_6025</t>
  </si>
  <si>
    <t>ETH-39840</t>
  </si>
  <si>
    <t>ib.CH-SzKs2_3325</t>
  </si>
  <si>
    <t>UZ-4532/ETH-23847</t>
  </si>
  <si>
    <t>50.04.23/161.1</t>
  </si>
  <si>
    <t>46.96</t>
  </si>
  <si>
    <t>ib.CH-UrGu1_11240</t>
  </si>
  <si>
    <t>ETH-39837</t>
  </si>
  <si>
    <t>ib.CH-VSGi1_4188</t>
  </si>
  <si>
    <t>ETH-104332</t>
  </si>
  <si>
    <t>EVG17-n°1</t>
  </si>
  <si>
    <t>vs</t>
  </si>
  <si>
    <t>46.15</t>
  </si>
  <si>
    <t>ib.CH-VSGi2_6212</t>
  </si>
  <si>
    <t>ETH-104333</t>
  </si>
  <si>
    <t>EVG17-n°2</t>
  </si>
  <si>
    <t>ISSKA, Michel Blant</t>
  </si>
  <si>
    <t>ib.CH-VsGi4_4741</t>
  </si>
  <si>
    <t>ETH-93236</t>
  </si>
  <si>
    <t>EVG18-7</t>
  </si>
  <si>
    <t>ib.CH-VsGi5_7526</t>
  </si>
  <si>
    <t>ETH-93237</t>
  </si>
  <si>
    <t>EVG18-8</t>
  </si>
  <si>
    <t>ib.CH-VsGi6_7625</t>
  </si>
  <si>
    <t>ETH-93238</t>
  </si>
  <si>
    <t>EVG18-10</t>
  </si>
  <si>
    <t>ib.CH-VsVs1_325</t>
  </si>
  <si>
    <t>Inventar Nr. 2465</t>
  </si>
  <si>
    <t>Naturhistorisches Museum Winterthur</t>
  </si>
  <si>
    <t>HS</t>
  </si>
  <si>
    <t>46.24</t>
  </si>
  <si>
    <t>ib.CH-VsVs2_174</t>
  </si>
  <si>
    <t>item on loan</t>
  </si>
  <si>
    <t>ib.FR-VaTc1_6415</t>
  </si>
  <si>
    <t>Lyon-10956(SacA36330)</t>
  </si>
  <si>
    <t>Tmp 12 Hors strati no 8</t>
  </si>
  <si>
    <t>UGA,Chritoph Griggo</t>
  </si>
  <si>
    <t>France</t>
  </si>
  <si>
    <t>va</t>
  </si>
  <si>
    <t>45.5</t>
  </si>
  <si>
    <t>ib.FR-VaTc11_9608</t>
  </si>
  <si>
    <t>ETH-113875</t>
  </si>
  <si>
    <t>Temp 12 Hors Strati no 2</t>
  </si>
  <si>
    <t>ib.FR-VaTc12_8589</t>
  </si>
  <si>
    <t>ETH-113876</t>
  </si>
  <si>
    <t>Temp 12 F6-2 sc.C no 1</t>
  </si>
  <si>
    <t>ib.FR-VaTc13_8902</t>
  </si>
  <si>
    <t>ETH-113877</t>
  </si>
  <si>
    <t>Temp 13 diaclase VI.1 (8) no 101</t>
  </si>
  <si>
    <t>ib.FR-VaTc14_9085</t>
  </si>
  <si>
    <t>ETH-113878</t>
  </si>
  <si>
    <t>Temp 13 diaclase VI-2 (4)</t>
  </si>
  <si>
    <t>ib.FR-VaTc15_8985</t>
  </si>
  <si>
    <t>ETH-113879</t>
  </si>
  <si>
    <t>Temp 12 Hors strati no 9</t>
  </si>
  <si>
    <t>ib.FR-VaTc16_9624</t>
  </si>
  <si>
    <t>ETH-113880</t>
  </si>
  <si>
    <t>Temp 12 Hors strati no 10</t>
  </si>
  <si>
    <t>ib.FR-VaTc17_7245</t>
  </si>
  <si>
    <t>ETH-113881</t>
  </si>
  <si>
    <t>Temp 13 Hors strati no 3</t>
  </si>
  <si>
    <t>ib.FR-VaTc2_8775</t>
  </si>
  <si>
    <t>Lyon-10957(SacA36331)</t>
  </si>
  <si>
    <t>Temp 12 Hors Strat no II</t>
  </si>
  <si>
    <t>ib.FR-VaTc5_9360</t>
  </si>
  <si>
    <t>Lyon-11750(SacA39805)</t>
  </si>
  <si>
    <t>Tmp 13 F5-5 sc .d 11</t>
  </si>
  <si>
    <t>ib.FR-VaTc8_12370</t>
  </si>
  <si>
    <t>Lyon-11753(SacA39808)</t>
  </si>
  <si>
    <t>Tmp 13 F5-9 sc .b 1</t>
  </si>
  <si>
    <t>Université Touluse, Jean-Marc Petillon</t>
  </si>
  <si>
    <t>ib.GPO03D_gp</t>
  </si>
  <si>
    <t>gp</t>
  </si>
  <si>
    <t>45.47</t>
  </si>
  <si>
    <t>ib.GPO39B_gp</t>
  </si>
  <si>
    <t>45.46</t>
  </si>
  <si>
    <t>ib.GPR21C_gp</t>
  </si>
  <si>
    <t>45.56</t>
  </si>
  <si>
    <t>ib.GPV05C_gp</t>
  </si>
  <si>
    <t>45.58</t>
  </si>
  <si>
    <t>ib.GPV09K_gp</t>
  </si>
  <si>
    <t>45.57</t>
  </si>
  <si>
    <t>ib.GPV13G_gp</t>
  </si>
  <si>
    <t>ib.GPV18C_gp</t>
  </si>
  <si>
    <t>ib.GR0140_rh</t>
  </si>
  <si>
    <t>al</t>
  </si>
  <si>
    <t>46.63</t>
  </si>
  <si>
    <t>ib.GR0201_al</t>
  </si>
  <si>
    <t>46.62</t>
  </si>
  <si>
    <t>ib.GR0323_al</t>
  </si>
  <si>
    <t>46.48</t>
  </si>
  <si>
    <t>ib.GR0442_al</t>
  </si>
  <si>
    <t>46.47</t>
  </si>
  <si>
    <t>ib.IT-AoMR1_101</t>
  </si>
  <si>
    <t>Zoologischers Museum Zürich</t>
  </si>
  <si>
    <t>8.561</t>
  </si>
  <si>
    <t>47.41</t>
  </si>
  <si>
    <t>ib.IT-AoVc1_155</t>
  </si>
  <si>
    <t>IT</t>
  </si>
  <si>
    <t>45.74</t>
  </si>
  <si>
    <t>ib.IT-AoVc3_214</t>
  </si>
  <si>
    <t>45.61</t>
  </si>
  <si>
    <t>ib.IT-PiPi1_214</t>
  </si>
  <si>
    <t>45.39</t>
  </si>
  <si>
    <t>ib.IT-VaCo1_145</t>
  </si>
  <si>
    <t>ib.NW0045_ob</t>
  </si>
  <si>
    <t>46.9</t>
  </si>
  <si>
    <t>ib.NW0061_ob</t>
  </si>
  <si>
    <t>46.95</t>
  </si>
  <si>
    <t>ib.OW0002_br</t>
  </si>
  <si>
    <t>8.051</t>
  </si>
  <si>
    <t>46.79</t>
  </si>
  <si>
    <t>ib.UR0036_ob</t>
  </si>
  <si>
    <t>ib.VS0031_wh</t>
  </si>
  <si>
    <t>pl</t>
  </si>
  <si>
    <t>46.19</t>
  </si>
  <si>
    <t>ib.VS0079_wh</t>
  </si>
  <si>
    <t>46.2</t>
  </si>
  <si>
    <t>ib.VS0081_wh</t>
  </si>
  <si>
    <t>ib.VS0139_pl</t>
  </si>
  <si>
    <t>46.06</t>
  </si>
  <si>
    <t>ib.VS1121_pl</t>
  </si>
  <si>
    <t>46.1</t>
  </si>
  <si>
    <t>ib.VS1124_pl</t>
  </si>
  <si>
    <t>45.94</t>
  </si>
  <si>
    <t>nu.AT-SaKm2_101e</t>
  </si>
  <si>
    <t>Nubian ibex</t>
  </si>
  <si>
    <t>980707-33</t>
  </si>
  <si>
    <t>Stift Kremsmünster,Sternwarte Kremsmünster</t>
  </si>
  <si>
    <t>14.13</t>
  </si>
  <si>
    <t>48.06</t>
  </si>
  <si>
    <t>nu.ibx20</t>
  </si>
  <si>
    <t>Egypt</t>
  </si>
  <si>
    <t>nu.ibx61</t>
  </si>
  <si>
    <t>Saudi Arabia</t>
  </si>
  <si>
    <t>py.FR-AbOv2_16140</t>
  </si>
  <si>
    <t>OxA26671</t>
  </si>
  <si>
    <t>Iberian ibex</t>
  </si>
  <si>
    <t>LAA-2 I30 4012 #198, P-31705</t>
  </si>
  <si>
    <t>py</t>
  </si>
  <si>
    <t>-0.43</t>
  </si>
  <si>
    <t>43.01</t>
  </si>
  <si>
    <t>py.M518_sn</t>
  </si>
  <si>
    <t>Spain</t>
  </si>
  <si>
    <t>py.V53_vi</t>
  </si>
  <si>
    <t>py.V66_vi</t>
  </si>
  <si>
    <t>py.Z5_hb</t>
  </si>
  <si>
    <t>si.AT-SaLn1_270e</t>
  </si>
  <si>
    <t>Siberian ibex</t>
  </si>
  <si>
    <t>13.057</t>
  </si>
  <si>
    <t>si.AT-SaLn2_320e</t>
  </si>
  <si>
    <t>si.Casi1</t>
  </si>
  <si>
    <t>Kazakhstan</t>
  </si>
  <si>
    <t>si.Casi2</t>
  </si>
  <si>
    <t>ib.IT-AoVc2_141</t>
  </si>
  <si>
    <t>Moosham, Wilczek Theresita</t>
  </si>
  <si>
    <t>Failed</t>
  </si>
  <si>
    <t>ib.AT-SaKm1_305</t>
  </si>
  <si>
    <t>980707-30</t>
  </si>
  <si>
    <t>47.02</t>
  </si>
  <si>
    <t>ib.CH-SzDo1_2515</t>
  </si>
  <si>
    <t>ETH-40772</t>
  </si>
  <si>
    <t>47.04</t>
  </si>
  <si>
    <t>ib.CH-UrKl1_2525</t>
  </si>
  <si>
    <t>ib.CH-VsGi7_4688</t>
  </si>
  <si>
    <t>ETH-93240</t>
  </si>
  <si>
    <t>EVG18-11</t>
  </si>
  <si>
    <t>ib.CH-VsGi8_7113</t>
  </si>
  <si>
    <t>ETH-93239</t>
  </si>
  <si>
    <t>EVG18-12</t>
  </si>
  <si>
    <t>ib.CH-VSGi3_7449</t>
  </si>
  <si>
    <t>ETH-104334</t>
  </si>
  <si>
    <t>EVG18-n°11</t>
  </si>
  <si>
    <t>ib.CH-MuMb1_9485</t>
  </si>
  <si>
    <t>UZ-4705/ETH-25109</t>
  </si>
  <si>
    <t>50.04.23/264</t>
  </si>
  <si>
    <t>46.97</t>
  </si>
  <si>
    <t>ib.FR-VaTc6_9620</t>
  </si>
  <si>
    <t>Lyon-11751(SacA39806)</t>
  </si>
  <si>
    <t>Tmp 13 F5-6 sc.C no1</t>
  </si>
  <si>
    <t>ib.FR-VaTc7_10990</t>
  </si>
  <si>
    <t>Lyon-11752(SacA39807)</t>
  </si>
  <si>
    <t>Tmp 13 F5-8 8C.C no1</t>
  </si>
  <si>
    <t>py.FR-AbOv5_13665</t>
  </si>
  <si>
    <t>OxA26677</t>
  </si>
  <si>
    <t>Mal #1, P-31711</t>
  </si>
  <si>
    <t>py.FR-AbOv3_13735</t>
  </si>
  <si>
    <t>OxA26673</t>
  </si>
  <si>
    <t>LAA-2 I30 4010 #203, P-31707</t>
  </si>
  <si>
    <t>py.FR-AbOv4_14215</t>
  </si>
  <si>
    <t>OxA26675</t>
  </si>
  <si>
    <t>Espal #1, P-31709</t>
  </si>
  <si>
    <t>py.FR-AbOv1_16459</t>
  </si>
  <si>
    <t>OxA27935</t>
  </si>
  <si>
    <t>LAA-2 I30 4012 #181, P-32724</t>
  </si>
  <si>
    <t>ib.AT-SaLu2_220e</t>
  </si>
  <si>
    <t>Kloster St. Peter, Salzburg</t>
  </si>
  <si>
    <t>ib.AT-KaMa1_270e</t>
  </si>
  <si>
    <t>11 II 101/51</t>
  </si>
  <si>
    <t>Magdalensberg</t>
  </si>
  <si>
    <t>14.42</t>
  </si>
  <si>
    <t>46.72</t>
  </si>
  <si>
    <t>ib.AT-TiZz2_270e</t>
  </si>
  <si>
    <t>ib.AT-SaLu3_320e</t>
  </si>
  <si>
    <t>ib.AT-KaGr1_anc</t>
  </si>
  <si>
    <t>Steinbock Zahn Griffen.</t>
  </si>
  <si>
    <t>Landesmuseum für Kärnten, Klagenfurt</t>
  </si>
  <si>
    <t>undated</t>
  </si>
  <si>
    <t>14.32</t>
  </si>
  <si>
    <t>46.7</t>
  </si>
  <si>
    <t>ib.AT-KaSv1_anc</t>
  </si>
  <si>
    <t>IMG 2391</t>
  </si>
  <si>
    <t>46.74</t>
  </si>
  <si>
    <t>ib.AT-KaSv2_anc</t>
  </si>
  <si>
    <t>Nr. 3711</t>
  </si>
  <si>
    <t>ib.AT-OoBh1_anc</t>
  </si>
  <si>
    <t>1930 / 126</t>
  </si>
  <si>
    <t>OÖ-Landesmuseum Linz</t>
  </si>
  <si>
    <t>14.29</t>
  </si>
  <si>
    <t>47.69</t>
  </si>
  <si>
    <t>ib.AT-OoKb2_anc</t>
  </si>
  <si>
    <t>1934 / 209</t>
  </si>
  <si>
    <t>14.57</t>
  </si>
  <si>
    <t>48.28</t>
  </si>
  <si>
    <t>ib.AT-OoWh1_anc</t>
  </si>
  <si>
    <t>1926/390</t>
  </si>
  <si>
    <t>Österreichische Paläontologische Gesellschaft</t>
  </si>
  <si>
    <t>14.27</t>
  </si>
  <si>
    <t>47.7</t>
  </si>
  <si>
    <t>ib.AT-SaSs1_anc</t>
  </si>
  <si>
    <t>H-82- 11</t>
  </si>
  <si>
    <t>Verein Haus der Natur</t>
  </si>
  <si>
    <t>ib.AT-StAu1_anc</t>
  </si>
  <si>
    <t>1940/22</t>
  </si>
  <si>
    <t>13.74</t>
  </si>
  <si>
    <t>ib.AT-StLh1_anc</t>
  </si>
  <si>
    <t>xxx01</t>
  </si>
  <si>
    <t>47.72</t>
  </si>
  <si>
    <t>ib.AT-StRh1_anc</t>
  </si>
  <si>
    <t>Universalmuseum Johaneum Graz</t>
  </si>
  <si>
    <t>15.34</t>
  </si>
  <si>
    <t>47.2</t>
  </si>
  <si>
    <t>ib.AT-StSh1_anc</t>
  </si>
  <si>
    <t>13.16</t>
  </si>
  <si>
    <t>47.17</t>
  </si>
  <si>
    <t>ib.AT-StSz1_anc</t>
  </si>
  <si>
    <t xml:space="preserve"> Museum für Natur und Technik</t>
  </si>
  <si>
    <t>ib.AT-StSz3_anc</t>
  </si>
  <si>
    <t>ib.AT-StWh3_anc</t>
  </si>
  <si>
    <t>15.19</t>
  </si>
  <si>
    <t>47.28</t>
  </si>
  <si>
    <t>ib.AT-SzBf1_anc</t>
  </si>
  <si>
    <t>1511/196</t>
  </si>
  <si>
    <t>30.08</t>
  </si>
  <si>
    <t>7.2</t>
  </si>
  <si>
    <t>13.11</t>
  </si>
  <si>
    <t>13.02</t>
  </si>
  <si>
    <t>14.08</t>
  </si>
  <si>
    <t>12.7</t>
  </si>
  <si>
    <t>11.88</t>
  </si>
  <si>
    <t>8.1</t>
  </si>
  <si>
    <t>7.76</t>
  </si>
  <si>
    <t>7.72</t>
  </si>
  <si>
    <t>7.73</t>
  </si>
  <si>
    <t>8.11</t>
  </si>
  <si>
    <t>8.85</t>
  </si>
  <si>
    <t>8.21</t>
  </si>
  <si>
    <t>8.36</t>
  </si>
  <si>
    <t>8.46</t>
  </si>
  <si>
    <t>8.68</t>
  </si>
  <si>
    <t>6.91</t>
  </si>
  <si>
    <t>7.4</t>
  </si>
  <si>
    <t>5.79</t>
  </si>
  <si>
    <t>7.15</t>
  </si>
  <si>
    <t>7.16</t>
  </si>
  <si>
    <t>7.14</t>
  </si>
  <si>
    <t>7.23</t>
  </si>
  <si>
    <t>7.24</t>
  </si>
  <si>
    <t>9.29</t>
  </si>
  <si>
    <t>10.04</t>
  </si>
  <si>
    <t>9.93</t>
  </si>
  <si>
    <t>10.01</t>
  </si>
  <si>
    <t>7.28</t>
  </si>
  <si>
    <t>7.35</t>
  </si>
  <si>
    <t>7.43</t>
  </si>
  <si>
    <t>8.56</t>
  </si>
  <si>
    <t>8.5</t>
  </si>
  <si>
    <t>7.79</t>
  </si>
  <si>
    <t>7.8</t>
  </si>
  <si>
    <t>7.37</t>
  </si>
  <si>
    <t>7.27</t>
  </si>
  <si>
    <t>11.89</t>
  </si>
  <si>
    <t>8.79</t>
  </si>
  <si>
    <t>8.78</t>
  </si>
  <si>
    <t>8.84</t>
  </si>
  <si>
    <t>1352</t>
  </si>
  <si>
    <t>4712</t>
  </si>
  <si>
    <t>4.76</t>
  </si>
  <si>
    <t>14.05</t>
  </si>
  <si>
    <t xml:space="preserve"> 38.63</t>
  </si>
  <si>
    <t xml:space="preserve"> 39.18</t>
  </si>
  <si>
    <t xml:space="preserve"> 34.6</t>
  </si>
  <si>
    <t xml:space="preserve"> 37.16</t>
  </si>
  <si>
    <t xml:space="preserve"> 34.21</t>
  </si>
  <si>
    <t xml:space="preserve"> 34.18</t>
  </si>
  <si>
    <t xml:space="preserve"> -27.28</t>
  </si>
  <si>
    <t>Domestic Goat</t>
  </si>
  <si>
    <t>0</t>
  </si>
  <si>
    <t>950 ± 50 BP</t>
  </si>
  <si>
    <t>3434 ± 30 BP</t>
  </si>
  <si>
    <t>4423 ± 27 BP</t>
  </si>
  <si>
    <t>6590 ± 30 BP</t>
  </si>
  <si>
    <t>8601 ± 33 BP</t>
  </si>
  <si>
    <t>3302 ± 26 BP</t>
  </si>
  <si>
    <t>8815 ± 70 BP</t>
  </si>
  <si>
    <t>4186 ± 21 BP</t>
  </si>
  <si>
    <t>4174 ± 21 BP</t>
  </si>
  <si>
    <t>4530 ± 65 BP</t>
  </si>
  <si>
    <t>8130 ± 40 BP</t>
  </si>
  <si>
    <t>5955 ± 35 BP</t>
  </si>
  <si>
    <t>11170 ± 45 BP</t>
  </si>
  <si>
    <t>4118 ± 21 BP</t>
  </si>
  <si>
    <t>6142 ± 22 BP</t>
  </si>
  <si>
    <t>4671 ± 24 BP</t>
  </si>
  <si>
    <t>7456 ± 27 BP</t>
  </si>
  <si>
    <t>7555 ± 27 BP</t>
  </si>
  <si>
    <t>9290± 45 BP</t>
  </si>
  <si>
    <t>12300± 45 BP</t>
  </si>
  <si>
    <t>26,08,1919</t>
  </si>
  <si>
    <t>01.01.1865</t>
  </si>
  <si>
    <t>16070 ± 75 BP</t>
  </si>
  <si>
    <t>2445 ± 30 BP</t>
  </si>
  <si>
    <t>2455 ± 35 BP</t>
  </si>
  <si>
    <t>4618 ± 24 BP</t>
  </si>
  <si>
    <t>7043 ± 27  BP</t>
  </si>
  <si>
    <t>7379 ± 23 BP</t>
  </si>
  <si>
    <t>9415 ± 75 BP</t>
  </si>
  <si>
    <t>9550± 45 BP</t>
  </si>
  <si>
    <t>10920± 45 BP</t>
  </si>
  <si>
    <t>13595 ± 60 BP</t>
  </si>
  <si>
    <t>13665 ± 60 BP</t>
  </si>
  <si>
    <t>14145 ± 65 BP</t>
  </si>
  <si>
    <t>16389 ± 80 BP</t>
  </si>
  <si>
    <t>7212  ± 27 BP</t>
  </si>
  <si>
    <t>9287 ± 29  BP</t>
  </si>
  <si>
    <t>1744 CE</t>
  </si>
  <si>
    <t>1890 CE</t>
  </si>
  <si>
    <t>1700 CE</t>
  </si>
  <si>
    <t>1750 CE</t>
  </si>
  <si>
    <t>1705 CE</t>
  </si>
  <si>
    <t>1879 CE</t>
  </si>
  <si>
    <t>1900 CE</t>
  </si>
  <si>
    <t>6345 ± 35 BP</t>
  </si>
  <si>
    <t>1695 CE</t>
  </si>
  <si>
    <t>1846 CE</t>
  </si>
  <si>
    <t>3255 ± 60 BP</t>
  </si>
  <si>
    <t>1742 CE</t>
  </si>
  <si>
    <t>0 CE</t>
  </si>
  <si>
    <t>Age</t>
  </si>
  <si>
    <t>Average Read length [bp]</t>
  </si>
  <si>
    <t>ETH-40285</t>
  </si>
  <si>
    <t>1</t>
  </si>
  <si>
    <t>32</t>
  </si>
  <si>
    <t>2</t>
  </si>
  <si>
    <t>13</t>
  </si>
  <si>
    <t>29</t>
  </si>
  <si>
    <t>4</t>
  </si>
  <si>
    <t>6</t>
  </si>
  <si>
    <t>19</t>
  </si>
  <si>
    <t>Mean Depth [X]</t>
  </si>
  <si>
    <t>Max Read Depth [X]</t>
  </si>
  <si>
    <t>Min Read Depth [X]</t>
  </si>
  <si>
    <t>Number of Individuals [N]</t>
  </si>
  <si>
    <t>Mean Read Length [bp]</t>
  </si>
  <si>
    <t>Duplicates</t>
  </si>
  <si>
    <t>Duplicates[%]</t>
  </si>
  <si>
    <t>FilteredReads_surfviving</t>
  </si>
  <si>
    <t>SR_EB_27.1</t>
  </si>
  <si>
    <t>SR_EB_27.2</t>
  </si>
  <si>
    <t>SR_EB_39.1</t>
  </si>
  <si>
    <t>SR_EB_39.2</t>
  </si>
  <si>
    <t>SR_EB_39.3</t>
  </si>
  <si>
    <t>SR_EB_39.4</t>
  </si>
  <si>
    <t>SR_LB_27.1</t>
  </si>
  <si>
    <t>SR_LB_27.2</t>
  </si>
  <si>
    <t>SR_LB_39.1</t>
  </si>
  <si>
    <t>SR_LB_39.2</t>
  </si>
  <si>
    <t>SR_LB_39.3</t>
  </si>
  <si>
    <t>SR_LB_39.4</t>
  </si>
  <si>
    <t>Elution Blank</t>
  </si>
  <si>
    <t>Library Blank</t>
  </si>
  <si>
    <t>4163372</t>
  </si>
  <si>
    <t>49615</t>
  </si>
  <si>
    <t>2186</t>
  </si>
  <si>
    <t>32180</t>
  </si>
  <si>
    <t>4678855</t>
  </si>
  <si>
    <t>586752</t>
  </si>
  <si>
    <t>8976</t>
  </si>
  <si>
    <t>428687</t>
  </si>
  <si>
    <t>3672877</t>
  </si>
  <si>
    <t>67472</t>
  </si>
  <si>
    <t>2055</t>
  </si>
  <si>
    <t>46330</t>
  </si>
  <si>
    <t>5016238</t>
  </si>
  <si>
    <t>574518</t>
  </si>
  <si>
    <t>8303</t>
  </si>
  <si>
    <t>397109</t>
  </si>
  <si>
    <t>5109044</t>
  </si>
  <si>
    <t>98246</t>
  </si>
  <si>
    <t>47949</t>
  </si>
  <si>
    <t>22324</t>
  </si>
  <si>
    <t>5417891</t>
  </si>
  <si>
    <t>4958755</t>
  </si>
  <si>
    <t>3652269</t>
  </si>
  <si>
    <t>5475303</t>
  </si>
  <si>
    <t>3480838</t>
  </si>
  <si>
    <t>61336</t>
  </si>
  <si>
    <t>2481484</t>
  </si>
  <si>
    <t>5718502</t>
  </si>
  <si>
    <t>5099456</t>
  </si>
  <si>
    <t>148859</t>
  </si>
  <si>
    <t>3709802</t>
  </si>
  <si>
    <t>6332795</t>
  </si>
  <si>
    <t>5367907</t>
  </si>
  <si>
    <t>109812</t>
  </si>
  <si>
    <t>3335050</t>
  </si>
  <si>
    <t>Robin et al. 2022</t>
  </si>
  <si>
    <t>Screening run bam statistics</t>
  </si>
  <si>
    <t>Sequencing run bam statistics</t>
  </si>
  <si>
    <t>Mapped Reads</t>
  </si>
  <si>
    <t>Total Reads</t>
  </si>
  <si>
    <t>Endogenous  MQ 30[%]</t>
  </si>
  <si>
    <t>1800 CE</t>
  </si>
  <si>
    <t>Comments</t>
  </si>
  <si>
    <t>Used for target creator file</t>
  </si>
  <si>
    <t>Misslabled Ovis aries</t>
  </si>
  <si>
    <t>1806 CE</t>
  </si>
  <si>
    <t>1875 CE</t>
  </si>
  <si>
    <t>7175 ±27 BP</t>
  </si>
  <si>
    <t>8705± 45 BP</t>
  </si>
  <si>
    <t>9538 ± 30 BP</t>
  </si>
  <si>
    <t>8519 ± 28 BP</t>
  </si>
  <si>
    <t>8832 ±-29 BP</t>
  </si>
  <si>
    <t>9015 ± 28 BP</t>
  </si>
  <si>
    <t>8915 ± 28 BP</t>
  </si>
  <si>
    <t>9554  ± 29 BP</t>
  </si>
  <si>
    <t>3.363246e-05</t>
  </si>
  <si>
    <t>1.681598e-05</t>
  </si>
  <si>
    <t>2.334933e-05</t>
  </si>
  <si>
    <t>2.925865e-05</t>
  </si>
  <si>
    <t>2.400312e-05</t>
  </si>
  <si>
    <t>3.061675e-05</t>
  </si>
  <si>
    <t>2.977037e-05</t>
  </si>
  <si>
    <t>1.708433e-05</t>
  </si>
  <si>
    <t>5.853637e-05</t>
  </si>
  <si>
    <t>6.053457e-05</t>
  </si>
  <si>
    <t>Age Group</t>
  </si>
  <si>
    <t xml:space="preserve">Standard Deviation </t>
  </si>
  <si>
    <t>Mean Nucleoptide Diversity</t>
  </si>
  <si>
    <t>2.992464e-05</t>
  </si>
  <si>
    <t>2.151237e-05</t>
  </si>
  <si>
    <t>4.463009e-05</t>
  </si>
  <si>
    <t>Alpine ibex historic</t>
  </si>
  <si>
    <t>4530 ± 65 BP to 950 ± 50 BP</t>
  </si>
  <si>
    <t>1695 CE to 1919 CE</t>
  </si>
  <si>
    <t>9538 ± 30 BP to 5955 ± 35 BP</t>
  </si>
  <si>
    <t>Alpine ibex ancient</t>
  </si>
  <si>
    <t xml:space="preserve">Alpine ibex recent </t>
  </si>
  <si>
    <t>7555 ± 27 BP to 9287 ± 29  BP</t>
  </si>
  <si>
    <t>12300 ± 45 BP to 11170 ± 45 BP</t>
  </si>
  <si>
    <t>1919 CE to 12300 BP</t>
  </si>
  <si>
    <t>12300 ± 45 BP to 950 ± 50 BP</t>
  </si>
  <si>
    <t xml:space="preserve">Dates </t>
  </si>
  <si>
    <t>Individuals [N]</t>
  </si>
  <si>
    <t>Time Range [Years]</t>
  </si>
  <si>
    <t>Alpine ibex (spatial distribution maximised)</t>
  </si>
  <si>
    <t>aDNA Alpine ibex Total</t>
  </si>
  <si>
    <t xml:space="preserve">Alpine ibex (12k BP to 10k BP) </t>
  </si>
  <si>
    <t xml:space="preserve">Alpine ibex  (5k BP to 1ya BP) </t>
  </si>
  <si>
    <t xml:space="preserve">Alpine ibex  (10k BP to 6k BP) </t>
  </si>
  <si>
    <t>Standard Deviation</t>
  </si>
  <si>
    <t>Sampling Group</t>
  </si>
  <si>
    <t xml:space="preserve">Atlas Theta </t>
  </si>
  <si>
    <t>HIGH</t>
  </si>
  <si>
    <t>LOW</t>
  </si>
  <si>
    <t>MODERATE</t>
  </si>
  <si>
    <t>MODIFIER</t>
  </si>
  <si>
    <t>nonCodingRegions</t>
  </si>
  <si>
    <t>Relativised Derived Allele Ratio</t>
  </si>
  <si>
    <t>Individals [N]</t>
  </si>
  <si>
    <t>Rxy Analysis</t>
  </si>
  <si>
    <t>Sequencer</t>
  </si>
  <si>
    <t xml:space="preserve">Illumina™NovaSeq 6000 S4 v1.5 </t>
  </si>
  <si>
    <t>Illumina HiSeq X</t>
  </si>
  <si>
    <t>Sampling Information</t>
  </si>
  <si>
    <t>Reads sirviving [N]</t>
  </si>
  <si>
    <t>Mapped Reads [N]</t>
  </si>
  <si>
    <t xml:space="preserve">Origin: Aosta </t>
  </si>
  <si>
    <t>Origin:Cogne</t>
  </si>
  <si>
    <t>Unknown Origin</t>
  </si>
  <si>
    <t>Used for target creator file; unknown Orogin</t>
  </si>
  <si>
    <t>Duplicates [N]</t>
  </si>
  <si>
    <t>Screening Statistics</t>
  </si>
  <si>
    <t>Deep Sequencing Statistics</t>
  </si>
  <si>
    <t xml:space="preserve">Origin: Probably Italy </t>
  </si>
  <si>
    <t>Origin:Probably Wallis</t>
  </si>
  <si>
    <t>Origin: Walisellen, Probably Zentralschweiz</t>
  </si>
  <si>
    <t>Origin: Zillertal</t>
  </si>
  <si>
    <t>Used for target creator file, Origin: Wildkogel?</t>
  </si>
  <si>
    <t>Found in glacier field</t>
  </si>
  <si>
    <t>Used for target creator file; Found in glacier field</t>
  </si>
  <si>
    <t>Genome-wide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</si>
</sst>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  <font>
      <sz val="11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1" xfId="0" applyBorder="1"/>
    <xf numFmtId="0" fontId="18" fillId="0" borderId="11" xfId="0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X159"/>
  <sheetViews>
    <sheetView tabSelected="1" zoomScale="70" zoomScaleNormal="70" workbookViewId="0">
      <selection sqref="A1:L1"/>
    </sheetView>
  </sheetViews>
  <sheetFormatPr baseColWidth="10" defaultRowHeight="15" x14ac:dyDescent="0.25"/>
  <cols>
    <col min="1" max="1" width="21.7109375" customWidth="1"/>
    <col min="2" max="2" width="25.140625" customWidth="1"/>
    <col min="3" max="3" width="25.85546875" customWidth="1"/>
    <col min="4" max="4" width="17" style="2" customWidth="1"/>
    <col min="5" max="5" width="42.42578125" customWidth="1"/>
    <col min="6" max="6" width="48.42578125" customWidth="1"/>
    <col min="7" max="7" width="14.42578125" customWidth="1"/>
    <col min="8" max="8" width="11.42578125" customWidth="1"/>
    <col min="9" max="9" width="23" customWidth="1"/>
    <col min="10" max="10" width="17.85546875" customWidth="1"/>
    <col min="11" max="11" width="11.42578125" customWidth="1"/>
    <col min="12" max="12" width="43" style="21" customWidth="1"/>
    <col min="13" max="13" width="26.85546875" customWidth="1"/>
    <col min="14" max="16" width="16.7109375" customWidth="1"/>
    <col min="17" max="17" width="21.85546875" customWidth="1"/>
    <col min="18" max="18" width="21.140625" customWidth="1"/>
    <col min="19" max="19" width="16.7109375" customWidth="1"/>
    <col min="20" max="20" width="16.7109375" style="21" customWidth="1"/>
    <col min="21" max="21" width="36.85546875" style="11" customWidth="1"/>
    <col min="22" max="22" width="28.42578125" customWidth="1"/>
    <col min="24" max="24" width="24.42578125" style="21" customWidth="1"/>
  </cols>
  <sheetData>
    <row r="1" spans="1:24" ht="38.25" customHeight="1" x14ac:dyDescent="0.25">
      <c r="A1" s="31" t="s">
        <v>676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0" t="s">
        <v>684</v>
      </c>
      <c r="N1" s="31"/>
      <c r="O1" s="31"/>
      <c r="P1" s="31"/>
      <c r="Q1" s="31"/>
      <c r="R1" s="31"/>
      <c r="S1" s="31"/>
      <c r="T1" s="32"/>
      <c r="U1" s="30" t="s">
        <v>685</v>
      </c>
      <c r="V1" s="31"/>
      <c r="W1" s="31"/>
      <c r="X1" s="32"/>
    </row>
    <row r="2" spans="1:24" ht="30" x14ac:dyDescent="0.25">
      <c r="A2" s="17" t="s">
        <v>0</v>
      </c>
      <c r="B2" s="17" t="s">
        <v>1</v>
      </c>
      <c r="C2" s="17" t="s">
        <v>540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8" t="s">
        <v>9</v>
      </c>
      <c r="K2" s="18" t="s">
        <v>10</v>
      </c>
      <c r="L2" s="19" t="s">
        <v>615</v>
      </c>
      <c r="M2" s="9" t="s">
        <v>8</v>
      </c>
      <c r="N2" s="9" t="s">
        <v>612</v>
      </c>
      <c r="O2" s="9" t="s">
        <v>678</v>
      </c>
      <c r="P2" s="9" t="s">
        <v>683</v>
      </c>
      <c r="Q2" s="9" t="s">
        <v>557</v>
      </c>
      <c r="R2" s="9" t="s">
        <v>677</v>
      </c>
      <c r="S2" s="9" t="s">
        <v>613</v>
      </c>
      <c r="T2" s="22"/>
      <c r="U2" s="17" t="s">
        <v>673</v>
      </c>
      <c r="V2" s="17" t="s">
        <v>541</v>
      </c>
      <c r="W2" s="17" t="s">
        <v>11</v>
      </c>
      <c r="X2" s="19" t="s">
        <v>12</v>
      </c>
    </row>
    <row r="3" spans="1:24" hidden="1" x14ac:dyDescent="0.25">
      <c r="A3" s="11" t="s">
        <v>13</v>
      </c>
      <c r="B3" s="11" t="s">
        <v>14</v>
      </c>
      <c r="C3" s="16" t="s">
        <v>489</v>
      </c>
      <c r="D3" s="11" t="s">
        <v>15</v>
      </c>
      <c r="E3" s="11" t="s">
        <v>14</v>
      </c>
      <c r="F3" s="11" t="s">
        <v>14</v>
      </c>
      <c r="G3" s="11" t="s">
        <v>16</v>
      </c>
      <c r="H3" s="11" t="s">
        <v>17</v>
      </c>
      <c r="I3" s="11" t="s">
        <v>14</v>
      </c>
      <c r="J3" s="16" t="s">
        <v>481</v>
      </c>
      <c r="K3" s="16" t="s">
        <v>19</v>
      </c>
      <c r="L3" s="20"/>
      <c r="M3" s="11" t="s">
        <v>18</v>
      </c>
      <c r="N3" s="12" t="s">
        <v>14</v>
      </c>
      <c r="O3" s="12" t="s">
        <v>14</v>
      </c>
      <c r="P3" s="12" t="s">
        <v>14</v>
      </c>
      <c r="Q3" s="12" t="s">
        <v>14</v>
      </c>
      <c r="R3" s="12" t="s">
        <v>14</v>
      </c>
      <c r="S3" s="12" t="s">
        <v>14</v>
      </c>
      <c r="T3" s="23">
        <v>97.9</v>
      </c>
      <c r="U3" s="12" t="s">
        <v>14</v>
      </c>
      <c r="V3" s="11">
        <v>97.9</v>
      </c>
      <c r="W3" s="11">
        <v>315814290</v>
      </c>
      <c r="X3" s="20">
        <v>10.5</v>
      </c>
    </row>
    <row r="4" spans="1:24" hidden="1" x14ac:dyDescent="0.25">
      <c r="A4" s="11" t="s">
        <v>20</v>
      </c>
      <c r="B4" s="11" t="s">
        <v>14</v>
      </c>
      <c r="C4" s="16" t="s">
        <v>489</v>
      </c>
      <c r="D4" s="11" t="s">
        <v>15</v>
      </c>
      <c r="E4" s="11" t="s">
        <v>14</v>
      </c>
      <c r="F4" s="11" t="s">
        <v>14</v>
      </c>
      <c r="G4" s="11" t="s">
        <v>16</v>
      </c>
      <c r="H4" s="11" t="s">
        <v>17</v>
      </c>
      <c r="I4" s="11" t="s">
        <v>14</v>
      </c>
      <c r="J4" s="16" t="s">
        <v>482</v>
      </c>
      <c r="K4" s="16" t="s">
        <v>21</v>
      </c>
      <c r="L4" s="20"/>
      <c r="M4" s="11" t="s">
        <v>18</v>
      </c>
      <c r="N4" s="12" t="s">
        <v>14</v>
      </c>
      <c r="O4" s="12" t="s">
        <v>14</v>
      </c>
      <c r="P4" s="12" t="s">
        <v>14</v>
      </c>
      <c r="Q4" s="12" t="s">
        <v>14</v>
      </c>
      <c r="R4" s="12" t="s">
        <v>14</v>
      </c>
      <c r="S4" s="12" t="s">
        <v>14</v>
      </c>
      <c r="T4" s="23">
        <v>98.6</v>
      </c>
      <c r="U4" s="12" t="s">
        <v>14</v>
      </c>
      <c r="V4" s="11">
        <v>98.6</v>
      </c>
      <c r="W4" s="11">
        <v>313330904</v>
      </c>
      <c r="X4" s="20">
        <v>10.4</v>
      </c>
    </row>
    <row r="5" spans="1:24" hidden="1" x14ac:dyDescent="0.25">
      <c r="A5" s="11" t="s">
        <v>22</v>
      </c>
      <c r="B5" s="11" t="s">
        <v>14</v>
      </c>
      <c r="C5" s="16" t="s">
        <v>489</v>
      </c>
      <c r="D5" s="11" t="s">
        <v>15</v>
      </c>
      <c r="E5" s="11" t="s">
        <v>14</v>
      </c>
      <c r="F5" s="11" t="s">
        <v>14</v>
      </c>
      <c r="G5" s="11" t="s">
        <v>16</v>
      </c>
      <c r="H5" s="11" t="s">
        <v>17</v>
      </c>
      <c r="I5" s="11" t="s">
        <v>14</v>
      </c>
      <c r="J5" s="16" t="s">
        <v>483</v>
      </c>
      <c r="K5" s="16" t="s">
        <v>23</v>
      </c>
      <c r="L5" s="20"/>
      <c r="M5" s="11" t="s">
        <v>18</v>
      </c>
      <c r="N5" s="12" t="s">
        <v>14</v>
      </c>
      <c r="O5" s="12" t="s">
        <v>14</v>
      </c>
      <c r="P5" s="12" t="s">
        <v>14</v>
      </c>
      <c r="Q5" s="12" t="s">
        <v>14</v>
      </c>
      <c r="R5" s="12" t="s">
        <v>14</v>
      </c>
      <c r="S5" s="12" t="s">
        <v>14</v>
      </c>
      <c r="T5" s="23">
        <v>98.3</v>
      </c>
      <c r="U5" s="12" t="s">
        <v>14</v>
      </c>
      <c r="V5" s="11">
        <v>98.3</v>
      </c>
      <c r="W5" s="11">
        <v>164573286</v>
      </c>
      <c r="X5" s="20">
        <v>5.4</v>
      </c>
    </row>
    <row r="6" spans="1:24" hidden="1" x14ac:dyDescent="0.25">
      <c r="A6" s="11" t="s">
        <v>24</v>
      </c>
      <c r="B6" s="11" t="s">
        <v>14</v>
      </c>
      <c r="C6" s="16" t="s">
        <v>489</v>
      </c>
      <c r="D6" s="11" t="s">
        <v>15</v>
      </c>
      <c r="E6" s="11" t="s">
        <v>14</v>
      </c>
      <c r="F6" s="11" t="s">
        <v>14</v>
      </c>
      <c r="G6" s="11" t="s">
        <v>16</v>
      </c>
      <c r="H6" s="11" t="s">
        <v>17</v>
      </c>
      <c r="I6" s="11" t="s">
        <v>14</v>
      </c>
      <c r="J6" s="16" t="s">
        <v>484</v>
      </c>
      <c r="K6" s="16" t="s">
        <v>25</v>
      </c>
      <c r="L6" s="20"/>
      <c r="M6" s="11" t="s">
        <v>18</v>
      </c>
      <c r="N6" s="12" t="s">
        <v>14</v>
      </c>
      <c r="O6" s="12" t="s">
        <v>14</v>
      </c>
      <c r="P6" s="12" t="s">
        <v>14</v>
      </c>
      <c r="Q6" s="12" t="s">
        <v>14</v>
      </c>
      <c r="R6" s="12" t="s">
        <v>14</v>
      </c>
      <c r="S6" s="12" t="s">
        <v>14</v>
      </c>
      <c r="T6" s="23">
        <v>98.2</v>
      </c>
      <c r="U6" s="12" t="s">
        <v>14</v>
      </c>
      <c r="V6" s="11">
        <v>98.2</v>
      </c>
      <c r="W6" s="11">
        <v>308724152</v>
      </c>
      <c r="X6" s="20">
        <v>10.3</v>
      </c>
    </row>
    <row r="7" spans="1:24" hidden="1" x14ac:dyDescent="0.25">
      <c r="A7" s="11" t="s">
        <v>26</v>
      </c>
      <c r="B7" s="11" t="s">
        <v>14</v>
      </c>
      <c r="C7" s="16" t="s">
        <v>489</v>
      </c>
      <c r="D7" s="11" t="s">
        <v>15</v>
      </c>
      <c r="E7" s="11" t="s">
        <v>14</v>
      </c>
      <c r="F7" s="11" t="s">
        <v>14</v>
      </c>
      <c r="G7" s="11" t="s">
        <v>16</v>
      </c>
      <c r="H7" s="11" t="s">
        <v>17</v>
      </c>
      <c r="I7" s="11" t="s">
        <v>14</v>
      </c>
      <c r="J7" s="16" t="s">
        <v>485</v>
      </c>
      <c r="K7" s="16" t="s">
        <v>27</v>
      </c>
      <c r="L7" s="20"/>
      <c r="M7" s="11" t="s">
        <v>18</v>
      </c>
      <c r="N7" s="12" t="s">
        <v>14</v>
      </c>
      <c r="O7" s="12" t="s">
        <v>14</v>
      </c>
      <c r="P7" s="12" t="s">
        <v>14</v>
      </c>
      <c r="Q7" s="12" t="s">
        <v>14</v>
      </c>
      <c r="R7" s="12" t="s">
        <v>14</v>
      </c>
      <c r="S7" s="12" t="s">
        <v>14</v>
      </c>
      <c r="T7" s="23">
        <v>98.4</v>
      </c>
      <c r="U7" s="12" t="s">
        <v>14</v>
      </c>
      <c r="V7" s="11">
        <v>98.4</v>
      </c>
      <c r="W7" s="11">
        <v>172037560</v>
      </c>
      <c r="X7" s="20">
        <v>5.8</v>
      </c>
    </row>
    <row r="8" spans="1:24" hidden="1" x14ac:dyDescent="0.25">
      <c r="A8" s="11" t="s">
        <v>28</v>
      </c>
      <c r="B8" s="11" t="s">
        <v>14</v>
      </c>
      <c r="C8" s="16" t="s">
        <v>489</v>
      </c>
      <c r="D8" s="11" t="s">
        <v>15</v>
      </c>
      <c r="E8" s="11" t="s">
        <v>14</v>
      </c>
      <c r="F8" s="11" t="s">
        <v>14</v>
      </c>
      <c r="G8" s="11" t="s">
        <v>16</v>
      </c>
      <c r="H8" s="11" t="s">
        <v>17</v>
      </c>
      <c r="I8" s="11" t="s">
        <v>14</v>
      </c>
      <c r="J8" s="16" t="s">
        <v>486</v>
      </c>
      <c r="K8" s="16" t="s">
        <v>29</v>
      </c>
      <c r="L8" s="20" t="s">
        <v>616</v>
      </c>
      <c r="M8" s="11" t="s">
        <v>18</v>
      </c>
      <c r="N8" s="12" t="s">
        <v>14</v>
      </c>
      <c r="O8" s="12" t="s">
        <v>14</v>
      </c>
      <c r="P8" s="12" t="s">
        <v>14</v>
      </c>
      <c r="Q8" s="12" t="s">
        <v>14</v>
      </c>
      <c r="R8" s="12" t="s">
        <v>14</v>
      </c>
      <c r="S8" s="12" t="s">
        <v>14</v>
      </c>
      <c r="T8" s="23">
        <v>98.7</v>
      </c>
      <c r="U8" s="12" t="s">
        <v>14</v>
      </c>
      <c r="V8" s="11">
        <v>98.7</v>
      </c>
      <c r="W8" s="11">
        <v>271924656</v>
      </c>
      <c r="X8" s="20">
        <v>9.1999999999999993</v>
      </c>
    </row>
    <row r="9" spans="1:24" hidden="1" x14ac:dyDescent="0.25">
      <c r="A9" s="11" t="s">
        <v>30</v>
      </c>
      <c r="B9" s="11" t="s">
        <v>14</v>
      </c>
      <c r="C9" s="16" t="s">
        <v>489</v>
      </c>
      <c r="D9" s="11" t="s">
        <v>31</v>
      </c>
      <c r="E9" s="11" t="s">
        <v>14</v>
      </c>
      <c r="F9" s="11" t="s">
        <v>14</v>
      </c>
      <c r="G9" s="11" t="s">
        <v>32</v>
      </c>
      <c r="H9" s="11" t="s">
        <v>17</v>
      </c>
      <c r="I9" s="11" t="s">
        <v>14</v>
      </c>
      <c r="J9" s="16" t="s">
        <v>14</v>
      </c>
      <c r="K9" s="16" t="s">
        <v>14</v>
      </c>
      <c r="L9" s="20" t="s">
        <v>616</v>
      </c>
      <c r="M9" s="11" t="s">
        <v>18</v>
      </c>
      <c r="N9" s="12" t="s">
        <v>14</v>
      </c>
      <c r="O9" s="12" t="s">
        <v>14</v>
      </c>
      <c r="P9" s="12" t="s">
        <v>14</v>
      </c>
      <c r="Q9" s="12" t="s">
        <v>14</v>
      </c>
      <c r="R9" s="12" t="s">
        <v>14</v>
      </c>
      <c r="S9" s="12" t="s">
        <v>14</v>
      </c>
      <c r="T9" s="23">
        <v>150.5</v>
      </c>
      <c r="U9" s="12" t="s">
        <v>14</v>
      </c>
      <c r="V9" s="11">
        <v>150.5</v>
      </c>
      <c r="W9" s="11">
        <v>734631332</v>
      </c>
      <c r="X9" s="20">
        <v>37.200000000000003</v>
      </c>
    </row>
    <row r="10" spans="1:24" hidden="1" x14ac:dyDescent="0.25">
      <c r="A10" s="11" t="s">
        <v>33</v>
      </c>
      <c r="B10" s="11" t="s">
        <v>14</v>
      </c>
      <c r="C10" s="16" t="s">
        <v>489</v>
      </c>
      <c r="D10" s="11" t="s">
        <v>34</v>
      </c>
      <c r="E10" s="11" t="s">
        <v>14</v>
      </c>
      <c r="F10" s="11" t="s">
        <v>14</v>
      </c>
      <c r="G10" s="11" t="s">
        <v>14</v>
      </c>
      <c r="H10" s="11" t="s">
        <v>17</v>
      </c>
      <c r="I10" s="11" t="s">
        <v>14</v>
      </c>
      <c r="J10" s="16" t="s">
        <v>487</v>
      </c>
      <c r="K10" s="16" t="s">
        <v>35</v>
      </c>
      <c r="L10" s="20"/>
      <c r="M10" s="11" t="s">
        <v>18</v>
      </c>
      <c r="N10" s="12" t="s">
        <v>14</v>
      </c>
      <c r="O10" s="12" t="s">
        <v>14</v>
      </c>
      <c r="P10" s="12" t="s">
        <v>14</v>
      </c>
      <c r="Q10" s="12" t="s">
        <v>14</v>
      </c>
      <c r="R10" s="12" t="s">
        <v>14</v>
      </c>
      <c r="S10" s="12" t="s">
        <v>14</v>
      </c>
      <c r="T10" s="23">
        <v>99.5</v>
      </c>
      <c r="U10" s="12" t="s">
        <v>14</v>
      </c>
      <c r="V10" s="11">
        <v>99.5</v>
      </c>
      <c r="W10" s="11">
        <v>179657672</v>
      </c>
      <c r="X10" s="20">
        <v>6.1</v>
      </c>
    </row>
    <row r="11" spans="1:24" hidden="1" x14ac:dyDescent="0.25">
      <c r="A11" s="11" t="s">
        <v>36</v>
      </c>
      <c r="B11" s="11" t="s">
        <v>14</v>
      </c>
      <c r="C11" s="16" t="s">
        <v>489</v>
      </c>
      <c r="D11" s="11" t="s">
        <v>34</v>
      </c>
      <c r="E11" s="11" t="s">
        <v>14</v>
      </c>
      <c r="F11" s="11" t="s">
        <v>14</v>
      </c>
      <c r="G11" s="11" t="s">
        <v>14</v>
      </c>
      <c r="H11" s="11" t="s">
        <v>17</v>
      </c>
      <c r="I11" s="11" t="s">
        <v>14</v>
      </c>
      <c r="J11" s="16" t="s">
        <v>37</v>
      </c>
      <c r="K11" s="16" t="s">
        <v>38</v>
      </c>
      <c r="L11" s="20"/>
      <c r="M11" s="11" t="s">
        <v>18</v>
      </c>
      <c r="N11" s="12" t="s">
        <v>14</v>
      </c>
      <c r="O11" s="12" t="s">
        <v>14</v>
      </c>
      <c r="P11" s="12" t="s">
        <v>14</v>
      </c>
      <c r="Q11" s="12" t="s">
        <v>14</v>
      </c>
      <c r="R11" s="12" t="s">
        <v>14</v>
      </c>
      <c r="S11" s="12" t="s">
        <v>14</v>
      </c>
      <c r="T11" s="23">
        <v>99.5</v>
      </c>
      <c r="U11" s="12" t="s">
        <v>14</v>
      </c>
      <c r="V11" s="11">
        <v>99.5</v>
      </c>
      <c r="W11" s="11">
        <v>151791254</v>
      </c>
      <c r="X11" s="20">
        <v>5.0999999999999996</v>
      </c>
    </row>
    <row r="12" spans="1:24" hidden="1" x14ac:dyDescent="0.25">
      <c r="A12" s="11" t="s">
        <v>39</v>
      </c>
      <c r="B12" s="11" t="s">
        <v>14</v>
      </c>
      <c r="C12" s="16" t="s">
        <v>489</v>
      </c>
      <c r="D12" s="11" t="s">
        <v>34</v>
      </c>
      <c r="E12" s="11" t="s">
        <v>14</v>
      </c>
      <c r="F12" s="11" t="s">
        <v>14</v>
      </c>
      <c r="G12" s="11" t="s">
        <v>14</v>
      </c>
      <c r="H12" s="11" t="s">
        <v>17</v>
      </c>
      <c r="I12" s="11" t="s">
        <v>14</v>
      </c>
      <c r="J12" s="16" t="s">
        <v>40</v>
      </c>
      <c r="K12" s="16" t="s">
        <v>41</v>
      </c>
      <c r="L12" s="20"/>
      <c r="M12" s="11" t="s">
        <v>18</v>
      </c>
      <c r="N12" s="12" t="s">
        <v>14</v>
      </c>
      <c r="O12" s="12" t="s">
        <v>14</v>
      </c>
      <c r="P12" s="12" t="s">
        <v>14</v>
      </c>
      <c r="Q12" s="12" t="s">
        <v>14</v>
      </c>
      <c r="R12" s="12" t="s">
        <v>14</v>
      </c>
      <c r="S12" s="12" t="s">
        <v>14</v>
      </c>
      <c r="T12" s="23">
        <v>99.5</v>
      </c>
      <c r="U12" s="12" t="s">
        <v>14</v>
      </c>
      <c r="V12" s="11">
        <v>99.5</v>
      </c>
      <c r="W12" s="11">
        <v>142763064</v>
      </c>
      <c r="X12" s="20">
        <v>4.8</v>
      </c>
    </row>
    <row r="13" spans="1:24" hidden="1" x14ac:dyDescent="0.25">
      <c r="A13" s="11" t="s">
        <v>42</v>
      </c>
      <c r="B13" s="11" t="s">
        <v>14</v>
      </c>
      <c r="C13" s="16" t="s">
        <v>489</v>
      </c>
      <c r="D13" s="11" t="s">
        <v>34</v>
      </c>
      <c r="E13" s="11" t="s">
        <v>14</v>
      </c>
      <c r="F13" s="11" t="s">
        <v>14</v>
      </c>
      <c r="G13" s="11" t="s">
        <v>14</v>
      </c>
      <c r="H13" s="11" t="s">
        <v>17</v>
      </c>
      <c r="I13" s="11" t="s">
        <v>14</v>
      </c>
      <c r="J13" s="16" t="s">
        <v>43</v>
      </c>
      <c r="K13" s="16" t="s">
        <v>44</v>
      </c>
      <c r="L13" s="20"/>
      <c r="M13" s="11" t="s">
        <v>18</v>
      </c>
      <c r="N13" s="12" t="s">
        <v>14</v>
      </c>
      <c r="O13" s="12" t="s">
        <v>14</v>
      </c>
      <c r="P13" s="12" t="s">
        <v>14</v>
      </c>
      <c r="Q13" s="12" t="s">
        <v>14</v>
      </c>
      <c r="R13" s="12" t="s">
        <v>14</v>
      </c>
      <c r="S13" s="12" t="s">
        <v>14</v>
      </c>
      <c r="T13" s="23">
        <v>99.4</v>
      </c>
      <c r="U13" s="12" t="s">
        <v>14</v>
      </c>
      <c r="V13" s="11">
        <v>99.4</v>
      </c>
      <c r="W13" s="11">
        <v>348752738</v>
      </c>
      <c r="X13" s="20">
        <v>11.7</v>
      </c>
    </row>
    <row r="14" spans="1:24" hidden="1" x14ac:dyDescent="0.25">
      <c r="A14" s="11" t="s">
        <v>45</v>
      </c>
      <c r="B14" s="11" t="s">
        <v>14</v>
      </c>
      <c r="C14" s="16" t="s">
        <v>489</v>
      </c>
      <c r="D14" s="11" t="s">
        <v>34</v>
      </c>
      <c r="E14" s="11" t="s">
        <v>14</v>
      </c>
      <c r="F14" s="11" t="s">
        <v>14</v>
      </c>
      <c r="G14" s="11" t="s">
        <v>46</v>
      </c>
      <c r="H14" s="11" t="s">
        <v>17</v>
      </c>
      <c r="I14" s="11" t="s">
        <v>14</v>
      </c>
      <c r="J14" s="16" t="s">
        <v>47</v>
      </c>
      <c r="K14" s="16" t="s">
        <v>48</v>
      </c>
      <c r="L14" s="20"/>
      <c r="M14" s="11" t="s">
        <v>18</v>
      </c>
      <c r="N14" s="12" t="s">
        <v>14</v>
      </c>
      <c r="O14" s="12" t="s">
        <v>14</v>
      </c>
      <c r="P14" s="12" t="s">
        <v>14</v>
      </c>
      <c r="Q14" s="12" t="s">
        <v>14</v>
      </c>
      <c r="R14" s="12" t="s">
        <v>14</v>
      </c>
      <c r="S14" s="12" t="s">
        <v>14</v>
      </c>
      <c r="T14" s="23">
        <v>98.4</v>
      </c>
      <c r="U14" s="12" t="s">
        <v>14</v>
      </c>
      <c r="V14" s="11">
        <v>98.4</v>
      </c>
      <c r="W14" s="11">
        <v>343058022</v>
      </c>
      <c r="X14" s="20">
        <v>11.4</v>
      </c>
    </row>
    <row r="15" spans="1:24" hidden="1" x14ac:dyDescent="0.25">
      <c r="A15" s="11" t="s">
        <v>49</v>
      </c>
      <c r="B15" s="11" t="s">
        <v>14</v>
      </c>
      <c r="C15" s="16" t="s">
        <v>489</v>
      </c>
      <c r="D15" s="11" t="s">
        <v>34</v>
      </c>
      <c r="E15" s="11" t="s">
        <v>14</v>
      </c>
      <c r="F15" s="11" t="s">
        <v>14</v>
      </c>
      <c r="G15" s="11" t="s">
        <v>16</v>
      </c>
      <c r="H15" s="11" t="s">
        <v>17</v>
      </c>
      <c r="I15" s="11" t="s">
        <v>14</v>
      </c>
      <c r="J15" s="16" t="s">
        <v>50</v>
      </c>
      <c r="K15" s="16" t="s">
        <v>51</v>
      </c>
      <c r="L15" s="20"/>
      <c r="M15" s="11" t="s">
        <v>18</v>
      </c>
      <c r="N15" s="12" t="s">
        <v>14</v>
      </c>
      <c r="O15" s="12" t="s">
        <v>14</v>
      </c>
      <c r="P15" s="12" t="s">
        <v>14</v>
      </c>
      <c r="Q15" s="12" t="s">
        <v>14</v>
      </c>
      <c r="R15" s="12" t="s">
        <v>14</v>
      </c>
      <c r="S15" s="12" t="s">
        <v>14</v>
      </c>
      <c r="T15" s="23">
        <v>99</v>
      </c>
      <c r="U15" s="12" t="s">
        <v>14</v>
      </c>
      <c r="V15" s="11">
        <v>99</v>
      </c>
      <c r="W15" s="11">
        <v>330535608</v>
      </c>
      <c r="X15" s="20">
        <v>11.1</v>
      </c>
    </row>
    <row r="16" spans="1:24" hidden="1" x14ac:dyDescent="0.25">
      <c r="A16" s="11" t="s">
        <v>52</v>
      </c>
      <c r="B16" s="11" t="s">
        <v>14</v>
      </c>
      <c r="C16" s="16" t="s">
        <v>489</v>
      </c>
      <c r="D16" s="11" t="s">
        <v>34</v>
      </c>
      <c r="E16" s="11" t="s">
        <v>14</v>
      </c>
      <c r="F16" s="11" t="s">
        <v>14</v>
      </c>
      <c r="G16" s="11" t="s">
        <v>16</v>
      </c>
      <c r="H16" s="11" t="s">
        <v>17</v>
      </c>
      <c r="I16" s="11" t="s">
        <v>14</v>
      </c>
      <c r="J16" s="16" t="s">
        <v>53</v>
      </c>
      <c r="K16" s="16" t="s">
        <v>54</v>
      </c>
      <c r="L16" s="20"/>
      <c r="M16" s="11" t="s">
        <v>18</v>
      </c>
      <c r="N16" s="12" t="s">
        <v>14</v>
      </c>
      <c r="O16" s="12" t="s">
        <v>14</v>
      </c>
      <c r="P16" s="12" t="s">
        <v>14</v>
      </c>
      <c r="Q16" s="12" t="s">
        <v>14</v>
      </c>
      <c r="R16" s="12" t="s">
        <v>14</v>
      </c>
      <c r="S16" s="12" t="s">
        <v>14</v>
      </c>
      <c r="T16" s="23">
        <v>99</v>
      </c>
      <c r="U16" s="12" t="s">
        <v>14</v>
      </c>
      <c r="V16" s="11">
        <v>99</v>
      </c>
      <c r="W16" s="11">
        <v>324120862</v>
      </c>
      <c r="X16" s="20">
        <v>10.9</v>
      </c>
    </row>
    <row r="17" spans="1:24" hidden="1" x14ac:dyDescent="0.25">
      <c r="A17" s="11" t="s">
        <v>55</v>
      </c>
      <c r="B17" s="11" t="s">
        <v>14</v>
      </c>
      <c r="C17" s="16" t="s">
        <v>489</v>
      </c>
      <c r="D17" s="11" t="s">
        <v>34</v>
      </c>
      <c r="E17" s="11" t="s">
        <v>14</v>
      </c>
      <c r="F17" s="11" t="s">
        <v>14</v>
      </c>
      <c r="G17" s="11" t="s">
        <v>16</v>
      </c>
      <c r="H17" s="11" t="s">
        <v>17</v>
      </c>
      <c r="I17" s="11" t="s">
        <v>14</v>
      </c>
      <c r="J17" s="16" t="s">
        <v>56</v>
      </c>
      <c r="K17" s="16" t="s">
        <v>57</v>
      </c>
      <c r="L17" s="20"/>
      <c r="M17" s="11" t="s">
        <v>18</v>
      </c>
      <c r="N17" s="12" t="s">
        <v>14</v>
      </c>
      <c r="O17" s="12" t="s">
        <v>14</v>
      </c>
      <c r="P17" s="12" t="s">
        <v>14</v>
      </c>
      <c r="Q17" s="12" t="s">
        <v>14</v>
      </c>
      <c r="R17" s="12" t="s">
        <v>14</v>
      </c>
      <c r="S17" s="12" t="s">
        <v>14</v>
      </c>
      <c r="T17" s="23">
        <v>98.4</v>
      </c>
      <c r="U17" s="12" t="s">
        <v>14</v>
      </c>
      <c r="V17" s="11">
        <v>98.4</v>
      </c>
      <c r="W17" s="11">
        <v>321881288</v>
      </c>
      <c r="X17" s="20">
        <v>10.7</v>
      </c>
    </row>
    <row r="18" spans="1:24" hidden="1" x14ac:dyDescent="0.25">
      <c r="A18" s="11" t="s">
        <v>58</v>
      </c>
      <c r="B18" s="11" t="s">
        <v>14</v>
      </c>
      <c r="C18" s="16" t="s">
        <v>489</v>
      </c>
      <c r="D18" s="11" t="s">
        <v>34</v>
      </c>
      <c r="E18" s="11" t="s">
        <v>14</v>
      </c>
      <c r="F18" s="11" t="s">
        <v>14</v>
      </c>
      <c r="G18" s="11" t="s">
        <v>16</v>
      </c>
      <c r="H18" s="11" t="s">
        <v>17</v>
      </c>
      <c r="I18" s="11" t="s">
        <v>14</v>
      </c>
      <c r="J18" s="16" t="s">
        <v>59</v>
      </c>
      <c r="K18" s="16" t="s">
        <v>60</v>
      </c>
      <c r="L18" s="20"/>
      <c r="M18" s="11" t="s">
        <v>18</v>
      </c>
      <c r="N18" s="12" t="s">
        <v>14</v>
      </c>
      <c r="O18" s="12" t="s">
        <v>14</v>
      </c>
      <c r="P18" s="12" t="s">
        <v>14</v>
      </c>
      <c r="Q18" s="12" t="s">
        <v>14</v>
      </c>
      <c r="R18" s="12" t="s">
        <v>14</v>
      </c>
      <c r="S18" s="12" t="s">
        <v>14</v>
      </c>
      <c r="T18" s="23">
        <v>98</v>
      </c>
      <c r="U18" s="12" t="s">
        <v>14</v>
      </c>
      <c r="V18" s="11">
        <v>98</v>
      </c>
      <c r="W18" s="11">
        <v>331581402</v>
      </c>
      <c r="X18" s="20">
        <v>10.9</v>
      </c>
    </row>
    <row r="19" spans="1:24" hidden="1" x14ac:dyDescent="0.25">
      <c r="A19" s="11" t="s">
        <v>61</v>
      </c>
      <c r="B19" s="11" t="s">
        <v>14</v>
      </c>
      <c r="C19" s="16" t="s">
        <v>489</v>
      </c>
      <c r="D19" s="11" t="s">
        <v>34</v>
      </c>
      <c r="E19" s="11" t="s">
        <v>14</v>
      </c>
      <c r="F19" s="11" t="s">
        <v>14</v>
      </c>
      <c r="G19" s="11" t="s">
        <v>16</v>
      </c>
      <c r="H19" s="11" t="s">
        <v>17</v>
      </c>
      <c r="I19" s="11" t="s">
        <v>14</v>
      </c>
      <c r="J19" s="16" t="s">
        <v>62</v>
      </c>
      <c r="K19" s="16" t="s">
        <v>63</v>
      </c>
      <c r="L19" s="20"/>
      <c r="M19" s="11" t="s">
        <v>18</v>
      </c>
      <c r="N19" s="12" t="s">
        <v>14</v>
      </c>
      <c r="O19" s="12" t="s">
        <v>14</v>
      </c>
      <c r="P19" s="12" t="s">
        <v>14</v>
      </c>
      <c r="Q19" s="12" t="s">
        <v>14</v>
      </c>
      <c r="R19" s="12" t="s">
        <v>14</v>
      </c>
      <c r="S19" s="12" t="s">
        <v>14</v>
      </c>
      <c r="T19" s="23">
        <v>99.2</v>
      </c>
      <c r="U19" s="12" t="s">
        <v>14</v>
      </c>
      <c r="V19" s="11">
        <v>99.2</v>
      </c>
      <c r="W19" s="11">
        <v>306463068</v>
      </c>
      <c r="X19" s="20">
        <v>10.3</v>
      </c>
    </row>
    <row r="20" spans="1:24" hidden="1" x14ac:dyDescent="0.25">
      <c r="A20" s="11" t="s">
        <v>64</v>
      </c>
      <c r="B20" s="11" t="s">
        <v>14</v>
      </c>
      <c r="C20" s="16" t="s">
        <v>489</v>
      </c>
      <c r="D20" s="11" t="s">
        <v>34</v>
      </c>
      <c r="E20" s="11" t="s">
        <v>14</v>
      </c>
      <c r="F20" s="11" t="s">
        <v>14</v>
      </c>
      <c r="G20" s="11" t="s">
        <v>46</v>
      </c>
      <c r="H20" s="11" t="s">
        <v>17</v>
      </c>
      <c r="I20" s="11" t="s">
        <v>14</v>
      </c>
      <c r="J20" s="16" t="s">
        <v>14</v>
      </c>
      <c r="K20" s="16" t="s">
        <v>14</v>
      </c>
      <c r="L20" s="20" t="s">
        <v>616</v>
      </c>
      <c r="M20" s="11" t="s">
        <v>18</v>
      </c>
      <c r="N20" s="12" t="s">
        <v>14</v>
      </c>
      <c r="O20" s="12" t="s">
        <v>14</v>
      </c>
      <c r="P20" s="12" t="s">
        <v>14</v>
      </c>
      <c r="Q20" s="12" t="s">
        <v>14</v>
      </c>
      <c r="R20" s="12" t="s">
        <v>14</v>
      </c>
      <c r="S20" s="12" t="s">
        <v>14</v>
      </c>
      <c r="T20" s="23">
        <v>100.5</v>
      </c>
      <c r="U20" s="12" t="s">
        <v>14</v>
      </c>
      <c r="V20" s="11">
        <v>100.5</v>
      </c>
      <c r="W20" s="11">
        <v>355835706</v>
      </c>
      <c r="X20" s="20">
        <v>12.2</v>
      </c>
    </row>
    <row r="21" spans="1:24" hidden="1" x14ac:dyDescent="0.25">
      <c r="A21" s="11" t="s">
        <v>65</v>
      </c>
      <c r="B21" s="11" t="s">
        <v>14</v>
      </c>
      <c r="C21" s="16" t="s">
        <v>489</v>
      </c>
      <c r="D21" s="11" t="s">
        <v>34</v>
      </c>
      <c r="E21" s="11" t="s">
        <v>14</v>
      </c>
      <c r="F21" s="11" t="s">
        <v>14</v>
      </c>
      <c r="G21" s="11" t="s">
        <v>46</v>
      </c>
      <c r="H21" s="11" t="s">
        <v>17</v>
      </c>
      <c r="I21" s="11" t="s">
        <v>14</v>
      </c>
      <c r="J21" s="16" t="s">
        <v>14</v>
      </c>
      <c r="K21" s="16" t="s">
        <v>14</v>
      </c>
      <c r="L21" s="20"/>
      <c r="M21" s="11" t="s">
        <v>18</v>
      </c>
      <c r="N21" s="12" t="s">
        <v>14</v>
      </c>
      <c r="O21" s="12" t="s">
        <v>14</v>
      </c>
      <c r="P21" s="12" t="s">
        <v>14</v>
      </c>
      <c r="Q21" s="12" t="s">
        <v>14</v>
      </c>
      <c r="R21" s="12" t="s">
        <v>14</v>
      </c>
      <c r="S21" s="12" t="s">
        <v>14</v>
      </c>
      <c r="T21" s="23">
        <v>100.5</v>
      </c>
      <c r="U21" s="12" t="s">
        <v>14</v>
      </c>
      <c r="V21" s="11">
        <v>100.5</v>
      </c>
      <c r="W21" s="11">
        <v>342269156</v>
      </c>
      <c r="X21" s="20">
        <v>11.6</v>
      </c>
    </row>
    <row r="22" spans="1:24" hidden="1" x14ac:dyDescent="0.25">
      <c r="A22" s="11" t="s">
        <v>66</v>
      </c>
      <c r="B22" s="11" t="s">
        <v>14</v>
      </c>
      <c r="C22" s="16" t="s">
        <v>489</v>
      </c>
      <c r="D22" s="11" t="s">
        <v>34</v>
      </c>
      <c r="E22" s="11" t="s">
        <v>14</v>
      </c>
      <c r="F22" s="11" t="s">
        <v>14</v>
      </c>
      <c r="G22" s="11" t="s">
        <v>67</v>
      </c>
      <c r="H22" s="11" t="s">
        <v>17</v>
      </c>
      <c r="I22" s="11" t="s">
        <v>14</v>
      </c>
      <c r="J22" s="16" t="s">
        <v>68</v>
      </c>
      <c r="K22" s="16" t="s">
        <v>69</v>
      </c>
      <c r="L22" s="20"/>
      <c r="M22" s="11" t="s">
        <v>18</v>
      </c>
      <c r="N22" s="12" t="s">
        <v>14</v>
      </c>
      <c r="O22" s="12" t="s">
        <v>14</v>
      </c>
      <c r="P22" s="12" t="s">
        <v>14</v>
      </c>
      <c r="Q22" s="12" t="s">
        <v>14</v>
      </c>
      <c r="R22" s="12" t="s">
        <v>14</v>
      </c>
      <c r="S22" s="12" t="s">
        <v>14</v>
      </c>
      <c r="T22" s="23">
        <v>97.1</v>
      </c>
      <c r="U22" s="12" t="s">
        <v>14</v>
      </c>
      <c r="V22" s="11">
        <v>97.1</v>
      </c>
      <c r="W22" s="11">
        <v>313418386</v>
      </c>
      <c r="X22" s="20">
        <v>10.199999999999999</v>
      </c>
    </row>
    <row r="23" spans="1:24" hidden="1" x14ac:dyDescent="0.25">
      <c r="A23" s="11" t="s">
        <v>70</v>
      </c>
      <c r="B23" s="11" t="s">
        <v>14</v>
      </c>
      <c r="C23" s="16" t="s">
        <v>489</v>
      </c>
      <c r="D23" s="11" t="s">
        <v>34</v>
      </c>
      <c r="E23" s="11" t="s">
        <v>14</v>
      </c>
      <c r="F23" s="11" t="s">
        <v>14</v>
      </c>
      <c r="G23" s="11" t="s">
        <v>67</v>
      </c>
      <c r="H23" s="11" t="s">
        <v>17</v>
      </c>
      <c r="I23" s="11" t="s">
        <v>14</v>
      </c>
      <c r="J23" s="16" t="s">
        <v>71</v>
      </c>
      <c r="K23" s="16" t="s">
        <v>72</v>
      </c>
      <c r="L23" s="20"/>
      <c r="M23" s="11" t="s">
        <v>18</v>
      </c>
      <c r="N23" s="12" t="s">
        <v>14</v>
      </c>
      <c r="O23" s="12" t="s">
        <v>14</v>
      </c>
      <c r="P23" s="12" t="s">
        <v>14</v>
      </c>
      <c r="Q23" s="12" t="s">
        <v>14</v>
      </c>
      <c r="R23" s="12" t="s">
        <v>14</v>
      </c>
      <c r="S23" s="12" t="s">
        <v>14</v>
      </c>
      <c r="T23" s="23">
        <v>97.5</v>
      </c>
      <c r="U23" s="12" t="s">
        <v>14</v>
      </c>
      <c r="V23" s="11">
        <v>97.5</v>
      </c>
      <c r="W23" s="11">
        <v>331867844</v>
      </c>
      <c r="X23" s="20">
        <v>10.9</v>
      </c>
    </row>
    <row r="24" spans="1:24" hidden="1" x14ac:dyDescent="0.25">
      <c r="A24" s="11" t="s">
        <v>73</v>
      </c>
      <c r="B24" s="11" t="s">
        <v>14</v>
      </c>
      <c r="C24" s="16" t="s">
        <v>489</v>
      </c>
      <c r="D24" s="11" t="s">
        <v>34</v>
      </c>
      <c r="E24" s="11" t="s">
        <v>14</v>
      </c>
      <c r="F24" s="11" t="s">
        <v>14</v>
      </c>
      <c r="G24" s="11" t="s">
        <v>67</v>
      </c>
      <c r="H24" s="11" t="s">
        <v>17</v>
      </c>
      <c r="I24" s="11" t="s">
        <v>14</v>
      </c>
      <c r="J24" s="16" t="s">
        <v>435</v>
      </c>
      <c r="K24" s="16" t="s">
        <v>74</v>
      </c>
      <c r="L24" s="20"/>
      <c r="M24" s="11" t="s">
        <v>18</v>
      </c>
      <c r="N24" s="12" t="s">
        <v>14</v>
      </c>
      <c r="O24" s="12" t="s">
        <v>14</v>
      </c>
      <c r="P24" s="12" t="s">
        <v>14</v>
      </c>
      <c r="Q24" s="12" t="s">
        <v>14</v>
      </c>
      <c r="R24" s="12" t="s">
        <v>14</v>
      </c>
      <c r="S24" s="12" t="s">
        <v>14</v>
      </c>
      <c r="T24" s="23">
        <v>99.1</v>
      </c>
      <c r="U24" s="12" t="s">
        <v>14</v>
      </c>
      <c r="V24" s="11">
        <v>99.1</v>
      </c>
      <c r="W24" s="11">
        <v>320004228</v>
      </c>
      <c r="X24" s="20">
        <v>10.8</v>
      </c>
    </row>
    <row r="25" spans="1:24" hidden="1" x14ac:dyDescent="0.25">
      <c r="A25" s="11" t="s">
        <v>75</v>
      </c>
      <c r="B25" s="11" t="s">
        <v>14</v>
      </c>
      <c r="C25" s="16" t="s">
        <v>489</v>
      </c>
      <c r="D25" s="11" t="s">
        <v>34</v>
      </c>
      <c r="E25" s="11" t="s">
        <v>14</v>
      </c>
      <c r="F25" s="11" t="s">
        <v>14</v>
      </c>
      <c r="G25" s="11" t="s">
        <v>67</v>
      </c>
      <c r="H25" s="11" t="s">
        <v>17</v>
      </c>
      <c r="I25" s="11" t="s">
        <v>14</v>
      </c>
      <c r="J25" s="16" t="s">
        <v>76</v>
      </c>
      <c r="K25" s="16" t="s">
        <v>77</v>
      </c>
      <c r="L25" s="20"/>
      <c r="M25" s="11" t="s">
        <v>18</v>
      </c>
      <c r="N25" s="12" t="s">
        <v>14</v>
      </c>
      <c r="O25" s="12" t="s">
        <v>14</v>
      </c>
      <c r="P25" s="12" t="s">
        <v>14</v>
      </c>
      <c r="Q25" s="12" t="s">
        <v>14</v>
      </c>
      <c r="R25" s="12" t="s">
        <v>14</v>
      </c>
      <c r="S25" s="12" t="s">
        <v>14</v>
      </c>
      <c r="T25" s="23">
        <v>98.6</v>
      </c>
      <c r="U25" s="12" t="s">
        <v>14</v>
      </c>
      <c r="V25" s="11">
        <v>98.6</v>
      </c>
      <c r="W25" s="11">
        <v>301707126</v>
      </c>
      <c r="X25" s="20">
        <v>10.1</v>
      </c>
    </row>
    <row r="26" spans="1:24" hidden="1" x14ac:dyDescent="0.25">
      <c r="A26" s="11" t="s">
        <v>78</v>
      </c>
      <c r="B26" s="11" t="s">
        <v>14</v>
      </c>
      <c r="C26" s="16" t="s">
        <v>489</v>
      </c>
      <c r="D26" s="11" t="s">
        <v>34</v>
      </c>
      <c r="E26" s="11" t="s">
        <v>14</v>
      </c>
      <c r="F26" s="11" t="s">
        <v>14</v>
      </c>
      <c r="G26" s="11" t="s">
        <v>67</v>
      </c>
      <c r="H26" s="11" t="s">
        <v>17</v>
      </c>
      <c r="I26" s="11" t="s">
        <v>14</v>
      </c>
      <c r="J26" s="16" t="s">
        <v>79</v>
      </c>
      <c r="K26" s="16" t="s">
        <v>80</v>
      </c>
      <c r="L26" s="20"/>
      <c r="M26" s="11" t="s">
        <v>18</v>
      </c>
      <c r="N26" s="12" t="s">
        <v>14</v>
      </c>
      <c r="O26" s="12" t="s">
        <v>14</v>
      </c>
      <c r="P26" s="12" t="s">
        <v>14</v>
      </c>
      <c r="Q26" s="12" t="s">
        <v>14</v>
      </c>
      <c r="R26" s="12" t="s">
        <v>14</v>
      </c>
      <c r="S26" s="12" t="s">
        <v>14</v>
      </c>
      <c r="T26" s="23">
        <v>97.8</v>
      </c>
      <c r="U26" s="12" t="s">
        <v>14</v>
      </c>
      <c r="V26" s="11">
        <v>97.8</v>
      </c>
      <c r="W26" s="11">
        <v>358114032</v>
      </c>
      <c r="X26" s="20">
        <v>11.9</v>
      </c>
    </row>
    <row r="27" spans="1:24" hidden="1" x14ac:dyDescent="0.25">
      <c r="A27" s="11" t="s">
        <v>81</v>
      </c>
      <c r="B27" s="11" t="s">
        <v>14</v>
      </c>
      <c r="C27" s="16" t="s">
        <v>489</v>
      </c>
      <c r="D27" s="11" t="s">
        <v>34</v>
      </c>
      <c r="E27" s="11" t="s">
        <v>14</v>
      </c>
      <c r="F27" s="11" t="s">
        <v>14</v>
      </c>
      <c r="G27" s="11" t="s">
        <v>67</v>
      </c>
      <c r="H27" s="11" t="s">
        <v>17</v>
      </c>
      <c r="I27" s="11" t="s">
        <v>14</v>
      </c>
      <c r="J27" s="16" t="s">
        <v>82</v>
      </c>
      <c r="K27" s="16" t="s">
        <v>83</v>
      </c>
      <c r="L27" s="20"/>
      <c r="M27" s="11" t="s">
        <v>18</v>
      </c>
      <c r="N27" s="12" t="s">
        <v>14</v>
      </c>
      <c r="O27" s="12" t="s">
        <v>14</v>
      </c>
      <c r="P27" s="12" t="s">
        <v>14</v>
      </c>
      <c r="Q27" s="12" t="s">
        <v>14</v>
      </c>
      <c r="R27" s="12" t="s">
        <v>14</v>
      </c>
      <c r="S27" s="12" t="s">
        <v>14</v>
      </c>
      <c r="T27" s="23">
        <v>98</v>
      </c>
      <c r="U27" s="12" t="s">
        <v>14</v>
      </c>
      <c r="V27" s="11">
        <v>98</v>
      </c>
      <c r="W27" s="11">
        <v>352742674</v>
      </c>
      <c r="X27" s="20">
        <v>11.8</v>
      </c>
    </row>
    <row r="28" spans="1:24" hidden="1" x14ac:dyDescent="0.25">
      <c r="A28" s="11" t="s">
        <v>84</v>
      </c>
      <c r="B28" s="11" t="s">
        <v>14</v>
      </c>
      <c r="C28" s="16" t="s">
        <v>489</v>
      </c>
      <c r="D28" s="11" t="s">
        <v>34</v>
      </c>
      <c r="E28" s="11" t="s">
        <v>14</v>
      </c>
      <c r="F28" s="11" t="s">
        <v>14</v>
      </c>
      <c r="G28" s="11" t="s">
        <v>16</v>
      </c>
      <c r="H28" s="11" t="s">
        <v>17</v>
      </c>
      <c r="I28" s="11" t="s">
        <v>14</v>
      </c>
      <c r="J28" s="16" t="s">
        <v>14</v>
      </c>
      <c r="K28" s="16" t="s">
        <v>14</v>
      </c>
      <c r="L28" s="20" t="s">
        <v>616</v>
      </c>
      <c r="M28" s="11" t="s">
        <v>18</v>
      </c>
      <c r="N28" s="12" t="s">
        <v>14</v>
      </c>
      <c r="O28" s="12" t="s">
        <v>14</v>
      </c>
      <c r="P28" s="12" t="s">
        <v>14</v>
      </c>
      <c r="Q28" s="12" t="s">
        <v>14</v>
      </c>
      <c r="R28" s="12" t="s">
        <v>14</v>
      </c>
      <c r="S28" s="12" t="s">
        <v>14</v>
      </c>
      <c r="T28" s="23">
        <v>125.5</v>
      </c>
      <c r="U28" s="12" t="s">
        <v>14</v>
      </c>
      <c r="V28" s="11">
        <v>125.5</v>
      </c>
      <c r="W28" s="11">
        <v>408169790</v>
      </c>
      <c r="X28" s="20">
        <v>17.399999999999999</v>
      </c>
    </row>
    <row r="29" spans="1:24" hidden="1" x14ac:dyDescent="0.25">
      <c r="A29" s="11" t="s">
        <v>85</v>
      </c>
      <c r="B29" s="11" t="s">
        <v>14</v>
      </c>
      <c r="C29" s="16" t="s">
        <v>489</v>
      </c>
      <c r="D29" s="11" t="s">
        <v>86</v>
      </c>
      <c r="E29" s="11" t="s">
        <v>14</v>
      </c>
      <c r="F29" s="11" t="s">
        <v>14</v>
      </c>
      <c r="G29" s="11" t="s">
        <v>87</v>
      </c>
      <c r="H29" s="11" t="s">
        <v>17</v>
      </c>
      <c r="I29" s="11" t="s">
        <v>88</v>
      </c>
      <c r="J29" s="16" t="s">
        <v>436</v>
      </c>
      <c r="K29" s="16" t="s">
        <v>89</v>
      </c>
      <c r="L29" s="20"/>
      <c r="M29" s="11" t="s">
        <v>18</v>
      </c>
      <c r="N29" s="12" t="s">
        <v>14</v>
      </c>
      <c r="O29" s="12" t="s">
        <v>14</v>
      </c>
      <c r="P29" s="12" t="s">
        <v>14</v>
      </c>
      <c r="Q29" s="12" t="s">
        <v>14</v>
      </c>
      <c r="R29" s="12" t="s">
        <v>14</v>
      </c>
      <c r="S29" s="12" t="s">
        <v>14</v>
      </c>
      <c r="T29" s="23">
        <v>150.4</v>
      </c>
      <c r="U29" s="12" t="s">
        <v>14</v>
      </c>
      <c r="V29" s="11">
        <v>150.4</v>
      </c>
      <c r="W29" s="11">
        <v>297415784</v>
      </c>
      <c r="X29" s="20">
        <v>15.1</v>
      </c>
    </row>
    <row r="30" spans="1:24" hidden="1" x14ac:dyDescent="0.25">
      <c r="A30" s="11" t="s">
        <v>90</v>
      </c>
      <c r="B30" s="11" t="s">
        <v>14</v>
      </c>
      <c r="C30" s="16" t="s">
        <v>489</v>
      </c>
      <c r="D30" s="11" t="s">
        <v>86</v>
      </c>
      <c r="E30" s="11" t="s">
        <v>14</v>
      </c>
      <c r="F30" s="11" t="s">
        <v>14</v>
      </c>
      <c r="G30" s="11" t="s">
        <v>87</v>
      </c>
      <c r="H30" s="11" t="s">
        <v>17</v>
      </c>
      <c r="I30" s="11" t="s">
        <v>88</v>
      </c>
      <c r="J30" s="16" t="s">
        <v>436</v>
      </c>
      <c r="K30" s="16" t="s">
        <v>89</v>
      </c>
      <c r="L30" s="20"/>
      <c r="M30" s="11" t="s">
        <v>18</v>
      </c>
      <c r="N30" s="12" t="s">
        <v>14</v>
      </c>
      <c r="O30" s="12" t="s">
        <v>14</v>
      </c>
      <c r="P30" s="12" t="s">
        <v>14</v>
      </c>
      <c r="Q30" s="12" t="s">
        <v>14</v>
      </c>
      <c r="R30" s="12" t="s">
        <v>14</v>
      </c>
      <c r="S30" s="12" t="s">
        <v>14</v>
      </c>
      <c r="T30" s="23">
        <v>150.4</v>
      </c>
      <c r="U30" s="12" t="s">
        <v>14</v>
      </c>
      <c r="V30" s="11">
        <v>150.4</v>
      </c>
      <c r="W30" s="11">
        <v>324639666</v>
      </c>
      <c r="X30" s="20">
        <v>16.399999999999999</v>
      </c>
    </row>
    <row r="31" spans="1:24" hidden="1" x14ac:dyDescent="0.25">
      <c r="A31" s="11" t="s">
        <v>91</v>
      </c>
      <c r="B31" s="11" t="s">
        <v>14</v>
      </c>
      <c r="C31" s="16" t="s">
        <v>489</v>
      </c>
      <c r="D31" s="11" t="s">
        <v>86</v>
      </c>
      <c r="E31" s="11" t="s">
        <v>14</v>
      </c>
      <c r="F31" s="11" t="s">
        <v>14</v>
      </c>
      <c r="G31" s="11" t="s">
        <v>87</v>
      </c>
      <c r="H31" s="11" t="s">
        <v>17</v>
      </c>
      <c r="I31" s="11" t="s">
        <v>88</v>
      </c>
      <c r="J31" s="16" t="s">
        <v>436</v>
      </c>
      <c r="K31" s="16" t="s">
        <v>89</v>
      </c>
      <c r="L31" s="20"/>
      <c r="M31" s="11" t="s">
        <v>18</v>
      </c>
      <c r="N31" s="12" t="s">
        <v>14</v>
      </c>
      <c r="O31" s="12" t="s">
        <v>14</v>
      </c>
      <c r="P31" s="12" t="s">
        <v>14</v>
      </c>
      <c r="Q31" s="12" t="s">
        <v>14</v>
      </c>
      <c r="R31" s="12" t="s">
        <v>14</v>
      </c>
      <c r="S31" s="12" t="s">
        <v>14</v>
      </c>
      <c r="T31" s="23">
        <v>150.4</v>
      </c>
      <c r="U31" s="12" t="s">
        <v>14</v>
      </c>
      <c r="V31" s="11">
        <v>150.4</v>
      </c>
      <c r="W31" s="11">
        <v>304614950</v>
      </c>
      <c r="X31" s="20">
        <v>15.5</v>
      </c>
    </row>
    <row r="32" spans="1:24" hidden="1" x14ac:dyDescent="0.25">
      <c r="A32" s="11" t="s">
        <v>386</v>
      </c>
      <c r="B32" s="11" t="s">
        <v>14</v>
      </c>
      <c r="C32" s="11" t="s">
        <v>14</v>
      </c>
      <c r="D32" s="11" t="s">
        <v>86</v>
      </c>
      <c r="E32" s="11" t="s">
        <v>387</v>
      </c>
      <c r="F32" s="11" t="s">
        <v>388</v>
      </c>
      <c r="G32" s="11" t="s">
        <v>95</v>
      </c>
      <c r="H32" s="11" t="s">
        <v>389</v>
      </c>
      <c r="I32" s="11" t="s">
        <v>14</v>
      </c>
      <c r="J32" s="16" t="s">
        <v>390</v>
      </c>
      <c r="K32" s="16" t="s">
        <v>391</v>
      </c>
      <c r="L32" s="20"/>
      <c r="M32" s="11" t="s">
        <v>338</v>
      </c>
      <c r="N32" s="12">
        <v>2886199</v>
      </c>
      <c r="O32" s="12">
        <v>532137</v>
      </c>
      <c r="P32" s="12">
        <v>399398</v>
      </c>
      <c r="Q32" s="12">
        <v>75.05548383</v>
      </c>
      <c r="R32" s="12">
        <v>82357</v>
      </c>
      <c r="S32" s="12">
        <v>2.8534761460000002</v>
      </c>
      <c r="T32" s="23" t="s">
        <v>14</v>
      </c>
      <c r="U32" s="12" t="s">
        <v>14</v>
      </c>
      <c r="V32" s="11" t="s">
        <v>14</v>
      </c>
      <c r="W32" s="11" t="s">
        <v>14</v>
      </c>
      <c r="X32" s="20" t="s">
        <v>14</v>
      </c>
    </row>
    <row r="33" spans="1:24" hidden="1" x14ac:dyDescent="0.25">
      <c r="A33" s="11" t="s">
        <v>379</v>
      </c>
      <c r="B33" s="11" t="s">
        <v>14</v>
      </c>
      <c r="C33" s="16" t="s">
        <v>539</v>
      </c>
      <c r="D33" s="11" t="s">
        <v>86</v>
      </c>
      <c r="E33" s="11" t="s">
        <v>380</v>
      </c>
      <c r="F33" s="11" t="s">
        <v>381</v>
      </c>
      <c r="G33" s="11" t="s">
        <v>95</v>
      </c>
      <c r="H33" s="11" t="s">
        <v>105</v>
      </c>
      <c r="I33" s="11" t="s">
        <v>14</v>
      </c>
      <c r="J33" s="16" t="s">
        <v>382</v>
      </c>
      <c r="K33" s="16" t="s">
        <v>383</v>
      </c>
      <c r="L33" s="20"/>
      <c r="M33" s="11" t="s">
        <v>338</v>
      </c>
      <c r="N33" s="12">
        <v>48</v>
      </c>
      <c r="O33" s="12">
        <v>3</v>
      </c>
      <c r="P33" s="12">
        <v>0</v>
      </c>
      <c r="Q33" s="12">
        <v>0</v>
      </c>
      <c r="R33" s="12">
        <v>0</v>
      </c>
      <c r="S33" s="12">
        <v>0</v>
      </c>
      <c r="T33" s="23" t="s">
        <v>14</v>
      </c>
      <c r="U33" s="12" t="s">
        <v>14</v>
      </c>
      <c r="V33" s="11" t="s">
        <v>14</v>
      </c>
      <c r="W33" s="11" t="s">
        <v>14</v>
      </c>
      <c r="X33" s="20" t="s">
        <v>14</v>
      </c>
    </row>
    <row r="34" spans="1:24" hidden="1" x14ac:dyDescent="0.25">
      <c r="A34" s="11" t="s">
        <v>392</v>
      </c>
      <c r="B34" s="11" t="s">
        <v>14</v>
      </c>
      <c r="C34" s="11" t="s">
        <v>14</v>
      </c>
      <c r="D34" s="11" t="s">
        <v>86</v>
      </c>
      <c r="E34" s="11" t="s">
        <v>393</v>
      </c>
      <c r="F34" s="11" t="s">
        <v>388</v>
      </c>
      <c r="G34" s="11" t="s">
        <v>95</v>
      </c>
      <c r="H34" s="11" t="s">
        <v>389</v>
      </c>
      <c r="I34" s="11" t="s">
        <v>14</v>
      </c>
      <c r="J34" s="16" t="s">
        <v>390</v>
      </c>
      <c r="K34" s="16" t="s">
        <v>394</v>
      </c>
      <c r="L34" s="20"/>
      <c r="M34" s="11" t="s">
        <v>338</v>
      </c>
      <c r="N34" s="12">
        <v>2234267</v>
      </c>
      <c r="O34" s="12">
        <v>180438</v>
      </c>
      <c r="P34" s="12">
        <v>5193</v>
      </c>
      <c r="Q34" s="12">
        <v>2.8779968739999999</v>
      </c>
      <c r="R34" s="12">
        <v>97680</v>
      </c>
      <c r="S34" s="12">
        <v>4.371903627</v>
      </c>
      <c r="T34" s="23" t="s">
        <v>14</v>
      </c>
      <c r="U34" s="12" t="s">
        <v>14</v>
      </c>
      <c r="V34" s="11" t="s">
        <v>14</v>
      </c>
      <c r="W34" s="11" t="s">
        <v>14</v>
      </c>
      <c r="X34" s="20" t="s">
        <v>14</v>
      </c>
    </row>
    <row r="35" spans="1:24" hidden="1" x14ac:dyDescent="0.25">
      <c r="A35" s="11" t="s">
        <v>395</v>
      </c>
      <c r="B35" s="11" t="s">
        <v>14</v>
      </c>
      <c r="C35" s="11" t="s">
        <v>14</v>
      </c>
      <c r="D35" s="11" t="s">
        <v>86</v>
      </c>
      <c r="E35" s="11" t="s">
        <v>396</v>
      </c>
      <c r="F35" s="11" t="s">
        <v>388</v>
      </c>
      <c r="G35" s="11" t="s">
        <v>95</v>
      </c>
      <c r="H35" s="11" t="s">
        <v>389</v>
      </c>
      <c r="I35" s="11" t="s">
        <v>14</v>
      </c>
      <c r="J35" s="16" t="s">
        <v>390</v>
      </c>
      <c r="K35" s="16" t="s">
        <v>394</v>
      </c>
      <c r="L35" s="20"/>
      <c r="M35" s="11" t="s">
        <v>338</v>
      </c>
      <c r="N35" s="12">
        <v>4649528</v>
      </c>
      <c r="O35" s="12">
        <v>120088</v>
      </c>
      <c r="P35" s="12">
        <v>6550</v>
      </c>
      <c r="Q35" s="12">
        <v>5.4543334889999997</v>
      </c>
      <c r="R35" s="12">
        <v>77989</v>
      </c>
      <c r="S35" s="12">
        <v>1.6773530560000001</v>
      </c>
      <c r="T35" s="23" t="s">
        <v>14</v>
      </c>
      <c r="U35" s="12" t="s">
        <v>14</v>
      </c>
      <c r="V35" s="11" t="s">
        <v>14</v>
      </c>
      <c r="W35" s="11" t="s">
        <v>14</v>
      </c>
      <c r="X35" s="20" t="s">
        <v>14</v>
      </c>
    </row>
    <row r="36" spans="1:24" hidden="1" x14ac:dyDescent="0.25">
      <c r="A36" s="11" t="s">
        <v>397</v>
      </c>
      <c r="B36" s="11" t="s">
        <v>14</v>
      </c>
      <c r="C36" s="16" t="s">
        <v>14</v>
      </c>
      <c r="D36" s="11" t="s">
        <v>86</v>
      </c>
      <c r="E36" s="11" t="s">
        <v>398</v>
      </c>
      <c r="F36" s="11" t="s">
        <v>399</v>
      </c>
      <c r="G36" s="11" t="s">
        <v>95</v>
      </c>
      <c r="H36" s="11" t="s">
        <v>389</v>
      </c>
      <c r="I36" s="11" t="s">
        <v>14</v>
      </c>
      <c r="J36" s="16" t="s">
        <v>400</v>
      </c>
      <c r="K36" s="16" t="s">
        <v>401</v>
      </c>
      <c r="L36" s="20" t="s">
        <v>617</v>
      </c>
      <c r="M36" s="11" t="s">
        <v>338</v>
      </c>
      <c r="N36" s="12">
        <v>12352875</v>
      </c>
      <c r="O36" s="12">
        <v>9397732</v>
      </c>
      <c r="P36" s="12">
        <v>1240096</v>
      </c>
      <c r="Q36" s="12">
        <v>13.19569445</v>
      </c>
      <c r="R36" s="12">
        <v>5468833</v>
      </c>
      <c r="S36" s="12">
        <v>44.271742410000002</v>
      </c>
      <c r="T36" s="23" t="s">
        <v>14</v>
      </c>
      <c r="U36" s="12" t="s">
        <v>14</v>
      </c>
      <c r="V36" s="11" t="s">
        <v>14</v>
      </c>
      <c r="W36" s="11" t="s">
        <v>14</v>
      </c>
      <c r="X36" s="20" t="s">
        <v>14</v>
      </c>
    </row>
    <row r="37" spans="1:24" hidden="1" x14ac:dyDescent="0.25">
      <c r="A37" s="11" t="s">
        <v>402</v>
      </c>
      <c r="B37" s="11" t="s">
        <v>14</v>
      </c>
      <c r="C37" s="16" t="s">
        <v>14</v>
      </c>
      <c r="D37" s="11" t="s">
        <v>86</v>
      </c>
      <c r="E37" s="11" t="s">
        <v>403</v>
      </c>
      <c r="F37" s="11" t="s">
        <v>399</v>
      </c>
      <c r="G37" s="11" t="s">
        <v>95</v>
      </c>
      <c r="H37" s="11" t="s">
        <v>389</v>
      </c>
      <c r="I37" s="11" t="s">
        <v>14</v>
      </c>
      <c r="J37" s="16" t="s">
        <v>404</v>
      </c>
      <c r="K37" s="16" t="s">
        <v>405</v>
      </c>
      <c r="L37" s="20"/>
      <c r="M37" s="11" t="s">
        <v>338</v>
      </c>
      <c r="N37" s="12">
        <v>549385</v>
      </c>
      <c r="O37" s="12">
        <v>1858</v>
      </c>
      <c r="P37" s="12">
        <v>296</v>
      </c>
      <c r="Q37" s="12">
        <v>15.931108719999999</v>
      </c>
      <c r="R37" s="12">
        <v>99</v>
      </c>
      <c r="S37" s="12">
        <v>1.8020149999999999E-2</v>
      </c>
      <c r="T37" s="23" t="s">
        <v>14</v>
      </c>
      <c r="U37" s="12" t="s">
        <v>14</v>
      </c>
      <c r="V37" s="11" t="s">
        <v>14</v>
      </c>
      <c r="W37" s="11" t="s">
        <v>14</v>
      </c>
      <c r="X37" s="20" t="s">
        <v>14</v>
      </c>
    </row>
    <row r="38" spans="1:24" hidden="1" x14ac:dyDescent="0.25">
      <c r="A38" s="11" t="s">
        <v>406</v>
      </c>
      <c r="B38" s="11" t="s">
        <v>14</v>
      </c>
      <c r="C38" s="11" t="s">
        <v>14</v>
      </c>
      <c r="D38" s="11" t="s">
        <v>86</v>
      </c>
      <c r="E38" s="11" t="s">
        <v>407</v>
      </c>
      <c r="F38" s="11" t="s">
        <v>408</v>
      </c>
      <c r="G38" s="11" t="s">
        <v>95</v>
      </c>
      <c r="H38" s="11" t="s">
        <v>389</v>
      </c>
      <c r="I38" s="11" t="s">
        <v>14</v>
      </c>
      <c r="J38" s="16" t="s">
        <v>409</v>
      </c>
      <c r="K38" s="16" t="s">
        <v>410</v>
      </c>
      <c r="L38" s="20"/>
      <c r="M38" s="11" t="s">
        <v>338</v>
      </c>
      <c r="N38" s="12">
        <v>689647</v>
      </c>
      <c r="O38" s="12">
        <v>58870</v>
      </c>
      <c r="P38" s="12">
        <v>975</v>
      </c>
      <c r="Q38" s="12">
        <v>1.656191609</v>
      </c>
      <c r="R38" s="12">
        <v>42234</v>
      </c>
      <c r="S38" s="12">
        <v>6.124002569</v>
      </c>
      <c r="T38" s="23" t="s">
        <v>14</v>
      </c>
      <c r="U38" s="12" t="s">
        <v>14</v>
      </c>
      <c r="V38" s="11" t="s">
        <v>14</v>
      </c>
      <c r="W38" s="11" t="s">
        <v>14</v>
      </c>
      <c r="X38" s="20" t="s">
        <v>14</v>
      </c>
    </row>
    <row r="39" spans="1:24" x14ac:dyDescent="0.25">
      <c r="A39" s="11" t="s">
        <v>92</v>
      </c>
      <c r="B39" s="11" t="s">
        <v>14</v>
      </c>
      <c r="C39" s="16" t="s">
        <v>527</v>
      </c>
      <c r="D39" s="11" t="s">
        <v>86</v>
      </c>
      <c r="E39" s="11" t="s">
        <v>93</v>
      </c>
      <c r="F39" s="11" t="s">
        <v>94</v>
      </c>
      <c r="G39" s="11" t="s">
        <v>95</v>
      </c>
      <c r="H39" s="11" t="s">
        <v>96</v>
      </c>
      <c r="I39" s="11" t="s">
        <v>97</v>
      </c>
      <c r="J39" s="16" t="s">
        <v>99</v>
      </c>
      <c r="K39" s="16" t="s">
        <v>100</v>
      </c>
      <c r="L39" s="20"/>
      <c r="M39" s="11" t="s">
        <v>98</v>
      </c>
      <c r="N39" s="12">
        <v>1169428</v>
      </c>
      <c r="O39" s="12">
        <v>993518</v>
      </c>
      <c r="P39" s="12">
        <v>19449</v>
      </c>
      <c r="Q39" s="12">
        <v>1.9575890920000001</v>
      </c>
      <c r="R39" s="12">
        <v>584138</v>
      </c>
      <c r="S39" s="12">
        <v>49.950745150000003</v>
      </c>
      <c r="T39" s="23"/>
      <c r="U39" s="11" t="s">
        <v>674</v>
      </c>
      <c r="V39" s="11">
        <v>64.7</v>
      </c>
      <c r="W39" s="11">
        <v>354422574</v>
      </c>
      <c r="X39" s="20">
        <v>4.3</v>
      </c>
    </row>
    <row r="40" spans="1:24" x14ac:dyDescent="0.25">
      <c r="A40" s="11" t="s">
        <v>101</v>
      </c>
      <c r="B40" s="11" t="s">
        <v>102</v>
      </c>
      <c r="C40" s="16" t="s">
        <v>526</v>
      </c>
      <c r="D40" s="11" t="s">
        <v>86</v>
      </c>
      <c r="E40" s="11" t="s">
        <v>103</v>
      </c>
      <c r="F40" s="11" t="s">
        <v>104</v>
      </c>
      <c r="G40" s="11" t="s">
        <v>95</v>
      </c>
      <c r="H40" s="11" t="s">
        <v>105</v>
      </c>
      <c r="I40" s="11" t="s">
        <v>106</v>
      </c>
      <c r="J40" s="16" t="s">
        <v>437</v>
      </c>
      <c r="K40" s="16" t="s">
        <v>107</v>
      </c>
      <c r="L40" s="20" t="s">
        <v>616</v>
      </c>
      <c r="M40" s="11" t="s">
        <v>98</v>
      </c>
      <c r="N40" s="12">
        <v>1169689</v>
      </c>
      <c r="O40" s="12">
        <v>525234</v>
      </c>
      <c r="P40" s="12">
        <v>34040</v>
      </c>
      <c r="Q40" s="12">
        <v>6.4809208849999997</v>
      </c>
      <c r="R40" s="12">
        <v>355651</v>
      </c>
      <c r="S40" s="12">
        <v>30.405603540000001</v>
      </c>
      <c r="T40" s="23"/>
      <c r="U40" s="11" t="s">
        <v>674</v>
      </c>
      <c r="V40" s="11">
        <v>54.1</v>
      </c>
      <c r="W40" s="11">
        <v>397507400</v>
      </c>
      <c r="X40" s="20">
        <v>3.7</v>
      </c>
    </row>
    <row r="41" spans="1:24" hidden="1" x14ac:dyDescent="0.25">
      <c r="A41" s="11" t="s">
        <v>339</v>
      </c>
      <c r="B41" s="11" t="s">
        <v>14</v>
      </c>
      <c r="C41" s="16" t="s">
        <v>531</v>
      </c>
      <c r="D41" s="11" t="s">
        <v>86</v>
      </c>
      <c r="E41" s="11" t="s">
        <v>340</v>
      </c>
      <c r="F41" s="11" t="s">
        <v>310</v>
      </c>
      <c r="G41" s="11" t="s">
        <v>95</v>
      </c>
      <c r="H41" s="11" t="s">
        <v>96</v>
      </c>
      <c r="I41" s="11" t="s">
        <v>14</v>
      </c>
      <c r="J41" s="16" t="s">
        <v>473</v>
      </c>
      <c r="K41" s="16" t="s">
        <v>341</v>
      </c>
      <c r="L41" s="20"/>
      <c r="M41" s="11" t="s">
        <v>338</v>
      </c>
      <c r="N41" s="12">
        <v>4434526</v>
      </c>
      <c r="O41" s="12">
        <v>4168498</v>
      </c>
      <c r="P41" s="12">
        <v>213657</v>
      </c>
      <c r="Q41" s="12">
        <v>5.1255152339999999</v>
      </c>
      <c r="R41" s="12">
        <v>752611</v>
      </c>
      <c r="S41" s="12">
        <v>16.97162222</v>
      </c>
      <c r="T41" s="23" t="s">
        <v>14</v>
      </c>
      <c r="U41" s="11" t="s">
        <v>14</v>
      </c>
      <c r="V41" s="11" t="s">
        <v>14</v>
      </c>
      <c r="W41" s="11" t="s">
        <v>14</v>
      </c>
      <c r="X41" s="20" t="s">
        <v>14</v>
      </c>
    </row>
    <row r="42" spans="1:24" x14ac:dyDescent="0.25">
      <c r="A42" s="11" t="s">
        <v>108</v>
      </c>
      <c r="B42" s="11" t="s">
        <v>14</v>
      </c>
      <c r="C42" s="16" t="s">
        <v>529</v>
      </c>
      <c r="D42" s="11" t="s">
        <v>86</v>
      </c>
      <c r="E42" s="11" t="s">
        <v>14</v>
      </c>
      <c r="F42" s="11" t="s">
        <v>109</v>
      </c>
      <c r="G42" s="11" t="s">
        <v>95</v>
      </c>
      <c r="H42" s="11" t="s">
        <v>96</v>
      </c>
      <c r="I42" s="11" t="s">
        <v>97</v>
      </c>
      <c r="J42" s="16" t="s">
        <v>438</v>
      </c>
      <c r="K42" s="16" t="s">
        <v>110</v>
      </c>
      <c r="L42" s="20"/>
      <c r="M42" s="11" t="s">
        <v>98</v>
      </c>
      <c r="N42" s="12">
        <v>1417834</v>
      </c>
      <c r="O42" s="12">
        <v>946346</v>
      </c>
      <c r="P42" s="12">
        <v>13901</v>
      </c>
      <c r="Q42" s="12">
        <v>1.4689130610000001</v>
      </c>
      <c r="R42" s="12">
        <v>681384</v>
      </c>
      <c r="S42" s="12">
        <v>48.058094250000003</v>
      </c>
      <c r="T42" s="23"/>
      <c r="U42" s="11" t="s">
        <v>674</v>
      </c>
      <c r="V42" s="11">
        <v>58.3</v>
      </c>
      <c r="W42" s="11">
        <v>452623412</v>
      </c>
      <c r="X42" s="20">
        <v>4.7</v>
      </c>
    </row>
    <row r="43" spans="1:24" x14ac:dyDescent="0.25">
      <c r="A43" s="11" t="s">
        <v>111</v>
      </c>
      <c r="B43" s="11" t="s">
        <v>14</v>
      </c>
      <c r="C43" s="16" t="s">
        <v>528</v>
      </c>
      <c r="D43" s="11" t="s">
        <v>86</v>
      </c>
      <c r="E43" s="11" t="s">
        <v>112</v>
      </c>
      <c r="F43" s="11" t="s">
        <v>113</v>
      </c>
      <c r="G43" s="11" t="s">
        <v>95</v>
      </c>
      <c r="H43" s="11" t="s">
        <v>96</v>
      </c>
      <c r="I43" s="11" t="s">
        <v>97</v>
      </c>
      <c r="J43" s="16" t="s">
        <v>439</v>
      </c>
      <c r="K43" s="16" t="s">
        <v>114</v>
      </c>
      <c r="L43" s="20" t="s">
        <v>690</v>
      </c>
      <c r="M43" s="11" t="s">
        <v>98</v>
      </c>
      <c r="N43" s="12">
        <v>4423759</v>
      </c>
      <c r="O43" s="12">
        <v>4018604</v>
      </c>
      <c r="P43" s="12">
        <v>103398</v>
      </c>
      <c r="Q43" s="12">
        <v>2.572983056</v>
      </c>
      <c r="R43" s="12">
        <v>2618865</v>
      </c>
      <c r="S43" s="12">
        <v>59.199992590000001</v>
      </c>
      <c r="T43" s="23"/>
      <c r="U43" s="11" t="s">
        <v>674</v>
      </c>
      <c r="V43" s="11">
        <v>60.8</v>
      </c>
      <c r="W43" s="11">
        <v>489019304</v>
      </c>
      <c r="X43" s="20">
        <v>5.3</v>
      </c>
    </row>
    <row r="44" spans="1:24" x14ac:dyDescent="0.25">
      <c r="A44" s="11" t="s">
        <v>115</v>
      </c>
      <c r="B44" s="11" t="s">
        <v>14</v>
      </c>
      <c r="C44" s="16" t="s">
        <v>538</v>
      </c>
      <c r="D44" s="11" t="s">
        <v>86</v>
      </c>
      <c r="E44" s="11" t="s">
        <v>112</v>
      </c>
      <c r="F44" s="11" t="s">
        <v>116</v>
      </c>
      <c r="G44" s="11" t="s">
        <v>95</v>
      </c>
      <c r="H44" s="11" t="s">
        <v>96</v>
      </c>
      <c r="I44" s="11" t="s">
        <v>97</v>
      </c>
      <c r="J44" s="16" t="s">
        <v>117</v>
      </c>
      <c r="K44" s="16" t="s">
        <v>118</v>
      </c>
      <c r="L44" s="20"/>
      <c r="M44" s="11" t="s">
        <v>98</v>
      </c>
      <c r="N44" s="12">
        <v>1226824</v>
      </c>
      <c r="O44" s="12">
        <v>1106097</v>
      </c>
      <c r="P44" s="12">
        <v>19243</v>
      </c>
      <c r="Q44" s="12">
        <v>1.739720838</v>
      </c>
      <c r="R44" s="12">
        <v>622472</v>
      </c>
      <c r="S44" s="12">
        <v>50.738492239999999</v>
      </c>
      <c r="T44" s="23"/>
      <c r="U44" s="11" t="s">
        <v>674</v>
      </c>
      <c r="V44" s="11">
        <v>63.9</v>
      </c>
      <c r="W44" s="11">
        <v>423893058</v>
      </c>
      <c r="X44" s="20">
        <v>5.0999999999999996</v>
      </c>
    </row>
    <row r="45" spans="1:24" hidden="1" x14ac:dyDescent="0.25">
      <c r="A45" s="11" t="s">
        <v>377</v>
      </c>
      <c r="B45" s="11" t="s">
        <v>14</v>
      </c>
      <c r="C45" s="16" t="s">
        <v>614</v>
      </c>
      <c r="D45" s="11" t="s">
        <v>86</v>
      </c>
      <c r="E45" s="11" t="s">
        <v>112</v>
      </c>
      <c r="F45" s="11" t="s">
        <v>378</v>
      </c>
      <c r="G45" s="11" t="s">
        <v>95</v>
      </c>
      <c r="H45" s="11" t="s">
        <v>96</v>
      </c>
      <c r="I45" s="11" t="s">
        <v>14</v>
      </c>
      <c r="J45" s="16" t="s">
        <v>117</v>
      </c>
      <c r="K45" s="16" t="s">
        <v>118</v>
      </c>
      <c r="L45" s="20"/>
      <c r="M45" s="11" t="s">
        <v>338</v>
      </c>
      <c r="N45" s="12">
        <v>114</v>
      </c>
      <c r="O45" s="12">
        <v>30</v>
      </c>
      <c r="P45" s="12">
        <v>0</v>
      </c>
      <c r="Q45" s="12">
        <v>0</v>
      </c>
      <c r="R45" s="12">
        <v>19</v>
      </c>
      <c r="S45" s="12">
        <v>16.666666670000001</v>
      </c>
      <c r="T45" s="23" t="s">
        <v>14</v>
      </c>
      <c r="U45" s="11" t="s">
        <v>14</v>
      </c>
      <c r="V45" s="11" t="s">
        <v>14</v>
      </c>
      <c r="W45" s="11" t="s">
        <v>14</v>
      </c>
      <c r="X45" s="20" t="s">
        <v>14</v>
      </c>
    </row>
    <row r="46" spans="1:24" hidden="1" x14ac:dyDescent="0.25">
      <c r="A46" s="11" t="s">
        <v>385</v>
      </c>
      <c r="B46" s="11" t="s">
        <v>14</v>
      </c>
      <c r="C46" s="16" t="s">
        <v>529</v>
      </c>
      <c r="D46" s="11" t="s">
        <v>86</v>
      </c>
      <c r="E46" s="11" t="s">
        <v>112</v>
      </c>
      <c r="F46" s="11" t="s">
        <v>120</v>
      </c>
      <c r="G46" s="11" t="s">
        <v>95</v>
      </c>
      <c r="H46" s="11" t="s">
        <v>96</v>
      </c>
      <c r="I46" s="11" t="s">
        <v>14</v>
      </c>
      <c r="J46" s="16" t="s">
        <v>117</v>
      </c>
      <c r="K46" s="16" t="s">
        <v>118</v>
      </c>
      <c r="L46" s="20"/>
      <c r="M46" s="11" t="s">
        <v>338</v>
      </c>
      <c r="N46" s="12">
        <v>1938577</v>
      </c>
      <c r="O46" s="12">
        <v>9337</v>
      </c>
      <c r="P46" s="12">
        <v>2048</v>
      </c>
      <c r="Q46" s="12">
        <v>21.934240119999998</v>
      </c>
      <c r="R46" s="12">
        <v>158</v>
      </c>
      <c r="S46" s="12">
        <v>8.1503080000000002E-3</v>
      </c>
      <c r="T46" s="23" t="s">
        <v>14</v>
      </c>
      <c r="U46" s="11" t="s">
        <v>14</v>
      </c>
      <c r="V46" s="11" t="s">
        <v>14</v>
      </c>
      <c r="W46" s="11" t="s">
        <v>14</v>
      </c>
      <c r="X46" s="20" t="s">
        <v>14</v>
      </c>
    </row>
    <row r="47" spans="1:24" x14ac:dyDescent="0.25">
      <c r="A47" s="11" t="s">
        <v>119</v>
      </c>
      <c r="B47" s="11" t="s">
        <v>14</v>
      </c>
      <c r="C47" s="16" t="s">
        <v>529</v>
      </c>
      <c r="D47" s="11" t="s">
        <v>86</v>
      </c>
      <c r="E47" s="11" t="s">
        <v>112</v>
      </c>
      <c r="F47" s="11" t="s">
        <v>120</v>
      </c>
      <c r="G47" s="11" t="s">
        <v>95</v>
      </c>
      <c r="H47" s="11" t="s">
        <v>96</v>
      </c>
      <c r="I47" s="11" t="s">
        <v>97</v>
      </c>
      <c r="J47" s="16" t="s">
        <v>117</v>
      </c>
      <c r="K47" s="16" t="s">
        <v>118</v>
      </c>
      <c r="L47" s="20"/>
      <c r="M47" s="11" t="s">
        <v>98</v>
      </c>
      <c r="N47" s="12">
        <v>1418862</v>
      </c>
      <c r="O47" s="12">
        <v>1225613</v>
      </c>
      <c r="P47" s="12">
        <v>25801</v>
      </c>
      <c r="Q47" s="12">
        <v>2.1051506469999999</v>
      </c>
      <c r="R47" s="12">
        <v>751610</v>
      </c>
      <c r="S47" s="12">
        <v>52.972734490000001</v>
      </c>
      <c r="T47" s="23"/>
      <c r="U47" s="11" t="s">
        <v>674</v>
      </c>
      <c r="V47" s="11">
        <v>64.900000000000006</v>
      </c>
      <c r="W47" s="11">
        <v>405137126</v>
      </c>
      <c r="X47" s="20">
        <v>5</v>
      </c>
    </row>
    <row r="48" spans="1:24" hidden="1" x14ac:dyDescent="0.25">
      <c r="A48" s="11" t="s">
        <v>411</v>
      </c>
      <c r="B48" s="11" t="s">
        <v>14</v>
      </c>
      <c r="C48" s="11" t="s">
        <v>14</v>
      </c>
      <c r="D48" s="11" t="s">
        <v>86</v>
      </c>
      <c r="E48" s="11" t="s">
        <v>412</v>
      </c>
      <c r="F48" s="11" t="s">
        <v>413</v>
      </c>
      <c r="G48" s="11" t="s">
        <v>95</v>
      </c>
      <c r="H48" s="11" t="s">
        <v>389</v>
      </c>
      <c r="I48" s="11" t="s">
        <v>14</v>
      </c>
      <c r="J48" s="16" t="s">
        <v>477</v>
      </c>
      <c r="K48" s="16" t="s">
        <v>478</v>
      </c>
      <c r="L48" s="20"/>
      <c r="M48" s="11" t="s">
        <v>338</v>
      </c>
      <c r="N48" s="12">
        <v>59286</v>
      </c>
      <c r="O48" s="12">
        <v>34519</v>
      </c>
      <c r="P48" s="12">
        <v>2791</v>
      </c>
      <c r="Q48" s="12">
        <v>8.0854022420000007</v>
      </c>
      <c r="R48" s="12">
        <v>20966</v>
      </c>
      <c r="S48" s="12">
        <v>35.364166920000002</v>
      </c>
      <c r="T48" s="23" t="s">
        <v>14</v>
      </c>
      <c r="U48" s="11" t="s">
        <v>14</v>
      </c>
      <c r="V48" s="11" t="s">
        <v>14</v>
      </c>
      <c r="W48" s="11" t="s">
        <v>14</v>
      </c>
      <c r="X48" s="20" t="s">
        <v>14</v>
      </c>
    </row>
    <row r="49" spans="1:24" hidden="1" x14ac:dyDescent="0.25">
      <c r="A49" s="11" t="s">
        <v>414</v>
      </c>
      <c r="B49" s="11" t="s">
        <v>14</v>
      </c>
      <c r="C49" s="11" t="s">
        <v>14</v>
      </c>
      <c r="D49" s="11" t="s">
        <v>86</v>
      </c>
      <c r="E49" s="11" t="s">
        <v>415</v>
      </c>
      <c r="F49" s="11" t="s">
        <v>408</v>
      </c>
      <c r="G49" s="11" t="s">
        <v>95</v>
      </c>
      <c r="H49" s="11" t="s">
        <v>389</v>
      </c>
      <c r="I49" s="11" t="s">
        <v>14</v>
      </c>
      <c r="J49" s="16" t="s">
        <v>416</v>
      </c>
      <c r="K49" s="16" t="s">
        <v>479</v>
      </c>
      <c r="L49" s="20"/>
      <c r="M49" s="11" t="s">
        <v>338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23" t="s">
        <v>14</v>
      </c>
      <c r="U49" s="11" t="s">
        <v>14</v>
      </c>
      <c r="V49" s="11" t="s">
        <v>14</v>
      </c>
      <c r="W49" s="11" t="s">
        <v>14</v>
      </c>
      <c r="X49" s="20" t="s">
        <v>14</v>
      </c>
    </row>
    <row r="50" spans="1:24" hidden="1" x14ac:dyDescent="0.25">
      <c r="A50" s="11" t="s">
        <v>417</v>
      </c>
      <c r="B50" s="11" t="s">
        <v>14</v>
      </c>
      <c r="C50" s="11" t="s">
        <v>14</v>
      </c>
      <c r="D50" s="11" t="s">
        <v>86</v>
      </c>
      <c r="E50" s="11" t="s">
        <v>418</v>
      </c>
      <c r="F50" s="11" t="s">
        <v>413</v>
      </c>
      <c r="G50" s="11" t="s">
        <v>95</v>
      </c>
      <c r="H50" s="11" t="s">
        <v>389</v>
      </c>
      <c r="I50" s="11" t="s">
        <v>14</v>
      </c>
      <c r="J50" s="16" t="s">
        <v>480</v>
      </c>
      <c r="K50" s="16" t="s">
        <v>419</v>
      </c>
      <c r="L50" s="20"/>
      <c r="M50" s="11" t="s">
        <v>338</v>
      </c>
      <c r="N50" s="12">
        <v>2301615</v>
      </c>
      <c r="O50" s="12">
        <v>637013</v>
      </c>
      <c r="P50" s="12">
        <v>151944</v>
      </c>
      <c r="Q50" s="12">
        <v>23.852574440000001</v>
      </c>
      <c r="R50" s="12">
        <v>335038</v>
      </c>
      <c r="S50" s="12">
        <v>14.55664827</v>
      </c>
      <c r="T50" s="23" t="s">
        <v>14</v>
      </c>
      <c r="U50" s="11" t="s">
        <v>14</v>
      </c>
      <c r="V50" s="11" t="s">
        <v>14</v>
      </c>
      <c r="W50" s="11" t="s">
        <v>14</v>
      </c>
      <c r="X50" s="20" t="s">
        <v>14</v>
      </c>
    </row>
    <row r="51" spans="1:24" hidden="1" x14ac:dyDescent="0.25">
      <c r="A51" s="11" t="s">
        <v>420</v>
      </c>
      <c r="B51" s="11" t="s">
        <v>14</v>
      </c>
      <c r="C51" s="11" t="s">
        <v>14</v>
      </c>
      <c r="D51" s="11" t="s">
        <v>86</v>
      </c>
      <c r="E51" s="11">
        <v>57795</v>
      </c>
      <c r="F51" s="11" t="s">
        <v>421</v>
      </c>
      <c r="G51" s="11" t="s">
        <v>95</v>
      </c>
      <c r="H51" s="11" t="s">
        <v>389</v>
      </c>
      <c r="I51" s="11" t="s">
        <v>14</v>
      </c>
      <c r="J51" s="16" t="s">
        <v>422</v>
      </c>
      <c r="K51" s="16" t="s">
        <v>423</v>
      </c>
      <c r="L51" s="20"/>
      <c r="M51" s="11" t="s">
        <v>338</v>
      </c>
      <c r="N51" s="12">
        <v>4585458</v>
      </c>
      <c r="O51" s="12">
        <v>899578</v>
      </c>
      <c r="P51" s="12">
        <v>13945</v>
      </c>
      <c r="Q51" s="12">
        <v>1.5501713029999999</v>
      </c>
      <c r="R51" s="12">
        <v>635079</v>
      </c>
      <c r="S51" s="12">
        <v>13.8498488</v>
      </c>
      <c r="T51" s="23" t="s">
        <v>14</v>
      </c>
      <c r="U51" s="11" t="s">
        <v>14</v>
      </c>
      <c r="V51" s="11" t="s">
        <v>14</v>
      </c>
      <c r="W51" s="11" t="s">
        <v>14</v>
      </c>
      <c r="X51" s="20" t="s">
        <v>14</v>
      </c>
    </row>
    <row r="52" spans="1:24" hidden="1" x14ac:dyDescent="0.25">
      <c r="A52" s="11" t="s">
        <v>424</v>
      </c>
      <c r="B52" s="11" t="s">
        <v>14</v>
      </c>
      <c r="C52" s="11" t="s">
        <v>14</v>
      </c>
      <c r="D52" s="11" t="s">
        <v>86</v>
      </c>
      <c r="E52" s="11">
        <v>77266</v>
      </c>
      <c r="F52" s="11" t="s">
        <v>421</v>
      </c>
      <c r="G52" s="11" t="s">
        <v>95</v>
      </c>
      <c r="H52" s="11" t="s">
        <v>389</v>
      </c>
      <c r="I52" s="11" t="s">
        <v>14</v>
      </c>
      <c r="J52" s="16" t="s">
        <v>425</v>
      </c>
      <c r="K52" s="16" t="s">
        <v>426</v>
      </c>
      <c r="L52" s="20"/>
      <c r="M52" s="11" t="s">
        <v>338</v>
      </c>
      <c r="N52" s="12">
        <v>3282814</v>
      </c>
      <c r="O52" s="12">
        <v>25144</v>
      </c>
      <c r="P52" s="12">
        <v>5318</v>
      </c>
      <c r="Q52" s="12">
        <v>21.15017499</v>
      </c>
      <c r="R52" s="12">
        <v>11692</v>
      </c>
      <c r="S52" s="12">
        <v>0.35615785700000002</v>
      </c>
      <c r="T52" s="23" t="s">
        <v>14</v>
      </c>
      <c r="U52" s="11" t="s">
        <v>14</v>
      </c>
      <c r="V52" s="11" t="s">
        <v>14</v>
      </c>
      <c r="W52" s="11" t="s">
        <v>14</v>
      </c>
      <c r="X52" s="20" t="s">
        <v>14</v>
      </c>
    </row>
    <row r="53" spans="1:24" hidden="1" x14ac:dyDescent="0.25">
      <c r="A53" s="11" t="s">
        <v>427</v>
      </c>
      <c r="B53" s="11" t="s">
        <v>14</v>
      </c>
      <c r="C53" s="11" t="s">
        <v>14</v>
      </c>
      <c r="D53" s="11" t="s">
        <v>86</v>
      </c>
      <c r="E53" s="11">
        <v>2235</v>
      </c>
      <c r="F53" s="11" t="s">
        <v>428</v>
      </c>
      <c r="G53" s="11" t="s">
        <v>95</v>
      </c>
      <c r="H53" s="11" t="s">
        <v>389</v>
      </c>
      <c r="I53" s="11" t="s">
        <v>14</v>
      </c>
      <c r="J53" s="16" t="s">
        <v>480</v>
      </c>
      <c r="K53" s="16" t="s">
        <v>419</v>
      </c>
      <c r="L53" s="20"/>
      <c r="M53" s="11" t="s">
        <v>338</v>
      </c>
      <c r="N53" s="12"/>
      <c r="O53" s="12"/>
      <c r="P53" s="12"/>
      <c r="Q53" s="12"/>
      <c r="R53" s="12"/>
      <c r="S53" s="12"/>
      <c r="T53" s="23" t="s">
        <v>14</v>
      </c>
      <c r="U53" s="11" t="s">
        <v>14</v>
      </c>
      <c r="V53" s="11" t="s">
        <v>14</v>
      </c>
      <c r="W53" s="11" t="s">
        <v>14</v>
      </c>
      <c r="X53" s="20" t="s">
        <v>14</v>
      </c>
    </row>
    <row r="54" spans="1:24" hidden="1" x14ac:dyDescent="0.25">
      <c r="A54" s="11" t="s">
        <v>429</v>
      </c>
      <c r="B54" s="11" t="s">
        <v>14</v>
      </c>
      <c r="C54" s="11" t="s">
        <v>14</v>
      </c>
      <c r="D54" s="11" t="s">
        <v>86</v>
      </c>
      <c r="E54" s="11">
        <v>2228</v>
      </c>
      <c r="F54" s="11" t="s">
        <v>428</v>
      </c>
      <c r="G54" s="11" t="s">
        <v>95</v>
      </c>
      <c r="H54" s="11" t="s">
        <v>389</v>
      </c>
      <c r="I54" s="11" t="s">
        <v>14</v>
      </c>
      <c r="J54" s="16" t="s">
        <v>480</v>
      </c>
      <c r="K54" s="16" t="s">
        <v>419</v>
      </c>
      <c r="L54" s="20"/>
      <c r="M54" s="11" t="s">
        <v>338</v>
      </c>
      <c r="N54" s="12">
        <v>2259785</v>
      </c>
      <c r="O54" s="12">
        <v>158111</v>
      </c>
      <c r="P54" s="12">
        <v>4300</v>
      </c>
      <c r="Q54" s="12">
        <v>2.719608376</v>
      </c>
      <c r="R54" s="12">
        <v>104792</v>
      </c>
      <c r="S54" s="12">
        <v>4.6372553139999999</v>
      </c>
      <c r="T54" s="23" t="s">
        <v>14</v>
      </c>
      <c r="U54" s="11" t="s">
        <v>14</v>
      </c>
      <c r="V54" s="11" t="s">
        <v>14</v>
      </c>
      <c r="W54" s="11" t="s">
        <v>14</v>
      </c>
      <c r="X54" s="20" t="s">
        <v>14</v>
      </c>
    </row>
    <row r="55" spans="1:24" hidden="1" x14ac:dyDescent="0.25">
      <c r="A55" s="11" t="s">
        <v>430</v>
      </c>
      <c r="B55" s="11" t="s">
        <v>14</v>
      </c>
      <c r="C55" s="11" t="s">
        <v>14</v>
      </c>
      <c r="D55" s="11" t="s">
        <v>86</v>
      </c>
      <c r="E55" s="11">
        <v>1270</v>
      </c>
      <c r="F55" s="11" t="s">
        <v>421</v>
      </c>
      <c r="G55" s="11" t="s">
        <v>95</v>
      </c>
      <c r="H55" s="11" t="s">
        <v>389</v>
      </c>
      <c r="I55" s="11" t="s">
        <v>14</v>
      </c>
      <c r="J55" s="16" t="s">
        <v>431</v>
      </c>
      <c r="K55" s="16" t="s">
        <v>432</v>
      </c>
      <c r="L55" s="20"/>
      <c r="M55" s="11" t="s">
        <v>338</v>
      </c>
      <c r="N55" s="12">
        <v>7808001</v>
      </c>
      <c r="O55" s="12">
        <v>48170</v>
      </c>
      <c r="P55" s="12">
        <v>10250</v>
      </c>
      <c r="Q55" s="12">
        <v>21.278804239999999</v>
      </c>
      <c r="R55" s="12">
        <v>16000</v>
      </c>
      <c r="S55" s="12">
        <v>0.20491800700000001</v>
      </c>
      <c r="T55" s="23" t="s">
        <v>14</v>
      </c>
      <c r="U55" s="11" t="s">
        <v>14</v>
      </c>
      <c r="V55" s="11" t="s">
        <v>14</v>
      </c>
      <c r="W55" s="11" t="s">
        <v>14</v>
      </c>
      <c r="X55" s="20" t="s">
        <v>14</v>
      </c>
    </row>
    <row r="56" spans="1:24" hidden="1" x14ac:dyDescent="0.25">
      <c r="A56" s="11" t="s">
        <v>433</v>
      </c>
      <c r="B56" s="11" t="s">
        <v>14</v>
      </c>
      <c r="C56" s="11" t="s">
        <v>14</v>
      </c>
      <c r="D56" s="11" t="s">
        <v>86</v>
      </c>
      <c r="E56" s="11" t="s">
        <v>434</v>
      </c>
      <c r="F56" s="11" t="s">
        <v>428</v>
      </c>
      <c r="G56" s="11" t="s">
        <v>95</v>
      </c>
      <c r="H56" s="11" t="s">
        <v>389</v>
      </c>
      <c r="I56" s="11" t="s">
        <v>14</v>
      </c>
      <c r="J56" s="16" t="s">
        <v>480</v>
      </c>
      <c r="K56" s="16" t="s">
        <v>419</v>
      </c>
      <c r="L56" s="20"/>
      <c r="M56" s="11" t="s">
        <v>338</v>
      </c>
      <c r="N56" s="12">
        <v>1836935</v>
      </c>
      <c r="O56" s="12">
        <v>180317</v>
      </c>
      <c r="P56" s="12">
        <v>3142</v>
      </c>
      <c r="Q56" s="12">
        <v>1.742486843</v>
      </c>
      <c r="R56" s="12">
        <v>124411</v>
      </c>
      <c r="S56" s="12">
        <v>6.7727491720000002</v>
      </c>
      <c r="T56" s="23" t="s">
        <v>14</v>
      </c>
      <c r="U56" s="11" t="s">
        <v>14</v>
      </c>
      <c r="V56" s="11" t="s">
        <v>14</v>
      </c>
      <c r="W56" s="11" t="s">
        <v>14</v>
      </c>
      <c r="X56" s="20" t="s">
        <v>14</v>
      </c>
    </row>
    <row r="57" spans="1:24" x14ac:dyDescent="0.25">
      <c r="A57" s="11" t="s">
        <v>121</v>
      </c>
      <c r="B57" s="11" t="s">
        <v>102</v>
      </c>
      <c r="C57" s="16" t="s">
        <v>525</v>
      </c>
      <c r="D57" s="11" t="s">
        <v>86</v>
      </c>
      <c r="E57" s="11" t="s">
        <v>122</v>
      </c>
      <c r="F57" s="11" t="s">
        <v>123</v>
      </c>
      <c r="G57" s="11" t="s">
        <v>95</v>
      </c>
      <c r="H57" s="11" t="s">
        <v>105</v>
      </c>
      <c r="I57" s="11" t="s">
        <v>106</v>
      </c>
      <c r="J57" s="16" t="s">
        <v>440</v>
      </c>
      <c r="K57" s="16" t="s">
        <v>124</v>
      </c>
      <c r="L57" s="20" t="s">
        <v>692</v>
      </c>
      <c r="M57" s="11" t="s">
        <v>98</v>
      </c>
      <c r="N57" s="12" t="s">
        <v>596</v>
      </c>
      <c r="O57" s="12" t="s">
        <v>597</v>
      </c>
      <c r="P57" s="12" t="s">
        <v>598</v>
      </c>
      <c r="Q57" s="12"/>
      <c r="R57" s="12" t="s">
        <v>599</v>
      </c>
      <c r="S57" s="12">
        <v>45.3214004777452</v>
      </c>
      <c r="T57" s="23"/>
      <c r="U57" s="11" t="s">
        <v>674</v>
      </c>
      <c r="V57" s="11">
        <v>61.7</v>
      </c>
      <c r="W57" s="11">
        <v>370781716</v>
      </c>
      <c r="X57" s="20">
        <v>4</v>
      </c>
    </row>
    <row r="58" spans="1:24" x14ac:dyDescent="0.25">
      <c r="A58" s="11" t="s">
        <v>125</v>
      </c>
      <c r="B58" s="11" t="s">
        <v>14</v>
      </c>
      <c r="C58" s="16" t="s">
        <v>530</v>
      </c>
      <c r="D58" s="11" t="s">
        <v>86</v>
      </c>
      <c r="E58" s="11" t="s">
        <v>14</v>
      </c>
      <c r="F58" s="11" t="s">
        <v>126</v>
      </c>
      <c r="G58" s="11" t="s">
        <v>95</v>
      </c>
      <c r="H58" s="11" t="s">
        <v>96</v>
      </c>
      <c r="I58" s="11" t="s">
        <v>97</v>
      </c>
      <c r="J58" s="16" t="s">
        <v>441</v>
      </c>
      <c r="K58" s="16" t="s">
        <v>127</v>
      </c>
      <c r="L58" s="20" t="s">
        <v>689</v>
      </c>
      <c r="M58" s="11" t="s">
        <v>98</v>
      </c>
      <c r="N58" s="12">
        <v>2720615</v>
      </c>
      <c r="O58" s="12">
        <v>2320644</v>
      </c>
      <c r="P58" s="12">
        <v>69006</v>
      </c>
      <c r="Q58" s="12">
        <v>2.9735711290000002</v>
      </c>
      <c r="R58" s="12">
        <v>1542944</v>
      </c>
      <c r="S58" s="12">
        <v>56.713059360000003</v>
      </c>
      <c r="T58" s="23"/>
      <c r="U58" s="11" t="s">
        <v>674</v>
      </c>
      <c r="V58" s="11">
        <v>63.2</v>
      </c>
      <c r="W58" s="11">
        <v>393355780</v>
      </c>
      <c r="X58" s="20">
        <v>4.7</v>
      </c>
    </row>
    <row r="59" spans="1:24" hidden="1" x14ac:dyDescent="0.25">
      <c r="A59" s="11" t="s">
        <v>384</v>
      </c>
      <c r="B59" s="11" t="s">
        <v>14</v>
      </c>
      <c r="C59" s="16" t="s">
        <v>530</v>
      </c>
      <c r="D59" s="11" t="s">
        <v>86</v>
      </c>
      <c r="E59" s="11" t="s">
        <v>14</v>
      </c>
      <c r="F59" s="11" t="s">
        <v>126</v>
      </c>
      <c r="G59" s="11" t="s">
        <v>95</v>
      </c>
      <c r="H59" s="11" t="s">
        <v>96</v>
      </c>
      <c r="I59" s="11" t="s">
        <v>14</v>
      </c>
      <c r="J59" s="16" t="s">
        <v>441</v>
      </c>
      <c r="K59" s="16" t="s">
        <v>127</v>
      </c>
      <c r="L59" s="20" t="s">
        <v>689</v>
      </c>
      <c r="M59" s="11" t="s">
        <v>338</v>
      </c>
      <c r="N59" s="12">
        <v>3144638</v>
      </c>
      <c r="O59" s="12">
        <v>2862066</v>
      </c>
      <c r="P59" s="12">
        <v>299839</v>
      </c>
      <c r="Q59" s="12">
        <v>10.47631326</v>
      </c>
      <c r="R59" s="12">
        <v>625765</v>
      </c>
      <c r="S59" s="12">
        <v>19.89942881</v>
      </c>
      <c r="T59" s="23" t="s">
        <v>14</v>
      </c>
      <c r="U59" s="11" t="s">
        <v>14</v>
      </c>
      <c r="V59" s="11" t="s">
        <v>14</v>
      </c>
      <c r="W59" s="11" t="s">
        <v>14</v>
      </c>
      <c r="X59" s="20" t="s">
        <v>14</v>
      </c>
    </row>
    <row r="60" spans="1:24" hidden="1" x14ac:dyDescent="0.25">
      <c r="A60" s="11" t="s">
        <v>128</v>
      </c>
      <c r="B60" s="11" t="s">
        <v>14</v>
      </c>
      <c r="C60" s="16" t="s">
        <v>489</v>
      </c>
      <c r="D60" s="11" t="s">
        <v>86</v>
      </c>
      <c r="E60" s="11" t="s">
        <v>14</v>
      </c>
      <c r="F60" s="11" t="s">
        <v>14</v>
      </c>
      <c r="G60" s="11" t="s">
        <v>46</v>
      </c>
      <c r="H60" s="11" t="s">
        <v>17</v>
      </c>
      <c r="I60" s="11" t="s">
        <v>129</v>
      </c>
      <c r="J60" s="16" t="s">
        <v>130</v>
      </c>
      <c r="K60" s="16" t="s">
        <v>131</v>
      </c>
      <c r="L60" s="20"/>
      <c r="M60" s="11" t="s">
        <v>18</v>
      </c>
      <c r="N60" s="12" t="s">
        <v>14</v>
      </c>
      <c r="O60" s="12" t="s">
        <v>14</v>
      </c>
      <c r="P60" s="12" t="s">
        <v>14</v>
      </c>
      <c r="Q60" s="12" t="s">
        <v>14</v>
      </c>
      <c r="R60" s="12" t="s">
        <v>14</v>
      </c>
      <c r="S60" s="12" t="s">
        <v>14</v>
      </c>
      <c r="T60" s="23">
        <v>132.6</v>
      </c>
      <c r="U60" s="11" t="s">
        <v>14</v>
      </c>
      <c r="V60" s="11">
        <v>132.6</v>
      </c>
      <c r="W60" s="11">
        <v>384615174</v>
      </c>
      <c r="X60" s="20">
        <v>17.3</v>
      </c>
    </row>
    <row r="61" spans="1:24" hidden="1" x14ac:dyDescent="0.25">
      <c r="A61" s="11" t="s">
        <v>132</v>
      </c>
      <c r="B61" s="11" t="s">
        <v>14</v>
      </c>
      <c r="C61" s="16" t="s">
        <v>489</v>
      </c>
      <c r="D61" s="11" t="s">
        <v>86</v>
      </c>
      <c r="E61" s="11" t="s">
        <v>14</v>
      </c>
      <c r="F61" s="11" t="s">
        <v>14</v>
      </c>
      <c r="G61" s="11" t="s">
        <v>46</v>
      </c>
      <c r="H61" s="11" t="s">
        <v>17</v>
      </c>
      <c r="I61" s="11" t="s">
        <v>129</v>
      </c>
      <c r="J61" s="16" t="s">
        <v>442</v>
      </c>
      <c r="K61" s="16" t="s">
        <v>133</v>
      </c>
      <c r="L61" s="20"/>
      <c r="M61" s="11" t="s">
        <v>18</v>
      </c>
      <c r="N61" s="12" t="s">
        <v>14</v>
      </c>
      <c r="O61" s="12" t="s">
        <v>14</v>
      </c>
      <c r="P61" s="12" t="s">
        <v>14</v>
      </c>
      <c r="Q61" s="12" t="s">
        <v>14</v>
      </c>
      <c r="R61" s="12" t="s">
        <v>14</v>
      </c>
      <c r="S61" s="12" t="s">
        <v>14</v>
      </c>
      <c r="T61" s="23">
        <v>132.4</v>
      </c>
      <c r="U61" s="11" t="s">
        <v>14</v>
      </c>
      <c r="V61" s="11">
        <v>132.4</v>
      </c>
      <c r="W61" s="11">
        <v>417087858</v>
      </c>
      <c r="X61" s="20">
        <v>18.7</v>
      </c>
    </row>
    <row r="62" spans="1:24" hidden="1" x14ac:dyDescent="0.25">
      <c r="A62" s="11" t="s">
        <v>134</v>
      </c>
      <c r="B62" s="11" t="s">
        <v>14</v>
      </c>
      <c r="C62" s="16" t="s">
        <v>489</v>
      </c>
      <c r="D62" s="11" t="s">
        <v>86</v>
      </c>
      <c r="E62" s="11" t="s">
        <v>14</v>
      </c>
      <c r="F62" s="11" t="s">
        <v>14</v>
      </c>
      <c r="G62" s="11" t="s">
        <v>46</v>
      </c>
      <c r="H62" s="11" t="s">
        <v>17</v>
      </c>
      <c r="I62" s="11" t="s">
        <v>129</v>
      </c>
      <c r="J62" s="16" t="s">
        <v>443</v>
      </c>
      <c r="K62" s="16" t="s">
        <v>135</v>
      </c>
      <c r="L62" s="20"/>
      <c r="M62" s="11" t="s">
        <v>18</v>
      </c>
      <c r="N62" s="12" t="s">
        <v>14</v>
      </c>
      <c r="O62" s="12" t="s">
        <v>14</v>
      </c>
      <c r="P62" s="12" t="s">
        <v>14</v>
      </c>
      <c r="Q62" s="12" t="s">
        <v>14</v>
      </c>
      <c r="R62" s="12" t="s">
        <v>14</v>
      </c>
      <c r="S62" s="12" t="s">
        <v>14</v>
      </c>
      <c r="T62" s="23">
        <v>132.4</v>
      </c>
      <c r="U62" s="11" t="s">
        <v>14</v>
      </c>
      <c r="V62" s="11">
        <v>132.4</v>
      </c>
      <c r="W62" s="11">
        <v>357514354</v>
      </c>
      <c r="X62" s="20">
        <v>16</v>
      </c>
    </row>
    <row r="63" spans="1:24" hidden="1" x14ac:dyDescent="0.25">
      <c r="A63" s="11" t="s">
        <v>136</v>
      </c>
      <c r="B63" s="11" t="s">
        <v>14</v>
      </c>
      <c r="C63" s="16" t="s">
        <v>489</v>
      </c>
      <c r="D63" s="11" t="s">
        <v>86</v>
      </c>
      <c r="E63" s="11" t="s">
        <v>14</v>
      </c>
      <c r="F63" s="11" t="s">
        <v>14</v>
      </c>
      <c r="G63" s="11" t="s">
        <v>46</v>
      </c>
      <c r="H63" s="11" t="s">
        <v>17</v>
      </c>
      <c r="I63" s="11" t="s">
        <v>129</v>
      </c>
      <c r="J63" s="16" t="s">
        <v>444</v>
      </c>
      <c r="K63" s="16" t="s">
        <v>135</v>
      </c>
      <c r="L63" s="20"/>
      <c r="M63" s="11" t="s">
        <v>18</v>
      </c>
      <c r="N63" s="12" t="s">
        <v>14</v>
      </c>
      <c r="O63" s="12" t="s">
        <v>14</v>
      </c>
      <c r="P63" s="12" t="s">
        <v>14</v>
      </c>
      <c r="Q63" s="12" t="s">
        <v>14</v>
      </c>
      <c r="R63" s="12" t="s">
        <v>14</v>
      </c>
      <c r="S63" s="12" t="s">
        <v>14</v>
      </c>
      <c r="T63" s="23">
        <v>133.1</v>
      </c>
      <c r="U63" s="11" t="s">
        <v>14</v>
      </c>
      <c r="V63" s="11">
        <v>133.1</v>
      </c>
      <c r="W63" s="11">
        <v>331035396</v>
      </c>
      <c r="X63" s="20">
        <v>14.9</v>
      </c>
    </row>
    <row r="64" spans="1:24" hidden="1" x14ac:dyDescent="0.25">
      <c r="A64" s="11" t="s">
        <v>137</v>
      </c>
      <c r="B64" s="11" t="s">
        <v>14</v>
      </c>
      <c r="C64" s="16" t="s">
        <v>489</v>
      </c>
      <c r="D64" s="11" t="s">
        <v>86</v>
      </c>
      <c r="E64" s="11" t="s">
        <v>14</v>
      </c>
      <c r="F64" s="11" t="s">
        <v>14</v>
      </c>
      <c r="G64" s="11" t="s">
        <v>46</v>
      </c>
      <c r="H64" s="11" t="s">
        <v>17</v>
      </c>
      <c r="I64" s="11" t="s">
        <v>129</v>
      </c>
      <c r="J64" s="16" t="s">
        <v>445</v>
      </c>
      <c r="K64" s="16" t="s">
        <v>135</v>
      </c>
      <c r="L64" s="20"/>
      <c r="M64" s="11" t="s">
        <v>18</v>
      </c>
      <c r="N64" s="12" t="s">
        <v>14</v>
      </c>
      <c r="O64" s="12" t="s">
        <v>14</v>
      </c>
      <c r="P64" s="12" t="s">
        <v>14</v>
      </c>
      <c r="Q64" s="12" t="s">
        <v>14</v>
      </c>
      <c r="R64" s="12" t="s">
        <v>14</v>
      </c>
      <c r="S64" s="12" t="s">
        <v>14</v>
      </c>
      <c r="T64" s="23">
        <v>132.6</v>
      </c>
      <c r="U64" s="11" t="s">
        <v>14</v>
      </c>
      <c r="V64" s="11">
        <v>132.6</v>
      </c>
      <c r="W64" s="11">
        <v>361676610</v>
      </c>
      <c r="X64" s="20">
        <v>16.2</v>
      </c>
    </row>
    <row r="65" spans="1:24" x14ac:dyDescent="0.25">
      <c r="A65" s="11" t="s">
        <v>138</v>
      </c>
      <c r="B65" s="11" t="s">
        <v>14</v>
      </c>
      <c r="C65" s="16" t="s">
        <v>490</v>
      </c>
      <c r="D65" s="11" t="s">
        <v>86</v>
      </c>
      <c r="E65" s="11">
        <v>1051296</v>
      </c>
      <c r="F65" s="11" t="s">
        <v>139</v>
      </c>
      <c r="G65" s="11" t="s">
        <v>46</v>
      </c>
      <c r="H65" s="11" t="s">
        <v>105</v>
      </c>
      <c r="I65" s="11" t="s">
        <v>140</v>
      </c>
      <c r="J65" s="16" t="s">
        <v>446</v>
      </c>
      <c r="K65" s="16" t="s">
        <v>141</v>
      </c>
      <c r="L65" s="20" t="s">
        <v>691</v>
      </c>
      <c r="M65" s="11" t="s">
        <v>98</v>
      </c>
      <c r="N65" s="12" t="s">
        <v>14</v>
      </c>
      <c r="O65" s="12" t="s">
        <v>14</v>
      </c>
      <c r="P65" s="12" t="s">
        <v>14</v>
      </c>
      <c r="Q65" s="12" t="s">
        <v>14</v>
      </c>
      <c r="R65" s="12" t="s">
        <v>14</v>
      </c>
      <c r="S65" s="12" t="s">
        <v>14</v>
      </c>
      <c r="T65" s="23"/>
      <c r="U65" s="24" t="s">
        <v>675</v>
      </c>
      <c r="V65" s="11">
        <v>58.4</v>
      </c>
      <c r="W65" s="11">
        <v>17738912</v>
      </c>
      <c r="X65" s="20">
        <v>0.2</v>
      </c>
    </row>
    <row r="66" spans="1:24" x14ac:dyDescent="0.25">
      <c r="A66" s="11" t="s">
        <v>142</v>
      </c>
      <c r="B66" s="11" t="s">
        <v>14</v>
      </c>
      <c r="C66" s="16" t="s">
        <v>491</v>
      </c>
      <c r="D66" s="11" t="s">
        <v>86</v>
      </c>
      <c r="E66" s="11" t="s">
        <v>143</v>
      </c>
      <c r="F66" s="11" t="s">
        <v>144</v>
      </c>
      <c r="G66" s="11" t="s">
        <v>46</v>
      </c>
      <c r="H66" s="11" t="s">
        <v>105</v>
      </c>
      <c r="I66" s="11" t="s">
        <v>140</v>
      </c>
      <c r="J66" s="16" t="s">
        <v>145</v>
      </c>
      <c r="K66" s="16" t="s">
        <v>146</v>
      </c>
      <c r="L66" s="20"/>
      <c r="M66" s="11" t="s">
        <v>98</v>
      </c>
      <c r="N66" s="12">
        <v>8601388</v>
      </c>
      <c r="O66" s="12">
        <v>7579504</v>
      </c>
      <c r="P66" s="12">
        <v>112723</v>
      </c>
      <c r="Q66" s="12">
        <v>1.4872081340000001</v>
      </c>
      <c r="R66" s="12">
        <v>5580228</v>
      </c>
      <c r="S66" s="12">
        <v>64.875901420000005</v>
      </c>
      <c r="T66" s="23"/>
      <c r="U66" s="11" t="s">
        <v>674</v>
      </c>
      <c r="V66" s="11">
        <v>65.099999999999994</v>
      </c>
      <c r="W66" s="11">
        <v>349530560</v>
      </c>
      <c r="X66" s="20">
        <v>4.2</v>
      </c>
    </row>
    <row r="67" spans="1:24" x14ac:dyDescent="0.25">
      <c r="A67" s="11" t="s">
        <v>147</v>
      </c>
      <c r="B67" s="11" t="s">
        <v>148</v>
      </c>
      <c r="C67" s="16" t="s">
        <v>492</v>
      </c>
      <c r="D67" s="11" t="s">
        <v>86</v>
      </c>
      <c r="E67" s="11" t="s">
        <v>149</v>
      </c>
      <c r="F67" s="11" t="s">
        <v>150</v>
      </c>
      <c r="G67" s="11" t="s">
        <v>46</v>
      </c>
      <c r="H67" s="11" t="s">
        <v>105</v>
      </c>
      <c r="I67" s="11" t="s">
        <v>140</v>
      </c>
      <c r="J67" s="16" t="s">
        <v>151</v>
      </c>
      <c r="K67" s="16" t="s">
        <v>152</v>
      </c>
      <c r="L67" s="20" t="s">
        <v>616</v>
      </c>
      <c r="M67" s="11" t="s">
        <v>98</v>
      </c>
      <c r="N67" s="12" t="s">
        <v>14</v>
      </c>
      <c r="O67" s="12" t="s">
        <v>14</v>
      </c>
      <c r="P67" s="12" t="s">
        <v>14</v>
      </c>
      <c r="Q67" s="12" t="s">
        <v>14</v>
      </c>
      <c r="R67" s="12" t="s">
        <v>14</v>
      </c>
      <c r="S67" s="12" t="s">
        <v>14</v>
      </c>
      <c r="T67" s="23"/>
      <c r="U67" s="24" t="s">
        <v>675</v>
      </c>
      <c r="V67" s="11">
        <v>71.2</v>
      </c>
      <c r="W67" s="11">
        <v>131922480</v>
      </c>
      <c r="X67" s="20">
        <v>1.6</v>
      </c>
    </row>
    <row r="68" spans="1:24" x14ac:dyDescent="0.25">
      <c r="A68" s="11" t="s">
        <v>153</v>
      </c>
      <c r="B68" s="11" t="s">
        <v>154</v>
      </c>
      <c r="C68" s="16" t="s">
        <v>493</v>
      </c>
      <c r="D68" s="11" t="s">
        <v>86</v>
      </c>
      <c r="E68" s="11" t="s">
        <v>155</v>
      </c>
      <c r="F68" s="11" t="s">
        <v>150</v>
      </c>
      <c r="G68" s="11" t="s">
        <v>46</v>
      </c>
      <c r="H68" s="11" t="s">
        <v>105</v>
      </c>
      <c r="I68" s="11" t="s">
        <v>140</v>
      </c>
      <c r="J68" s="16" t="s">
        <v>151</v>
      </c>
      <c r="K68" s="16" t="s">
        <v>152</v>
      </c>
      <c r="L68" s="20"/>
      <c r="M68" s="11" t="s">
        <v>98</v>
      </c>
      <c r="N68" s="12" t="s">
        <v>14</v>
      </c>
      <c r="O68" s="12" t="s">
        <v>14</v>
      </c>
      <c r="P68" s="12" t="s">
        <v>14</v>
      </c>
      <c r="Q68" s="12" t="s">
        <v>14</v>
      </c>
      <c r="R68" s="12" t="s">
        <v>14</v>
      </c>
      <c r="S68" s="12" t="s">
        <v>14</v>
      </c>
      <c r="T68" s="23"/>
      <c r="U68" s="24" t="s">
        <v>675</v>
      </c>
      <c r="V68" s="11">
        <v>71.8</v>
      </c>
      <c r="W68" s="11">
        <v>511390076</v>
      </c>
      <c r="X68" s="20">
        <v>6.3</v>
      </c>
    </row>
    <row r="69" spans="1:24" x14ac:dyDescent="0.25">
      <c r="A69" s="11" t="s">
        <v>156</v>
      </c>
      <c r="B69" s="11" t="s">
        <v>157</v>
      </c>
      <c r="C69" s="16" t="s">
        <v>494</v>
      </c>
      <c r="D69" s="11" t="s">
        <v>86</v>
      </c>
      <c r="E69" s="11" t="s">
        <v>158</v>
      </c>
      <c r="F69" s="11" t="s">
        <v>150</v>
      </c>
      <c r="G69" s="11" t="s">
        <v>46</v>
      </c>
      <c r="H69" s="11" t="s">
        <v>105</v>
      </c>
      <c r="I69" s="11" t="s">
        <v>140</v>
      </c>
      <c r="J69" s="16" t="s">
        <v>151</v>
      </c>
      <c r="K69" s="16" t="s">
        <v>152</v>
      </c>
      <c r="L69" s="20"/>
      <c r="M69" s="11" t="s">
        <v>98</v>
      </c>
      <c r="N69" s="12" t="s">
        <v>14</v>
      </c>
      <c r="O69" s="12" t="s">
        <v>14</v>
      </c>
      <c r="P69" s="12" t="s">
        <v>14</v>
      </c>
      <c r="Q69" s="12" t="s">
        <v>14</v>
      </c>
      <c r="R69" s="12" t="s">
        <v>14</v>
      </c>
      <c r="S69" s="12" t="s">
        <v>14</v>
      </c>
      <c r="T69" s="23"/>
      <c r="U69" s="24" t="s">
        <v>675</v>
      </c>
      <c r="V69" s="11">
        <v>59.2</v>
      </c>
      <c r="W69" s="11">
        <v>154619454</v>
      </c>
      <c r="X69" s="20">
        <v>1.6</v>
      </c>
    </row>
    <row r="70" spans="1:24" x14ac:dyDescent="0.25">
      <c r="A70" s="11" t="s">
        <v>159</v>
      </c>
      <c r="B70" s="11" t="s">
        <v>160</v>
      </c>
      <c r="C70" s="16" t="s">
        <v>495</v>
      </c>
      <c r="D70" s="11" t="s">
        <v>86</v>
      </c>
      <c r="E70" s="11" t="s">
        <v>161</v>
      </c>
      <c r="F70" s="11" t="s">
        <v>150</v>
      </c>
      <c r="G70" s="11" t="s">
        <v>46</v>
      </c>
      <c r="H70" s="11" t="s">
        <v>105</v>
      </c>
      <c r="I70" s="11" t="s">
        <v>140</v>
      </c>
      <c r="J70" s="16" t="s">
        <v>151</v>
      </c>
      <c r="K70" s="16" t="s">
        <v>152</v>
      </c>
      <c r="L70" s="20"/>
      <c r="M70" s="11" t="s">
        <v>98</v>
      </c>
      <c r="N70" s="12" t="s">
        <v>14</v>
      </c>
      <c r="O70" s="12" t="s">
        <v>14</v>
      </c>
      <c r="P70" s="12" t="s">
        <v>14</v>
      </c>
      <c r="Q70" s="12" t="s">
        <v>14</v>
      </c>
      <c r="R70" s="12" t="s">
        <v>14</v>
      </c>
      <c r="S70" s="12" t="s">
        <v>14</v>
      </c>
      <c r="T70" s="23"/>
      <c r="U70" s="24" t="s">
        <v>675</v>
      </c>
      <c r="V70" s="11">
        <v>87.1</v>
      </c>
      <c r="W70" s="11">
        <v>47193334</v>
      </c>
      <c r="X70" s="20">
        <v>0.8</v>
      </c>
    </row>
    <row r="71" spans="1:24" hidden="1" x14ac:dyDescent="0.25">
      <c r="A71" s="11" t="s">
        <v>355</v>
      </c>
      <c r="B71" s="11" t="s">
        <v>356</v>
      </c>
      <c r="C71" s="16" t="s">
        <v>518</v>
      </c>
      <c r="D71" s="11" t="s">
        <v>86</v>
      </c>
      <c r="E71" s="11" t="s">
        <v>357</v>
      </c>
      <c r="F71" s="11" t="s">
        <v>165</v>
      </c>
      <c r="G71" s="11" t="s">
        <v>46</v>
      </c>
      <c r="H71" s="11" t="s">
        <v>105</v>
      </c>
      <c r="I71" s="11" t="s">
        <v>14</v>
      </c>
      <c r="J71" s="16" t="s">
        <v>476</v>
      </c>
      <c r="K71" s="16" t="s">
        <v>358</v>
      </c>
      <c r="L71" s="20"/>
      <c r="M71" s="11" t="s">
        <v>338</v>
      </c>
      <c r="N71" s="12">
        <v>2242941</v>
      </c>
      <c r="O71" s="12">
        <v>1144003</v>
      </c>
      <c r="P71" s="12">
        <v>200182</v>
      </c>
      <c r="Q71" s="12">
        <v>17.498380690000001</v>
      </c>
      <c r="R71" s="12">
        <v>715904</v>
      </c>
      <c r="S71" s="12">
        <v>31.918093249999998</v>
      </c>
      <c r="T71" s="23" t="s">
        <v>14</v>
      </c>
      <c r="U71" s="11" t="s">
        <v>14</v>
      </c>
      <c r="V71" s="11" t="s">
        <v>14</v>
      </c>
      <c r="W71" s="11" t="s">
        <v>14</v>
      </c>
      <c r="X71" s="20" t="s">
        <v>14</v>
      </c>
    </row>
    <row r="72" spans="1:24" x14ac:dyDescent="0.25">
      <c r="A72" s="11" t="s">
        <v>162</v>
      </c>
      <c r="B72" s="11" t="s">
        <v>163</v>
      </c>
      <c r="C72" s="16" t="s">
        <v>496</v>
      </c>
      <c r="D72" s="11" t="s">
        <v>86</v>
      </c>
      <c r="E72" s="11" t="s">
        <v>164</v>
      </c>
      <c r="F72" s="11" t="s">
        <v>165</v>
      </c>
      <c r="G72" s="11" t="s">
        <v>46</v>
      </c>
      <c r="H72" s="11" t="s">
        <v>105</v>
      </c>
      <c r="I72" s="11" t="s">
        <v>140</v>
      </c>
      <c r="J72" s="16" t="s">
        <v>447</v>
      </c>
      <c r="K72" s="16" t="s">
        <v>166</v>
      </c>
      <c r="L72" s="20" t="s">
        <v>616</v>
      </c>
      <c r="M72" s="11" t="s">
        <v>98</v>
      </c>
      <c r="N72" s="12">
        <v>2700432</v>
      </c>
      <c r="O72" s="12">
        <v>1291960</v>
      </c>
      <c r="P72" s="12">
        <v>16478</v>
      </c>
      <c r="Q72" s="12">
        <v>1.275426484</v>
      </c>
      <c r="R72" s="12">
        <v>965243</v>
      </c>
      <c r="S72" s="12">
        <v>35.744021699999998</v>
      </c>
      <c r="T72" s="23"/>
      <c r="U72" s="11" t="s">
        <v>674</v>
      </c>
      <c r="V72" s="11">
        <v>63.1</v>
      </c>
      <c r="W72" s="11">
        <v>397789584</v>
      </c>
      <c r="X72" s="20">
        <v>4.7</v>
      </c>
    </row>
    <row r="73" spans="1:24" x14ac:dyDescent="0.25">
      <c r="A73" s="11" t="s">
        <v>167</v>
      </c>
      <c r="B73" s="11" t="s">
        <v>168</v>
      </c>
      <c r="C73" s="16" t="s">
        <v>497</v>
      </c>
      <c r="D73" s="11" t="s">
        <v>86</v>
      </c>
      <c r="E73" s="11" t="s">
        <v>169</v>
      </c>
      <c r="F73" s="11" t="s">
        <v>170</v>
      </c>
      <c r="G73" s="11" t="s">
        <v>46</v>
      </c>
      <c r="H73" s="11" t="s">
        <v>105</v>
      </c>
      <c r="I73" s="11" t="s">
        <v>140</v>
      </c>
      <c r="J73" s="16" t="s">
        <v>448</v>
      </c>
      <c r="K73" s="16" t="s">
        <v>124</v>
      </c>
      <c r="L73" s="20"/>
      <c r="M73" s="11" t="s">
        <v>98</v>
      </c>
      <c r="N73" s="12">
        <v>2691379</v>
      </c>
      <c r="O73" s="12">
        <v>2166366</v>
      </c>
      <c r="P73" s="12">
        <v>30882</v>
      </c>
      <c r="Q73" s="12">
        <v>1.425520895</v>
      </c>
      <c r="R73" s="12">
        <v>1631529</v>
      </c>
      <c r="S73" s="12">
        <v>60.620559200000002</v>
      </c>
      <c r="T73" s="23"/>
      <c r="U73" s="11" t="s">
        <v>674</v>
      </c>
      <c r="V73" s="11">
        <v>67.7</v>
      </c>
      <c r="W73" s="11">
        <v>347145688</v>
      </c>
      <c r="X73" s="20">
        <v>4.4000000000000004</v>
      </c>
    </row>
    <row r="74" spans="1:24" x14ac:dyDescent="0.25">
      <c r="A74" s="11" t="s">
        <v>171</v>
      </c>
      <c r="B74" s="11" t="s">
        <v>172</v>
      </c>
      <c r="C74" s="16" t="s">
        <v>498</v>
      </c>
      <c r="D74" s="11" t="s">
        <v>86</v>
      </c>
      <c r="E74" s="11" t="s">
        <v>173</v>
      </c>
      <c r="F74" s="11" t="s">
        <v>170</v>
      </c>
      <c r="G74" s="11" t="s">
        <v>46</v>
      </c>
      <c r="H74" s="11" t="s">
        <v>105</v>
      </c>
      <c r="I74" s="11" t="s">
        <v>140</v>
      </c>
      <c r="J74" s="16" t="s">
        <v>448</v>
      </c>
      <c r="K74" s="16" t="s">
        <v>166</v>
      </c>
      <c r="L74" s="20"/>
      <c r="M74" s="11" t="s">
        <v>98</v>
      </c>
      <c r="N74" s="12" t="s">
        <v>600</v>
      </c>
      <c r="O74" s="12" t="s">
        <v>601</v>
      </c>
      <c r="P74" s="12" t="s">
        <v>602</v>
      </c>
      <c r="Q74" s="12"/>
      <c r="R74" s="12" t="s">
        <v>603</v>
      </c>
      <c r="S74" s="12">
        <v>64.873667964092604</v>
      </c>
      <c r="T74" s="23"/>
      <c r="U74" s="11" t="s">
        <v>674</v>
      </c>
      <c r="V74" s="11">
        <v>62.1</v>
      </c>
      <c r="W74" s="11">
        <v>523355818</v>
      </c>
      <c r="X74" s="20">
        <v>5.6</v>
      </c>
    </row>
    <row r="75" spans="1:24" x14ac:dyDescent="0.25">
      <c r="A75" s="11" t="s">
        <v>174</v>
      </c>
      <c r="B75" s="11" t="s">
        <v>175</v>
      </c>
      <c r="C75" s="16" t="s">
        <v>499</v>
      </c>
      <c r="D75" s="11" t="s">
        <v>86</v>
      </c>
      <c r="E75" s="11" t="s">
        <v>176</v>
      </c>
      <c r="F75" s="11" t="s">
        <v>177</v>
      </c>
      <c r="G75" s="11" t="s">
        <v>46</v>
      </c>
      <c r="H75" s="11" t="s">
        <v>105</v>
      </c>
      <c r="I75" s="11" t="s">
        <v>140</v>
      </c>
      <c r="J75" s="16" t="s">
        <v>449</v>
      </c>
      <c r="K75" s="16" t="s">
        <v>131</v>
      </c>
      <c r="L75" s="20"/>
      <c r="M75" s="11" t="s">
        <v>98</v>
      </c>
      <c r="N75" s="12" t="s">
        <v>14</v>
      </c>
      <c r="O75" s="12" t="s">
        <v>14</v>
      </c>
      <c r="P75" s="12" t="s">
        <v>14</v>
      </c>
      <c r="Q75" s="12" t="s">
        <v>14</v>
      </c>
      <c r="R75" s="12" t="s">
        <v>14</v>
      </c>
      <c r="S75" s="12" t="s">
        <v>14</v>
      </c>
      <c r="T75" s="23"/>
      <c r="U75" s="24" t="s">
        <v>675</v>
      </c>
      <c r="V75" s="11">
        <v>74.5</v>
      </c>
      <c r="W75" s="11">
        <v>23512526</v>
      </c>
      <c r="X75" s="20">
        <v>0.3</v>
      </c>
    </row>
    <row r="76" spans="1:24" hidden="1" x14ac:dyDescent="0.25">
      <c r="A76" s="11" t="s">
        <v>342</v>
      </c>
      <c r="B76" s="11" t="s">
        <v>343</v>
      </c>
      <c r="C76" s="16" t="s">
        <v>513</v>
      </c>
      <c r="D76" s="11" t="s">
        <v>86</v>
      </c>
      <c r="E76" s="11" t="s">
        <v>164</v>
      </c>
      <c r="F76" s="11" t="s">
        <v>165</v>
      </c>
      <c r="G76" s="11" t="s">
        <v>46</v>
      </c>
      <c r="H76" s="11" t="s">
        <v>105</v>
      </c>
      <c r="I76" s="11" t="s">
        <v>14</v>
      </c>
      <c r="J76" s="16" t="s">
        <v>474</v>
      </c>
      <c r="K76" s="16" t="s">
        <v>344</v>
      </c>
      <c r="L76" s="20"/>
      <c r="M76" s="11" t="s">
        <v>338</v>
      </c>
      <c r="N76" s="12">
        <v>5482993</v>
      </c>
      <c r="O76" s="12">
        <v>609301</v>
      </c>
      <c r="P76" s="12">
        <v>78117</v>
      </c>
      <c r="Q76" s="12">
        <v>12.820756899999999</v>
      </c>
      <c r="R76" s="12">
        <v>386126</v>
      </c>
      <c r="S76" s="12">
        <v>7.0422486400000004</v>
      </c>
      <c r="T76" s="23" t="s">
        <v>14</v>
      </c>
      <c r="U76" s="11" t="s">
        <v>14</v>
      </c>
      <c r="V76" s="11" t="s">
        <v>14</v>
      </c>
      <c r="W76" s="11" t="s">
        <v>14</v>
      </c>
      <c r="X76" s="20" t="s">
        <v>14</v>
      </c>
    </row>
    <row r="77" spans="1:24" x14ac:dyDescent="0.25">
      <c r="A77" s="11" t="s">
        <v>178</v>
      </c>
      <c r="B77" s="11" t="s">
        <v>179</v>
      </c>
      <c r="C77" s="16" t="s">
        <v>500</v>
      </c>
      <c r="D77" s="11" t="s">
        <v>86</v>
      </c>
      <c r="E77" s="11" t="s">
        <v>180</v>
      </c>
      <c r="F77" s="11" t="s">
        <v>165</v>
      </c>
      <c r="G77" s="11" t="s">
        <v>46</v>
      </c>
      <c r="H77" s="11" t="s">
        <v>105</v>
      </c>
      <c r="I77" s="11" t="s">
        <v>140</v>
      </c>
      <c r="J77" s="16" t="s">
        <v>450</v>
      </c>
      <c r="K77" s="16" t="s">
        <v>181</v>
      </c>
      <c r="L77" s="20"/>
      <c r="M77" s="11" t="s">
        <v>98</v>
      </c>
      <c r="N77" s="12">
        <v>4817610</v>
      </c>
      <c r="O77" s="12">
        <v>4173577</v>
      </c>
      <c r="P77" s="12">
        <v>78143</v>
      </c>
      <c r="Q77" s="12">
        <v>1.8723267830000001</v>
      </c>
      <c r="R77" s="12">
        <v>3032130</v>
      </c>
      <c r="S77" s="12">
        <v>62.938469490000003</v>
      </c>
      <c r="T77" s="23"/>
      <c r="U77" s="11" t="s">
        <v>674</v>
      </c>
      <c r="V77" s="11">
        <v>66.099999999999994</v>
      </c>
      <c r="W77" s="11">
        <v>410287218</v>
      </c>
      <c r="X77" s="20">
        <v>4.9000000000000004</v>
      </c>
    </row>
    <row r="78" spans="1:24" x14ac:dyDescent="0.25">
      <c r="A78" s="11" t="s">
        <v>182</v>
      </c>
      <c r="B78" s="11" t="s">
        <v>183</v>
      </c>
      <c r="C78" s="16" t="s">
        <v>501</v>
      </c>
      <c r="D78" s="11" t="s">
        <v>86</v>
      </c>
      <c r="E78" s="11" t="s">
        <v>180</v>
      </c>
      <c r="F78" s="11" t="s">
        <v>165</v>
      </c>
      <c r="G78" s="11" t="s">
        <v>46</v>
      </c>
      <c r="H78" s="11" t="s">
        <v>105</v>
      </c>
      <c r="I78" s="11" t="s">
        <v>140</v>
      </c>
      <c r="J78" s="16" t="s">
        <v>450</v>
      </c>
      <c r="K78" s="16" t="s">
        <v>181</v>
      </c>
      <c r="L78" s="20"/>
      <c r="M78" s="11" t="s">
        <v>98</v>
      </c>
      <c r="N78" s="12">
        <v>4697128</v>
      </c>
      <c r="O78" s="12">
        <v>857294</v>
      </c>
      <c r="P78" s="12">
        <v>97459</v>
      </c>
      <c r="Q78" s="12">
        <v>11.36821207</v>
      </c>
      <c r="R78" s="12">
        <v>575058</v>
      </c>
      <c r="S78" s="12">
        <v>12.2427577</v>
      </c>
      <c r="T78" s="23"/>
      <c r="U78" s="11" t="s">
        <v>674</v>
      </c>
      <c r="V78" s="11">
        <v>63.9</v>
      </c>
      <c r="W78" s="11">
        <v>400700880</v>
      </c>
      <c r="X78" s="20">
        <v>4.5</v>
      </c>
    </row>
    <row r="79" spans="1:24" x14ac:dyDescent="0.25">
      <c r="A79" s="11" t="s">
        <v>184</v>
      </c>
      <c r="B79" s="11" t="s">
        <v>185</v>
      </c>
      <c r="C79" s="16" t="s">
        <v>537</v>
      </c>
      <c r="D79" s="11" t="s">
        <v>86</v>
      </c>
      <c r="E79" s="11" t="s">
        <v>186</v>
      </c>
      <c r="F79" s="11" t="s">
        <v>165</v>
      </c>
      <c r="G79" s="11" t="s">
        <v>46</v>
      </c>
      <c r="H79" s="11" t="s">
        <v>105</v>
      </c>
      <c r="I79" s="11" t="s">
        <v>140</v>
      </c>
      <c r="J79" s="16" t="s">
        <v>451</v>
      </c>
      <c r="K79" s="16" t="s">
        <v>187</v>
      </c>
      <c r="L79" s="20" t="s">
        <v>616</v>
      </c>
      <c r="M79" s="11" t="s">
        <v>98</v>
      </c>
      <c r="N79" s="12">
        <v>4165567</v>
      </c>
      <c r="O79" s="12">
        <v>1791590</v>
      </c>
      <c r="P79" s="12">
        <v>22822</v>
      </c>
      <c r="Q79" s="12">
        <v>1.273840555</v>
      </c>
      <c r="R79" s="12">
        <v>1369456</v>
      </c>
      <c r="S79" s="12">
        <v>32.875620529999999</v>
      </c>
      <c r="T79" s="23"/>
      <c r="U79" s="11" t="s">
        <v>674</v>
      </c>
      <c r="V79" s="11">
        <v>61.4</v>
      </c>
      <c r="W79" s="11">
        <v>386905262</v>
      </c>
      <c r="X79" s="20">
        <v>4.2</v>
      </c>
    </row>
    <row r="80" spans="1:24" x14ac:dyDescent="0.25">
      <c r="A80" s="11" t="s">
        <v>188</v>
      </c>
      <c r="B80" s="11" t="s">
        <v>189</v>
      </c>
      <c r="C80" s="16" t="s">
        <v>502</v>
      </c>
      <c r="D80" s="11" t="s">
        <v>86</v>
      </c>
      <c r="E80" s="11" t="s">
        <v>164</v>
      </c>
      <c r="F80" s="11" t="s">
        <v>165</v>
      </c>
      <c r="G80" s="11" t="s">
        <v>46</v>
      </c>
      <c r="H80" s="11" t="s">
        <v>105</v>
      </c>
      <c r="I80" s="11" t="s">
        <v>140</v>
      </c>
      <c r="J80" s="16" t="s">
        <v>451</v>
      </c>
      <c r="K80" s="16" t="s">
        <v>57</v>
      </c>
      <c r="L80" s="20"/>
      <c r="M80" s="11" t="s">
        <v>98</v>
      </c>
      <c r="N80" s="12">
        <v>12059594</v>
      </c>
      <c r="O80" s="12">
        <v>8066776</v>
      </c>
      <c r="P80" s="12">
        <v>156468</v>
      </c>
      <c r="Q80" s="12">
        <v>1.9396596610000001</v>
      </c>
      <c r="R80" s="12">
        <v>6039746</v>
      </c>
      <c r="S80" s="12">
        <v>50.082498630000003</v>
      </c>
      <c r="T80" s="23"/>
      <c r="U80" s="11" t="s">
        <v>674</v>
      </c>
      <c r="V80" s="11">
        <v>61.8</v>
      </c>
      <c r="W80" s="11">
        <v>416302044</v>
      </c>
      <c r="X80" s="20">
        <v>4.5</v>
      </c>
    </row>
    <row r="81" spans="1:24" hidden="1" x14ac:dyDescent="0.25">
      <c r="A81" s="11" t="s">
        <v>345</v>
      </c>
      <c r="B81" s="11" t="s">
        <v>542</v>
      </c>
      <c r="C81" s="16" t="s">
        <v>514</v>
      </c>
      <c r="D81" s="11" t="s">
        <v>86</v>
      </c>
      <c r="E81" s="11" t="s">
        <v>164</v>
      </c>
      <c r="F81" s="11" t="s">
        <v>165</v>
      </c>
      <c r="G81" s="11" t="s">
        <v>46</v>
      </c>
      <c r="H81" s="11" t="s">
        <v>105</v>
      </c>
      <c r="I81" s="11" t="s">
        <v>14</v>
      </c>
      <c r="J81" s="16" t="s">
        <v>475</v>
      </c>
      <c r="K81" s="16" t="s">
        <v>288</v>
      </c>
      <c r="L81" s="20"/>
      <c r="M81" s="11" t="s">
        <v>338</v>
      </c>
      <c r="N81" s="12">
        <v>9079145</v>
      </c>
      <c r="O81" s="12">
        <v>286035</v>
      </c>
      <c r="P81" s="12">
        <v>16683</v>
      </c>
      <c r="Q81" s="12">
        <v>5.8325030150000003</v>
      </c>
      <c r="R81" s="12">
        <v>188142</v>
      </c>
      <c r="S81" s="12">
        <v>2.072243587</v>
      </c>
      <c r="T81" s="23" t="s">
        <v>14</v>
      </c>
      <c r="U81" s="11" t="s">
        <v>14</v>
      </c>
      <c r="V81" s="11" t="s">
        <v>14</v>
      </c>
      <c r="W81" s="11" t="s">
        <v>14</v>
      </c>
      <c r="X81" s="20" t="s">
        <v>14</v>
      </c>
    </row>
    <row r="82" spans="1:24" x14ac:dyDescent="0.25">
      <c r="A82" s="11" t="s">
        <v>190</v>
      </c>
      <c r="B82" s="11" t="s">
        <v>191</v>
      </c>
      <c r="C82" s="16" t="s">
        <v>503</v>
      </c>
      <c r="D82" s="11" t="s">
        <v>86</v>
      </c>
      <c r="E82" s="11" t="s">
        <v>192</v>
      </c>
      <c r="F82" s="11" t="s">
        <v>198</v>
      </c>
      <c r="G82" s="11" t="s">
        <v>46</v>
      </c>
      <c r="H82" s="11" t="s">
        <v>105</v>
      </c>
      <c r="I82" s="11" t="s">
        <v>193</v>
      </c>
      <c r="J82" s="16" t="s">
        <v>452</v>
      </c>
      <c r="K82" s="16" t="s">
        <v>194</v>
      </c>
      <c r="L82" s="20"/>
      <c r="M82" s="11" t="s">
        <v>98</v>
      </c>
      <c r="N82" s="12">
        <v>2287343</v>
      </c>
      <c r="O82" s="12">
        <v>2194434</v>
      </c>
      <c r="P82" s="12">
        <v>28981</v>
      </c>
      <c r="Q82" s="12">
        <v>1.32065945</v>
      </c>
      <c r="R82" s="12">
        <v>1586280</v>
      </c>
      <c r="S82" s="12">
        <v>69.350333550000002</v>
      </c>
      <c r="T82" s="23"/>
      <c r="U82" s="11" t="s">
        <v>674</v>
      </c>
      <c r="V82" s="11">
        <v>65.7</v>
      </c>
      <c r="W82" s="11">
        <v>306238080</v>
      </c>
      <c r="X82" s="20">
        <v>3.6</v>
      </c>
    </row>
    <row r="83" spans="1:24" x14ac:dyDescent="0.25">
      <c r="A83" s="11" t="s">
        <v>195</v>
      </c>
      <c r="B83" s="11" t="s">
        <v>196</v>
      </c>
      <c r="C83" s="16" t="s">
        <v>504</v>
      </c>
      <c r="D83" s="11" t="s">
        <v>86</v>
      </c>
      <c r="E83" s="11" t="s">
        <v>197</v>
      </c>
      <c r="F83" s="11" t="s">
        <v>198</v>
      </c>
      <c r="G83" s="11" t="s">
        <v>46</v>
      </c>
      <c r="H83" s="11" t="s">
        <v>105</v>
      </c>
      <c r="I83" s="11" t="s">
        <v>193</v>
      </c>
      <c r="J83" s="16" t="s">
        <v>452</v>
      </c>
      <c r="K83" s="16" t="s">
        <v>194</v>
      </c>
      <c r="L83" s="20"/>
      <c r="M83" s="11" t="s">
        <v>98</v>
      </c>
      <c r="N83" s="12">
        <v>1116653</v>
      </c>
      <c r="O83" s="12">
        <v>728494</v>
      </c>
      <c r="P83" s="12">
        <v>8881</v>
      </c>
      <c r="Q83" s="12">
        <v>1.219090343</v>
      </c>
      <c r="R83" s="12">
        <v>555183</v>
      </c>
      <c r="S83" s="12">
        <v>49.718489089999998</v>
      </c>
      <c r="T83" s="23"/>
      <c r="U83" s="11" t="s">
        <v>674</v>
      </c>
      <c r="V83" s="11">
        <v>71.900000000000006</v>
      </c>
      <c r="W83" s="11">
        <v>368630768</v>
      </c>
      <c r="X83" s="20">
        <v>5</v>
      </c>
    </row>
    <row r="84" spans="1:24" hidden="1" x14ac:dyDescent="0.25">
      <c r="A84" s="11" t="s">
        <v>352</v>
      </c>
      <c r="B84" s="11" t="s">
        <v>353</v>
      </c>
      <c r="C84" s="16" t="s">
        <v>517</v>
      </c>
      <c r="D84" s="11" t="s">
        <v>86</v>
      </c>
      <c r="E84" s="11" t="s">
        <v>354</v>
      </c>
      <c r="F84" s="11" t="s">
        <v>198</v>
      </c>
      <c r="G84" s="11" t="s">
        <v>46</v>
      </c>
      <c r="H84" s="11" t="s">
        <v>105</v>
      </c>
      <c r="I84" s="11" t="s">
        <v>14</v>
      </c>
      <c r="J84" s="16" t="s">
        <v>452</v>
      </c>
      <c r="K84" s="16" t="s">
        <v>194</v>
      </c>
      <c r="L84" s="20"/>
      <c r="M84" s="11" t="s">
        <v>338</v>
      </c>
      <c r="N84" s="12">
        <v>1582543</v>
      </c>
      <c r="O84" s="12">
        <v>40934</v>
      </c>
      <c r="P84" s="12">
        <v>3242</v>
      </c>
      <c r="Q84" s="12">
        <v>7.920066448</v>
      </c>
      <c r="R84" s="12">
        <v>26592</v>
      </c>
      <c r="S84" s="12">
        <v>1.6803334889999999</v>
      </c>
      <c r="T84" s="23" t="s">
        <v>14</v>
      </c>
      <c r="U84" s="11" t="s">
        <v>14</v>
      </c>
      <c r="V84" s="11" t="s">
        <v>14</v>
      </c>
      <c r="W84" s="11" t="s">
        <v>14</v>
      </c>
      <c r="X84" s="20" t="s">
        <v>14</v>
      </c>
    </row>
    <row r="85" spans="1:24" x14ac:dyDescent="0.25">
      <c r="A85" s="11" t="s">
        <v>199</v>
      </c>
      <c r="B85" s="11" t="s">
        <v>200</v>
      </c>
      <c r="C85" s="16" t="s">
        <v>505</v>
      </c>
      <c r="D85" s="11" t="s">
        <v>86</v>
      </c>
      <c r="E85" s="11" t="s">
        <v>201</v>
      </c>
      <c r="F85" s="11" t="s">
        <v>198</v>
      </c>
      <c r="G85" s="11" t="s">
        <v>46</v>
      </c>
      <c r="H85" s="11" t="s">
        <v>105</v>
      </c>
      <c r="I85" s="11" t="s">
        <v>193</v>
      </c>
      <c r="J85" s="16" t="s">
        <v>452</v>
      </c>
      <c r="K85" s="16" t="s">
        <v>194</v>
      </c>
      <c r="L85" s="20"/>
      <c r="M85" s="11" t="s">
        <v>98</v>
      </c>
      <c r="N85" s="12">
        <v>1912412</v>
      </c>
      <c r="O85" s="12">
        <v>1008465</v>
      </c>
      <c r="P85" s="12">
        <v>12714</v>
      </c>
      <c r="Q85" s="12">
        <v>1.260727938</v>
      </c>
      <c r="R85" s="12">
        <v>790957</v>
      </c>
      <c r="S85" s="12">
        <v>41.359131820000002</v>
      </c>
      <c r="T85" s="23"/>
      <c r="U85" s="11" t="s">
        <v>674</v>
      </c>
      <c r="V85" s="11">
        <v>71.5</v>
      </c>
      <c r="W85" s="11">
        <v>345466048</v>
      </c>
      <c r="X85" s="20">
        <v>4.8</v>
      </c>
    </row>
    <row r="86" spans="1:24" x14ac:dyDescent="0.25">
      <c r="A86" s="11" t="s">
        <v>202</v>
      </c>
      <c r="B86" s="11" t="s">
        <v>203</v>
      </c>
      <c r="C86" s="16" t="s">
        <v>506</v>
      </c>
      <c r="D86" s="11" t="s">
        <v>86</v>
      </c>
      <c r="E86" s="11" t="s">
        <v>204</v>
      </c>
      <c r="F86" s="11" t="s">
        <v>198</v>
      </c>
      <c r="G86" s="11" t="s">
        <v>46</v>
      </c>
      <c r="H86" s="11" t="s">
        <v>105</v>
      </c>
      <c r="I86" s="11" t="s">
        <v>193</v>
      </c>
      <c r="J86" s="16" t="s">
        <v>452</v>
      </c>
      <c r="K86" s="16" t="s">
        <v>194</v>
      </c>
      <c r="L86" s="20"/>
      <c r="M86" s="11" t="s">
        <v>98</v>
      </c>
      <c r="N86" s="12">
        <v>1720364</v>
      </c>
      <c r="O86" s="12">
        <v>1306162</v>
      </c>
      <c r="P86" s="12">
        <v>16447</v>
      </c>
      <c r="Q86" s="12">
        <v>1.2591853079999999</v>
      </c>
      <c r="R86" s="12">
        <v>967865</v>
      </c>
      <c r="S86" s="12">
        <v>56.259314889999999</v>
      </c>
      <c r="T86" s="23"/>
      <c r="U86" s="11" t="s">
        <v>674</v>
      </c>
      <c r="V86" s="11">
        <v>60</v>
      </c>
      <c r="W86" s="11">
        <v>441350462</v>
      </c>
      <c r="X86" s="20">
        <v>4.7</v>
      </c>
    </row>
    <row r="87" spans="1:24" x14ac:dyDescent="0.25">
      <c r="A87" s="11" t="s">
        <v>205</v>
      </c>
      <c r="B87" s="11" t="s">
        <v>206</v>
      </c>
      <c r="C87" s="16" t="s">
        <v>507</v>
      </c>
      <c r="D87" s="11" t="s">
        <v>86</v>
      </c>
      <c r="E87" s="11" t="s">
        <v>207</v>
      </c>
      <c r="F87" s="11" t="s">
        <v>198</v>
      </c>
      <c r="G87" s="11" t="s">
        <v>46</v>
      </c>
      <c r="H87" s="11" t="s">
        <v>105</v>
      </c>
      <c r="I87" s="11" t="s">
        <v>193</v>
      </c>
      <c r="J87" s="16" t="s">
        <v>452</v>
      </c>
      <c r="K87" s="16" t="s">
        <v>194</v>
      </c>
      <c r="L87" s="20" t="s">
        <v>616</v>
      </c>
      <c r="M87" s="11" t="s">
        <v>98</v>
      </c>
      <c r="N87" s="12">
        <v>1552620</v>
      </c>
      <c r="O87" s="12">
        <v>656436</v>
      </c>
      <c r="P87" s="12">
        <v>29558</v>
      </c>
      <c r="Q87" s="12">
        <v>4.5027999679999997</v>
      </c>
      <c r="R87" s="12">
        <v>457835</v>
      </c>
      <c r="S87" s="12">
        <v>29.487897879999998</v>
      </c>
      <c r="T87" s="23"/>
      <c r="U87" s="11" t="s">
        <v>674</v>
      </c>
      <c r="V87" s="11">
        <v>59.1</v>
      </c>
      <c r="W87" s="11">
        <v>387707760</v>
      </c>
      <c r="X87" s="20">
        <v>4</v>
      </c>
    </row>
    <row r="88" spans="1:24" hidden="1" x14ac:dyDescent="0.25">
      <c r="A88" s="11" t="s">
        <v>346</v>
      </c>
      <c r="B88" s="11" t="s">
        <v>347</v>
      </c>
      <c r="C88" s="16" t="s">
        <v>515</v>
      </c>
      <c r="D88" s="11" t="s">
        <v>86</v>
      </c>
      <c r="E88" s="11" t="s">
        <v>348</v>
      </c>
      <c r="F88" s="11" t="s">
        <v>198</v>
      </c>
      <c r="G88" s="11" t="s">
        <v>46</v>
      </c>
      <c r="H88" s="11" t="s">
        <v>105</v>
      </c>
      <c r="I88" s="11" t="s">
        <v>14</v>
      </c>
      <c r="J88" s="16" t="s">
        <v>452</v>
      </c>
      <c r="K88" s="16" t="s">
        <v>194</v>
      </c>
      <c r="L88" s="20"/>
      <c r="M88" s="11" t="s">
        <v>338</v>
      </c>
      <c r="N88" s="12">
        <v>5687637</v>
      </c>
      <c r="O88" s="12">
        <v>813619</v>
      </c>
      <c r="P88" s="12">
        <v>56843</v>
      </c>
      <c r="Q88" s="12">
        <v>6.9864395989999997</v>
      </c>
      <c r="R88" s="12">
        <v>567207</v>
      </c>
      <c r="S88" s="12">
        <v>9.9726301100000008</v>
      </c>
      <c r="T88" s="23" t="s">
        <v>14</v>
      </c>
      <c r="U88" s="11" t="s">
        <v>14</v>
      </c>
      <c r="V88" s="11" t="s">
        <v>14</v>
      </c>
      <c r="W88" s="11" t="s">
        <v>14</v>
      </c>
      <c r="X88" s="20" t="s">
        <v>14</v>
      </c>
    </row>
    <row r="89" spans="1:24" hidden="1" x14ac:dyDescent="0.25">
      <c r="A89" s="11" t="s">
        <v>349</v>
      </c>
      <c r="B89" s="11" t="s">
        <v>350</v>
      </c>
      <c r="C89" s="16" t="s">
        <v>516</v>
      </c>
      <c r="D89" s="11" t="s">
        <v>86</v>
      </c>
      <c r="E89" s="11" t="s">
        <v>351</v>
      </c>
      <c r="F89" s="11" t="s">
        <v>198</v>
      </c>
      <c r="G89" s="11" t="s">
        <v>46</v>
      </c>
      <c r="H89" s="11" t="s">
        <v>105</v>
      </c>
      <c r="I89" s="11" t="s">
        <v>14</v>
      </c>
      <c r="J89" s="16" t="s">
        <v>452</v>
      </c>
      <c r="K89" s="16" t="s">
        <v>194</v>
      </c>
      <c r="L89" s="20"/>
      <c r="M89" s="11" t="s">
        <v>338</v>
      </c>
      <c r="N89" s="12">
        <v>1204416</v>
      </c>
      <c r="O89" s="12">
        <v>226056</v>
      </c>
      <c r="P89" s="12">
        <v>67269</v>
      </c>
      <c r="Q89" s="12">
        <v>29.75767067</v>
      </c>
      <c r="R89" s="12">
        <v>110948</v>
      </c>
      <c r="S89" s="12">
        <v>9.2117673629999999</v>
      </c>
      <c r="T89" s="23" t="s">
        <v>14</v>
      </c>
      <c r="U89" s="11" t="s">
        <v>14</v>
      </c>
      <c r="V89" s="11" t="s">
        <v>14</v>
      </c>
      <c r="W89" s="11" t="s">
        <v>14</v>
      </c>
      <c r="X89" s="20" t="s">
        <v>14</v>
      </c>
    </row>
    <row r="90" spans="1:24" x14ac:dyDescent="0.25">
      <c r="A90" s="11" t="s">
        <v>208</v>
      </c>
      <c r="B90" s="11" t="s">
        <v>14</v>
      </c>
      <c r="C90" s="16" t="s">
        <v>535</v>
      </c>
      <c r="D90" s="11" t="s">
        <v>86</v>
      </c>
      <c r="E90" s="11" t="s">
        <v>209</v>
      </c>
      <c r="F90" s="11" t="s">
        <v>210</v>
      </c>
      <c r="G90" s="11" t="s">
        <v>46</v>
      </c>
      <c r="H90" s="11" t="s">
        <v>96</v>
      </c>
      <c r="I90" s="11" t="s">
        <v>211</v>
      </c>
      <c r="J90" s="16" t="s">
        <v>453</v>
      </c>
      <c r="K90" s="16" t="s">
        <v>212</v>
      </c>
      <c r="L90" s="20" t="s">
        <v>687</v>
      </c>
      <c r="M90" s="11" t="s">
        <v>98</v>
      </c>
      <c r="N90" s="12" t="s">
        <v>14</v>
      </c>
      <c r="O90" s="12" t="s">
        <v>14</v>
      </c>
      <c r="P90" s="12" t="s">
        <v>14</v>
      </c>
      <c r="Q90" s="12" t="s">
        <v>14</v>
      </c>
      <c r="R90" s="12" t="s">
        <v>14</v>
      </c>
      <c r="S90" s="12" t="s">
        <v>14</v>
      </c>
      <c r="T90" s="23"/>
      <c r="U90" s="24" t="s">
        <v>675</v>
      </c>
      <c r="V90" s="11">
        <v>55.6</v>
      </c>
      <c r="W90" s="11">
        <v>361092192</v>
      </c>
      <c r="X90" s="20">
        <v>3.4</v>
      </c>
    </row>
    <row r="91" spans="1:24" x14ac:dyDescent="0.25">
      <c r="A91" s="11" t="s">
        <v>213</v>
      </c>
      <c r="B91" s="11" t="s">
        <v>14</v>
      </c>
      <c r="C91" s="16" t="s">
        <v>536</v>
      </c>
      <c r="D91" s="11" t="s">
        <v>86</v>
      </c>
      <c r="E91" s="11" t="s">
        <v>214</v>
      </c>
      <c r="F91" s="11" t="s">
        <v>276</v>
      </c>
      <c r="G91" s="11" t="s">
        <v>46</v>
      </c>
      <c r="H91" s="11" t="s">
        <v>96</v>
      </c>
      <c r="I91" s="11" t="s">
        <v>211</v>
      </c>
      <c r="J91" s="16" t="s">
        <v>453</v>
      </c>
      <c r="K91" s="16" t="s">
        <v>212</v>
      </c>
      <c r="L91" s="20" t="s">
        <v>687</v>
      </c>
      <c r="M91" s="11" t="s">
        <v>98</v>
      </c>
      <c r="N91" s="12" t="s">
        <v>14</v>
      </c>
      <c r="O91" s="12" t="s">
        <v>14</v>
      </c>
      <c r="P91" s="12" t="s">
        <v>14</v>
      </c>
      <c r="Q91" s="12" t="s">
        <v>14</v>
      </c>
      <c r="R91" s="12" t="s">
        <v>14</v>
      </c>
      <c r="S91" s="12" t="s">
        <v>14</v>
      </c>
      <c r="T91" s="23"/>
      <c r="U91" s="24" t="s">
        <v>675</v>
      </c>
      <c r="V91" s="11">
        <v>92</v>
      </c>
      <c r="W91" s="11">
        <v>88802524</v>
      </c>
      <c r="X91" s="20">
        <v>1.5</v>
      </c>
    </row>
    <row r="92" spans="1:24" x14ac:dyDescent="0.25">
      <c r="A92" s="11" t="s">
        <v>215</v>
      </c>
      <c r="B92" s="11" t="s">
        <v>216</v>
      </c>
      <c r="C92" s="16" t="s">
        <v>534</v>
      </c>
      <c r="D92" s="11" t="s">
        <v>86</v>
      </c>
      <c r="E92" s="11" t="s">
        <v>217</v>
      </c>
      <c r="F92" s="11" t="s">
        <v>218</v>
      </c>
      <c r="G92" s="11" t="s">
        <v>219</v>
      </c>
      <c r="H92" s="11" t="s">
        <v>105</v>
      </c>
      <c r="I92" s="11" t="s">
        <v>220</v>
      </c>
      <c r="J92" s="16" t="s">
        <v>454</v>
      </c>
      <c r="K92" s="16" t="s">
        <v>221</v>
      </c>
      <c r="L92" s="20"/>
      <c r="M92" s="11" t="s">
        <v>98</v>
      </c>
      <c r="N92" s="12">
        <v>1154706</v>
      </c>
      <c r="O92" s="12">
        <v>976385</v>
      </c>
      <c r="P92" s="12">
        <v>33255</v>
      </c>
      <c r="Q92" s="12">
        <v>3.4059310620000001</v>
      </c>
      <c r="R92" s="12">
        <v>704956</v>
      </c>
      <c r="S92" s="12">
        <v>61.050691690000001</v>
      </c>
      <c r="T92" s="23"/>
      <c r="U92" s="11" t="s">
        <v>674</v>
      </c>
      <c r="V92" s="11">
        <v>64.599999999999994</v>
      </c>
      <c r="W92" s="11">
        <v>381546714</v>
      </c>
      <c r="X92" s="20">
        <v>4.5999999999999996</v>
      </c>
    </row>
    <row r="93" spans="1:24" x14ac:dyDescent="0.25">
      <c r="A93" s="11" t="s">
        <v>222</v>
      </c>
      <c r="B93" s="11" t="s">
        <v>223</v>
      </c>
      <c r="C93" s="16" t="s">
        <v>622</v>
      </c>
      <c r="D93" s="11" t="s">
        <v>86</v>
      </c>
      <c r="E93" s="11" t="s">
        <v>224</v>
      </c>
      <c r="F93" s="11" t="s">
        <v>218</v>
      </c>
      <c r="G93" s="11" t="s">
        <v>219</v>
      </c>
      <c r="H93" s="11" t="s">
        <v>105</v>
      </c>
      <c r="I93" s="11" t="s">
        <v>220</v>
      </c>
      <c r="J93" s="16" t="s">
        <v>454</v>
      </c>
      <c r="K93" s="16" t="s">
        <v>221</v>
      </c>
      <c r="L93" s="20"/>
      <c r="M93" s="11" t="s">
        <v>98</v>
      </c>
      <c r="N93" s="12">
        <v>3342787</v>
      </c>
      <c r="O93" s="12">
        <v>2955483</v>
      </c>
      <c r="P93" s="12">
        <v>40714</v>
      </c>
      <c r="Q93" s="12">
        <v>1.3775751709999999</v>
      </c>
      <c r="R93" s="12">
        <v>2080495</v>
      </c>
      <c r="S93" s="12">
        <v>62.238335859999999</v>
      </c>
      <c r="T93" s="23"/>
      <c r="U93" s="11" t="s">
        <v>674</v>
      </c>
      <c r="V93" s="11">
        <v>58.2</v>
      </c>
      <c r="W93" s="11">
        <v>454787956</v>
      </c>
      <c r="X93" s="20">
        <v>4.7</v>
      </c>
    </row>
    <row r="94" spans="1:24" x14ac:dyDescent="0.25">
      <c r="A94" s="11" t="s">
        <v>225</v>
      </c>
      <c r="B94" s="11" t="s">
        <v>226</v>
      </c>
      <c r="C94" s="16" t="s">
        <v>623</v>
      </c>
      <c r="D94" s="11" t="s">
        <v>86</v>
      </c>
      <c r="E94" s="11" t="s">
        <v>227</v>
      </c>
      <c r="F94" s="11" t="s">
        <v>218</v>
      </c>
      <c r="G94" s="11" t="s">
        <v>219</v>
      </c>
      <c r="H94" s="11" t="s">
        <v>105</v>
      </c>
      <c r="I94" s="11" t="s">
        <v>220</v>
      </c>
      <c r="J94" s="16" t="s">
        <v>454</v>
      </c>
      <c r="K94" s="16" t="s">
        <v>221</v>
      </c>
      <c r="L94" s="20"/>
      <c r="M94" s="11" t="s">
        <v>98</v>
      </c>
      <c r="N94" s="12">
        <v>1998327</v>
      </c>
      <c r="O94" s="12">
        <v>1650131</v>
      </c>
      <c r="P94" s="12">
        <v>19964</v>
      </c>
      <c r="Q94" s="12">
        <v>1.2098433399999999</v>
      </c>
      <c r="R94" s="12">
        <v>1232704</v>
      </c>
      <c r="S94" s="12">
        <v>61.686801010000003</v>
      </c>
      <c r="T94" s="23"/>
      <c r="U94" s="11" t="s">
        <v>674</v>
      </c>
      <c r="V94" s="11">
        <v>64.5</v>
      </c>
      <c r="W94" s="11">
        <v>439401960</v>
      </c>
      <c r="X94" s="20">
        <v>5.2</v>
      </c>
    </row>
    <row r="95" spans="1:24" x14ac:dyDescent="0.25">
      <c r="A95" s="11" t="s">
        <v>228</v>
      </c>
      <c r="B95" s="11" t="s">
        <v>229</v>
      </c>
      <c r="C95" s="16" t="s">
        <v>624</v>
      </c>
      <c r="D95" s="11" t="s">
        <v>86</v>
      </c>
      <c r="E95" s="11" t="s">
        <v>230</v>
      </c>
      <c r="F95" s="11" t="s">
        <v>218</v>
      </c>
      <c r="G95" s="11" t="s">
        <v>219</v>
      </c>
      <c r="H95" s="11" t="s">
        <v>105</v>
      </c>
      <c r="I95" s="11" t="s">
        <v>220</v>
      </c>
      <c r="J95" s="16" t="s">
        <v>454</v>
      </c>
      <c r="K95" s="16" t="s">
        <v>221</v>
      </c>
      <c r="L95" s="20"/>
      <c r="M95" s="11" t="s">
        <v>98</v>
      </c>
      <c r="N95" s="12">
        <v>2470853</v>
      </c>
      <c r="O95" s="12">
        <v>2108353</v>
      </c>
      <c r="P95" s="12">
        <v>27991</v>
      </c>
      <c r="Q95" s="12">
        <v>1.327623979</v>
      </c>
      <c r="R95" s="12">
        <v>1587029</v>
      </c>
      <c r="S95" s="12">
        <v>64.230004780000002</v>
      </c>
      <c r="T95" s="23"/>
      <c r="U95" s="11" t="s">
        <v>674</v>
      </c>
      <c r="V95" s="11">
        <v>67.400000000000006</v>
      </c>
      <c r="W95" s="11">
        <v>375106620</v>
      </c>
      <c r="X95" s="20">
        <v>4.7</v>
      </c>
    </row>
    <row r="96" spans="1:24" x14ac:dyDescent="0.25">
      <c r="A96" s="11" t="s">
        <v>231</v>
      </c>
      <c r="B96" s="11" t="s">
        <v>232</v>
      </c>
      <c r="C96" s="16" t="s">
        <v>625</v>
      </c>
      <c r="D96" s="11" t="s">
        <v>86</v>
      </c>
      <c r="E96" s="11" t="s">
        <v>233</v>
      </c>
      <c r="F96" s="11" t="s">
        <v>218</v>
      </c>
      <c r="G96" s="11" t="s">
        <v>219</v>
      </c>
      <c r="H96" s="11" t="s">
        <v>105</v>
      </c>
      <c r="I96" s="11" t="s">
        <v>220</v>
      </c>
      <c r="J96" s="16" t="s">
        <v>454</v>
      </c>
      <c r="K96" s="16" t="s">
        <v>221</v>
      </c>
      <c r="L96" s="20"/>
      <c r="M96" s="11" t="s">
        <v>98</v>
      </c>
      <c r="N96" s="12">
        <v>2397834</v>
      </c>
      <c r="O96" s="12">
        <v>1951969</v>
      </c>
      <c r="P96" s="12">
        <v>24939</v>
      </c>
      <c r="Q96" s="12">
        <v>1.277632995</v>
      </c>
      <c r="R96" s="12">
        <v>1442537</v>
      </c>
      <c r="S96" s="12">
        <v>60.160002740000003</v>
      </c>
      <c r="T96" s="23"/>
      <c r="U96" s="11" t="s">
        <v>674</v>
      </c>
      <c r="V96" s="11">
        <v>63.2</v>
      </c>
      <c r="W96" s="11">
        <v>424849850</v>
      </c>
      <c r="X96" s="20">
        <v>4.9000000000000004</v>
      </c>
    </row>
    <row r="97" spans="1:24" x14ac:dyDescent="0.25">
      <c r="A97" s="11" t="s">
        <v>234</v>
      </c>
      <c r="B97" s="11" t="s">
        <v>235</v>
      </c>
      <c r="C97" s="16" t="s">
        <v>626</v>
      </c>
      <c r="D97" s="11" t="s">
        <v>86</v>
      </c>
      <c r="E97" s="11" t="s">
        <v>236</v>
      </c>
      <c r="F97" s="11" t="s">
        <v>218</v>
      </c>
      <c r="G97" s="11" t="s">
        <v>219</v>
      </c>
      <c r="H97" s="11" t="s">
        <v>105</v>
      </c>
      <c r="I97" s="11" t="s">
        <v>220</v>
      </c>
      <c r="J97" s="16" t="s">
        <v>454</v>
      </c>
      <c r="K97" s="16" t="s">
        <v>221</v>
      </c>
      <c r="L97" s="20"/>
      <c r="M97" s="11" t="s">
        <v>98</v>
      </c>
      <c r="N97" s="12">
        <v>3195096</v>
      </c>
      <c r="O97" s="12">
        <v>2766106</v>
      </c>
      <c r="P97" s="12">
        <v>38775</v>
      </c>
      <c r="Q97" s="12">
        <v>1.401790098</v>
      </c>
      <c r="R97" s="12">
        <v>2038922</v>
      </c>
      <c r="S97" s="12">
        <v>63.814107620000001</v>
      </c>
      <c r="T97" s="23"/>
      <c r="U97" s="11" t="s">
        <v>674</v>
      </c>
      <c r="V97" s="11">
        <v>66.099999999999994</v>
      </c>
      <c r="W97" s="11">
        <v>389920616</v>
      </c>
      <c r="X97" s="20">
        <v>4.8</v>
      </c>
    </row>
    <row r="98" spans="1:24" x14ac:dyDescent="0.25">
      <c r="A98" s="11" t="s">
        <v>237</v>
      </c>
      <c r="B98" s="11" t="s">
        <v>238</v>
      </c>
      <c r="C98" s="16" t="s">
        <v>627</v>
      </c>
      <c r="D98" s="11" t="s">
        <v>86</v>
      </c>
      <c r="E98" s="11" t="s">
        <v>239</v>
      </c>
      <c r="F98" s="11" t="s">
        <v>218</v>
      </c>
      <c r="G98" s="11" t="s">
        <v>219</v>
      </c>
      <c r="H98" s="11" t="s">
        <v>105</v>
      </c>
      <c r="I98" s="11" t="s">
        <v>220</v>
      </c>
      <c r="J98" s="16" t="s">
        <v>454</v>
      </c>
      <c r="K98" s="16" t="s">
        <v>221</v>
      </c>
      <c r="L98" s="20"/>
      <c r="M98" s="11" t="s">
        <v>98</v>
      </c>
      <c r="N98" s="12">
        <v>3212426</v>
      </c>
      <c r="O98" s="12">
        <v>2928929</v>
      </c>
      <c r="P98" s="12">
        <v>39511</v>
      </c>
      <c r="Q98" s="12">
        <v>1.348991389</v>
      </c>
      <c r="R98" s="12">
        <v>2121593</v>
      </c>
      <c r="S98" s="12">
        <v>66.043326759999999</v>
      </c>
      <c r="T98" s="23"/>
      <c r="U98" s="11" t="s">
        <v>674</v>
      </c>
      <c r="V98" s="11">
        <v>66.8</v>
      </c>
      <c r="W98" s="11">
        <v>389368940</v>
      </c>
      <c r="X98" s="20">
        <v>4.9000000000000004</v>
      </c>
    </row>
    <row r="99" spans="1:24" x14ac:dyDescent="0.25">
      <c r="A99" s="11" t="s">
        <v>240</v>
      </c>
      <c r="B99" s="11" t="s">
        <v>241</v>
      </c>
      <c r="C99" s="16" t="s">
        <v>620</v>
      </c>
      <c r="D99" s="11" t="s">
        <v>86</v>
      </c>
      <c r="E99" s="11" t="s">
        <v>242</v>
      </c>
      <c r="F99" s="11" t="s">
        <v>218</v>
      </c>
      <c r="G99" s="11" t="s">
        <v>219</v>
      </c>
      <c r="H99" s="11" t="s">
        <v>105</v>
      </c>
      <c r="I99" s="11" t="s">
        <v>220</v>
      </c>
      <c r="J99" s="16" t="s">
        <v>454</v>
      </c>
      <c r="K99" s="16" t="s">
        <v>221</v>
      </c>
      <c r="L99" s="20"/>
      <c r="M99" s="11" t="s">
        <v>98</v>
      </c>
      <c r="N99" s="12">
        <v>2592280</v>
      </c>
      <c r="O99" s="12">
        <v>2067350</v>
      </c>
      <c r="P99" s="12">
        <v>162522</v>
      </c>
      <c r="Q99" s="12">
        <v>7.8613684189999997</v>
      </c>
      <c r="R99" s="12">
        <v>1430265</v>
      </c>
      <c r="S99" s="12">
        <v>55.174016700000003</v>
      </c>
      <c r="T99" s="23"/>
      <c r="U99" s="11" t="s">
        <v>674</v>
      </c>
      <c r="V99" s="11">
        <v>63.5</v>
      </c>
      <c r="W99" s="11">
        <v>357085828</v>
      </c>
      <c r="X99" s="20">
        <v>4.2</v>
      </c>
    </row>
    <row r="100" spans="1:24" x14ac:dyDescent="0.25">
      <c r="A100" s="11" t="s">
        <v>243</v>
      </c>
      <c r="B100" s="11" t="s">
        <v>244</v>
      </c>
      <c r="C100" s="16" t="s">
        <v>621</v>
      </c>
      <c r="D100" s="11" t="s">
        <v>86</v>
      </c>
      <c r="E100" s="11" t="s">
        <v>245</v>
      </c>
      <c r="F100" s="11" t="s">
        <v>218</v>
      </c>
      <c r="G100" s="11" t="s">
        <v>219</v>
      </c>
      <c r="H100" s="11" t="s">
        <v>105</v>
      </c>
      <c r="I100" s="11" t="s">
        <v>220</v>
      </c>
      <c r="J100" s="16" t="s">
        <v>454</v>
      </c>
      <c r="K100" s="16" t="s">
        <v>221</v>
      </c>
      <c r="L100" s="20"/>
      <c r="M100" s="11" t="s">
        <v>98</v>
      </c>
      <c r="N100" s="12">
        <v>2909084</v>
      </c>
      <c r="O100" s="12">
        <v>2430379</v>
      </c>
      <c r="P100" s="12">
        <v>33500</v>
      </c>
      <c r="Q100" s="12">
        <v>1.37838584</v>
      </c>
      <c r="R100" s="12">
        <v>1810517</v>
      </c>
      <c r="S100" s="12">
        <v>62.236669689999999</v>
      </c>
      <c r="T100" s="23"/>
      <c r="U100" s="11" t="s">
        <v>674</v>
      </c>
      <c r="V100" s="11">
        <v>65</v>
      </c>
      <c r="W100" s="11">
        <v>434118998</v>
      </c>
      <c r="X100" s="20">
        <v>5.2</v>
      </c>
    </row>
    <row r="101" spans="1:24" x14ac:dyDescent="0.25">
      <c r="A101" s="11" t="s">
        <v>246</v>
      </c>
      <c r="B101" s="11" t="s">
        <v>247</v>
      </c>
      <c r="C101" s="16" t="s">
        <v>508</v>
      </c>
      <c r="D101" s="11" t="s">
        <v>86</v>
      </c>
      <c r="E101" s="11" t="s">
        <v>248</v>
      </c>
      <c r="F101" s="11" t="s">
        <v>218</v>
      </c>
      <c r="G101" s="11" t="s">
        <v>219</v>
      </c>
      <c r="H101" s="11" t="s">
        <v>105</v>
      </c>
      <c r="I101" s="11" t="s">
        <v>220</v>
      </c>
      <c r="J101" s="16" t="s">
        <v>454</v>
      </c>
      <c r="K101" s="16" t="s">
        <v>221</v>
      </c>
      <c r="L101" s="20"/>
      <c r="M101" s="11" t="s">
        <v>98</v>
      </c>
      <c r="N101" s="12">
        <v>53524</v>
      </c>
      <c r="O101" s="12">
        <v>43533</v>
      </c>
      <c r="P101" s="12">
        <v>368</v>
      </c>
      <c r="Q101" s="12">
        <v>0.84533572199999996</v>
      </c>
      <c r="R101" s="12">
        <v>33813</v>
      </c>
      <c r="S101" s="12">
        <v>63.173529629999997</v>
      </c>
      <c r="T101" s="23"/>
      <c r="U101" s="11" t="s">
        <v>674</v>
      </c>
      <c r="V101" s="11">
        <v>65.3</v>
      </c>
      <c r="W101" s="11">
        <v>411996814</v>
      </c>
      <c r="X101" s="20">
        <v>4.9000000000000004</v>
      </c>
    </row>
    <row r="102" spans="1:24" hidden="1" x14ac:dyDescent="0.25">
      <c r="A102" s="11" t="s">
        <v>359</v>
      </c>
      <c r="B102" s="11" t="s">
        <v>360</v>
      </c>
      <c r="C102" s="16" t="s">
        <v>519</v>
      </c>
      <c r="D102" s="11" t="s">
        <v>86</v>
      </c>
      <c r="E102" s="11" t="s">
        <v>361</v>
      </c>
      <c r="F102" s="11" t="s">
        <v>218</v>
      </c>
      <c r="G102" s="11" t="s">
        <v>219</v>
      </c>
      <c r="H102" s="11" t="s">
        <v>105</v>
      </c>
      <c r="I102" s="11" t="s">
        <v>14</v>
      </c>
      <c r="J102" s="16" t="s">
        <v>454</v>
      </c>
      <c r="K102" s="16" t="s">
        <v>221</v>
      </c>
      <c r="L102" s="20"/>
      <c r="M102" s="11" t="s">
        <v>338</v>
      </c>
      <c r="N102" s="12">
        <v>3456116</v>
      </c>
      <c r="O102" s="12">
        <v>977956</v>
      </c>
      <c r="P102" s="12">
        <v>13698</v>
      </c>
      <c r="Q102" s="12">
        <v>1.4006765130000001</v>
      </c>
      <c r="R102" s="12">
        <v>738766</v>
      </c>
      <c r="S102" s="12">
        <v>21.375613550000001</v>
      </c>
      <c r="T102" s="23" t="s">
        <v>14</v>
      </c>
      <c r="U102" s="11" t="s">
        <v>14</v>
      </c>
      <c r="V102" s="11" t="s">
        <v>14</v>
      </c>
      <c r="W102" s="11" t="s">
        <v>14</v>
      </c>
      <c r="X102" s="20" t="s">
        <v>14</v>
      </c>
    </row>
    <row r="103" spans="1:24" hidden="1" x14ac:dyDescent="0.25">
      <c r="A103" s="11" t="s">
        <v>362</v>
      </c>
      <c r="B103" s="11" t="s">
        <v>363</v>
      </c>
      <c r="C103" s="16" t="s">
        <v>520</v>
      </c>
      <c r="D103" s="11" t="s">
        <v>86</v>
      </c>
      <c r="E103" s="11" t="s">
        <v>364</v>
      </c>
      <c r="F103" s="11" t="s">
        <v>218</v>
      </c>
      <c r="G103" s="11" t="s">
        <v>219</v>
      </c>
      <c r="H103" s="11" t="s">
        <v>105</v>
      </c>
      <c r="I103" s="11" t="s">
        <v>14</v>
      </c>
      <c r="J103" s="16" t="s">
        <v>454</v>
      </c>
      <c r="K103" s="16" t="s">
        <v>221</v>
      </c>
      <c r="L103" s="20"/>
      <c r="M103" s="11" t="s">
        <v>338</v>
      </c>
      <c r="N103" s="12">
        <v>7023263</v>
      </c>
      <c r="O103" s="12">
        <v>1336646</v>
      </c>
      <c r="P103" s="12">
        <v>23969</v>
      </c>
      <c r="Q103" s="12">
        <v>1.7932197459999999</v>
      </c>
      <c r="R103" s="12">
        <v>997347</v>
      </c>
      <c r="S103" s="12">
        <v>14.20062156</v>
      </c>
      <c r="T103" s="23" t="s">
        <v>14</v>
      </c>
      <c r="U103" s="11" t="s">
        <v>14</v>
      </c>
      <c r="V103" s="11" t="s">
        <v>14</v>
      </c>
      <c r="W103" s="11" t="s">
        <v>14</v>
      </c>
      <c r="X103" s="20" t="s">
        <v>14</v>
      </c>
    </row>
    <row r="104" spans="1:24" x14ac:dyDescent="0.25">
      <c r="A104" s="11" t="s">
        <v>249</v>
      </c>
      <c r="B104" s="11" t="s">
        <v>250</v>
      </c>
      <c r="C104" s="16" t="s">
        <v>509</v>
      </c>
      <c r="D104" s="11" t="s">
        <v>86</v>
      </c>
      <c r="E104" s="11" t="s">
        <v>251</v>
      </c>
      <c r="F104" s="11" t="s">
        <v>218</v>
      </c>
      <c r="G104" s="11" t="s">
        <v>219</v>
      </c>
      <c r="H104" s="11" t="s">
        <v>105</v>
      </c>
      <c r="I104" s="11" t="s">
        <v>220</v>
      </c>
      <c r="J104" s="16" t="s">
        <v>454</v>
      </c>
      <c r="K104" s="16" t="s">
        <v>221</v>
      </c>
      <c r="L104" s="20" t="s">
        <v>616</v>
      </c>
      <c r="M104" s="11" t="s">
        <v>98</v>
      </c>
      <c r="N104" s="12">
        <v>6891876</v>
      </c>
      <c r="O104" s="12">
        <v>2917322</v>
      </c>
      <c r="P104" s="12">
        <v>60212</v>
      </c>
      <c r="Q104" s="12">
        <v>2.0639476889999999</v>
      </c>
      <c r="R104" s="12">
        <v>2098075</v>
      </c>
      <c r="S104" s="12">
        <v>30.442727059999999</v>
      </c>
      <c r="T104" s="23"/>
      <c r="U104" s="11" t="s">
        <v>674</v>
      </c>
      <c r="V104" s="11">
        <v>55.8</v>
      </c>
      <c r="W104" s="11">
        <v>435212006</v>
      </c>
      <c r="X104" s="20">
        <v>4.3</v>
      </c>
    </row>
    <row r="105" spans="1:24" hidden="1" x14ac:dyDescent="0.25">
      <c r="A105" s="11" t="s">
        <v>253</v>
      </c>
      <c r="B105" s="11" t="s">
        <v>14</v>
      </c>
      <c r="C105" s="16" t="s">
        <v>489</v>
      </c>
      <c r="D105" s="11" t="s">
        <v>86</v>
      </c>
      <c r="E105" s="11" t="s">
        <v>14</v>
      </c>
      <c r="F105" s="11" t="s">
        <v>14</v>
      </c>
      <c r="G105" s="11" t="s">
        <v>87</v>
      </c>
      <c r="H105" s="11" t="s">
        <v>17</v>
      </c>
      <c r="I105" s="11" t="s">
        <v>254</v>
      </c>
      <c r="J105" s="16" t="s">
        <v>455</v>
      </c>
      <c r="K105" s="16" t="s">
        <v>255</v>
      </c>
      <c r="L105" s="20" t="s">
        <v>616</v>
      </c>
      <c r="M105" s="11" t="s">
        <v>18</v>
      </c>
      <c r="N105" s="12" t="s">
        <v>14</v>
      </c>
      <c r="O105" s="12" t="s">
        <v>14</v>
      </c>
      <c r="P105" s="12" t="s">
        <v>14</v>
      </c>
      <c r="Q105" s="12" t="s">
        <v>14</v>
      </c>
      <c r="R105" s="12" t="s">
        <v>14</v>
      </c>
      <c r="S105" s="12" t="s">
        <v>14</v>
      </c>
      <c r="T105" s="23">
        <v>150.4</v>
      </c>
      <c r="U105" s="11" t="s">
        <v>14</v>
      </c>
      <c r="V105" s="11">
        <v>150.4</v>
      </c>
      <c r="W105" s="11">
        <v>294209158</v>
      </c>
      <c r="X105" s="20">
        <v>14.9</v>
      </c>
    </row>
    <row r="106" spans="1:24" hidden="1" x14ac:dyDescent="0.25">
      <c r="A106" s="11" t="s">
        <v>256</v>
      </c>
      <c r="B106" s="11" t="s">
        <v>14</v>
      </c>
      <c r="C106" s="16" t="s">
        <v>489</v>
      </c>
      <c r="D106" s="11" t="s">
        <v>86</v>
      </c>
      <c r="E106" s="11" t="s">
        <v>14</v>
      </c>
      <c r="F106" s="11" t="s">
        <v>14</v>
      </c>
      <c r="G106" s="11" t="s">
        <v>87</v>
      </c>
      <c r="H106" s="11" t="s">
        <v>17</v>
      </c>
      <c r="I106" s="11" t="s">
        <v>254</v>
      </c>
      <c r="J106" s="16" t="s">
        <v>456</v>
      </c>
      <c r="K106" s="16" t="s">
        <v>257</v>
      </c>
      <c r="L106" s="20"/>
      <c r="M106" s="11" t="s">
        <v>18</v>
      </c>
      <c r="N106" s="12" t="s">
        <v>14</v>
      </c>
      <c r="O106" s="12" t="s">
        <v>14</v>
      </c>
      <c r="P106" s="12" t="s">
        <v>14</v>
      </c>
      <c r="Q106" s="12" t="s">
        <v>14</v>
      </c>
      <c r="R106" s="12" t="s">
        <v>14</v>
      </c>
      <c r="S106" s="12" t="s">
        <v>14</v>
      </c>
      <c r="T106" s="23">
        <v>150.5</v>
      </c>
      <c r="U106" s="11" t="s">
        <v>14</v>
      </c>
      <c r="V106" s="11">
        <v>150.5</v>
      </c>
      <c r="W106" s="11">
        <v>291468824</v>
      </c>
      <c r="X106" s="20">
        <v>14.8</v>
      </c>
    </row>
    <row r="107" spans="1:24" hidden="1" x14ac:dyDescent="0.25">
      <c r="A107" s="11" t="s">
        <v>258</v>
      </c>
      <c r="B107" s="11" t="s">
        <v>14</v>
      </c>
      <c r="C107" s="16" t="s">
        <v>489</v>
      </c>
      <c r="D107" s="11" t="s">
        <v>86</v>
      </c>
      <c r="E107" s="11" t="s">
        <v>14</v>
      </c>
      <c r="F107" s="11" t="s">
        <v>14</v>
      </c>
      <c r="G107" s="11" t="s">
        <v>87</v>
      </c>
      <c r="H107" s="11" t="s">
        <v>17</v>
      </c>
      <c r="I107" s="11" t="s">
        <v>254</v>
      </c>
      <c r="J107" s="16" t="s">
        <v>457</v>
      </c>
      <c r="K107" s="16" t="s">
        <v>259</v>
      </c>
      <c r="L107" s="20"/>
      <c r="M107" s="11" t="s">
        <v>18</v>
      </c>
      <c r="N107" s="12" t="s">
        <v>14</v>
      </c>
      <c r="O107" s="12" t="s">
        <v>14</v>
      </c>
      <c r="P107" s="12" t="s">
        <v>14</v>
      </c>
      <c r="Q107" s="12" t="s">
        <v>14</v>
      </c>
      <c r="R107" s="12" t="s">
        <v>14</v>
      </c>
      <c r="S107" s="12" t="s">
        <v>14</v>
      </c>
      <c r="T107" s="23">
        <v>132.4</v>
      </c>
      <c r="U107" s="11" t="s">
        <v>14</v>
      </c>
      <c r="V107" s="11">
        <v>132.4</v>
      </c>
      <c r="W107" s="11">
        <v>343163826</v>
      </c>
      <c r="X107" s="20">
        <v>15.2</v>
      </c>
    </row>
    <row r="108" spans="1:24" hidden="1" x14ac:dyDescent="0.25">
      <c r="A108" s="11" t="s">
        <v>260</v>
      </c>
      <c r="B108" s="11" t="s">
        <v>14</v>
      </c>
      <c r="C108" s="16" t="s">
        <v>489</v>
      </c>
      <c r="D108" s="11" t="s">
        <v>86</v>
      </c>
      <c r="E108" s="11" t="s">
        <v>14</v>
      </c>
      <c r="F108" s="11" t="s">
        <v>14</v>
      </c>
      <c r="G108" s="11" t="s">
        <v>87</v>
      </c>
      <c r="H108" s="11" t="s">
        <v>17</v>
      </c>
      <c r="I108" s="11" t="s">
        <v>254</v>
      </c>
      <c r="J108" s="16" t="s">
        <v>458</v>
      </c>
      <c r="K108" s="16" t="s">
        <v>261</v>
      </c>
      <c r="L108" s="20"/>
      <c r="M108" s="11" t="s">
        <v>18</v>
      </c>
      <c r="N108" s="12" t="s">
        <v>14</v>
      </c>
      <c r="O108" s="12" t="s">
        <v>14</v>
      </c>
      <c r="P108" s="12" t="s">
        <v>14</v>
      </c>
      <c r="Q108" s="12" t="s">
        <v>14</v>
      </c>
      <c r="R108" s="12" t="s">
        <v>14</v>
      </c>
      <c r="S108" s="12" t="s">
        <v>14</v>
      </c>
      <c r="T108" s="23">
        <v>132.5</v>
      </c>
      <c r="U108" s="11" t="s">
        <v>14</v>
      </c>
      <c r="V108" s="11">
        <v>132.5</v>
      </c>
      <c r="W108" s="11">
        <v>364324558</v>
      </c>
      <c r="X108" s="20">
        <v>16.3</v>
      </c>
    </row>
    <row r="109" spans="1:24" hidden="1" x14ac:dyDescent="0.25">
      <c r="A109" s="11" t="s">
        <v>262</v>
      </c>
      <c r="B109" s="11" t="s">
        <v>14</v>
      </c>
      <c r="C109" s="16" t="s">
        <v>489</v>
      </c>
      <c r="D109" s="11" t="s">
        <v>86</v>
      </c>
      <c r="E109" s="11" t="s">
        <v>14</v>
      </c>
      <c r="F109" s="11" t="s">
        <v>14</v>
      </c>
      <c r="G109" s="11" t="s">
        <v>87</v>
      </c>
      <c r="H109" s="11" t="s">
        <v>17</v>
      </c>
      <c r="I109" s="11" t="s">
        <v>254</v>
      </c>
      <c r="J109" s="16" t="s">
        <v>459</v>
      </c>
      <c r="K109" s="16" t="s">
        <v>263</v>
      </c>
      <c r="L109" s="20"/>
      <c r="M109" s="11" t="s">
        <v>18</v>
      </c>
      <c r="N109" s="12" t="s">
        <v>14</v>
      </c>
      <c r="O109" s="12" t="s">
        <v>14</v>
      </c>
      <c r="P109" s="12" t="s">
        <v>14</v>
      </c>
      <c r="Q109" s="12" t="s">
        <v>14</v>
      </c>
      <c r="R109" s="12" t="s">
        <v>14</v>
      </c>
      <c r="S109" s="12" t="s">
        <v>14</v>
      </c>
      <c r="T109" s="23">
        <v>150.5</v>
      </c>
      <c r="U109" s="11" t="s">
        <v>14</v>
      </c>
      <c r="V109" s="11">
        <v>150.5</v>
      </c>
      <c r="W109" s="11">
        <v>287169498</v>
      </c>
      <c r="X109" s="20">
        <v>14.6</v>
      </c>
    </row>
    <row r="110" spans="1:24" hidden="1" x14ac:dyDescent="0.25">
      <c r="A110" s="11" t="s">
        <v>264</v>
      </c>
      <c r="B110" s="11" t="s">
        <v>14</v>
      </c>
      <c r="C110" s="16" t="s">
        <v>489</v>
      </c>
      <c r="D110" s="11" t="s">
        <v>86</v>
      </c>
      <c r="E110" s="11" t="s">
        <v>14</v>
      </c>
      <c r="F110" s="11" t="s">
        <v>14</v>
      </c>
      <c r="G110" s="11" t="s">
        <v>87</v>
      </c>
      <c r="H110" s="11" t="s">
        <v>17</v>
      </c>
      <c r="I110" s="11" t="s">
        <v>254</v>
      </c>
      <c r="J110" s="16" t="s">
        <v>458</v>
      </c>
      <c r="K110" s="16" t="s">
        <v>261</v>
      </c>
      <c r="L110" s="20"/>
      <c r="M110" s="11" t="s">
        <v>18</v>
      </c>
      <c r="N110" s="12" t="s">
        <v>14</v>
      </c>
      <c r="O110" s="12" t="s">
        <v>14</v>
      </c>
      <c r="P110" s="12" t="s">
        <v>14</v>
      </c>
      <c r="Q110" s="12" t="s">
        <v>14</v>
      </c>
      <c r="R110" s="12" t="s">
        <v>14</v>
      </c>
      <c r="S110" s="12" t="s">
        <v>14</v>
      </c>
      <c r="T110" s="23">
        <v>150.5</v>
      </c>
      <c r="U110" s="11" t="s">
        <v>14</v>
      </c>
      <c r="V110" s="11">
        <v>150.5</v>
      </c>
      <c r="W110" s="11">
        <v>279934538</v>
      </c>
      <c r="X110" s="20">
        <v>14.2</v>
      </c>
    </row>
    <row r="111" spans="1:24" hidden="1" x14ac:dyDescent="0.25">
      <c r="A111" s="11" t="s">
        <v>265</v>
      </c>
      <c r="B111" s="11" t="s">
        <v>14</v>
      </c>
      <c r="C111" s="16" t="s">
        <v>489</v>
      </c>
      <c r="D111" s="11" t="s">
        <v>86</v>
      </c>
      <c r="E111" s="11" t="s">
        <v>14</v>
      </c>
      <c r="F111" s="11" t="s">
        <v>14</v>
      </c>
      <c r="G111" s="11" t="s">
        <v>87</v>
      </c>
      <c r="H111" s="11" t="s">
        <v>17</v>
      </c>
      <c r="I111" s="11" t="s">
        <v>254</v>
      </c>
      <c r="J111" s="16" t="s">
        <v>458</v>
      </c>
      <c r="K111" s="16" t="s">
        <v>261</v>
      </c>
      <c r="L111" s="20"/>
      <c r="M111" s="11" t="s">
        <v>18</v>
      </c>
      <c r="N111" s="12" t="s">
        <v>14</v>
      </c>
      <c r="O111" s="12" t="s">
        <v>14</v>
      </c>
      <c r="P111" s="12" t="s">
        <v>14</v>
      </c>
      <c r="Q111" s="12" t="s">
        <v>14</v>
      </c>
      <c r="R111" s="12" t="s">
        <v>14</v>
      </c>
      <c r="S111" s="12" t="s">
        <v>14</v>
      </c>
      <c r="T111" s="23">
        <v>133.19999999999999</v>
      </c>
      <c r="U111" s="11" t="s">
        <v>14</v>
      </c>
      <c r="V111" s="11">
        <v>133.19999999999999</v>
      </c>
      <c r="W111" s="11">
        <v>384591152</v>
      </c>
      <c r="X111" s="20">
        <v>17.3</v>
      </c>
    </row>
    <row r="112" spans="1:24" hidden="1" x14ac:dyDescent="0.25">
      <c r="A112" s="11" t="s">
        <v>266</v>
      </c>
      <c r="B112" s="11" t="s">
        <v>14</v>
      </c>
      <c r="C112" s="16" t="s">
        <v>489</v>
      </c>
      <c r="D112" s="11" t="s">
        <v>86</v>
      </c>
      <c r="E112" s="11" t="s">
        <v>14</v>
      </c>
      <c r="F112" s="11" t="s">
        <v>14</v>
      </c>
      <c r="G112" s="11" t="s">
        <v>46</v>
      </c>
      <c r="H112" s="11" t="s">
        <v>17</v>
      </c>
      <c r="I112" s="11" t="s">
        <v>267</v>
      </c>
      <c r="J112" s="16" t="s">
        <v>460</v>
      </c>
      <c r="K112" s="16" t="s">
        <v>268</v>
      </c>
      <c r="L112" s="20"/>
      <c r="M112" s="11" t="s">
        <v>18</v>
      </c>
      <c r="N112" s="12" t="s">
        <v>14</v>
      </c>
      <c r="O112" s="12" t="s">
        <v>14</v>
      </c>
      <c r="P112" s="12" t="s">
        <v>14</v>
      </c>
      <c r="Q112" s="12" t="s">
        <v>14</v>
      </c>
      <c r="R112" s="12" t="s">
        <v>14</v>
      </c>
      <c r="S112" s="12" t="s">
        <v>14</v>
      </c>
      <c r="T112" s="23">
        <v>125.5</v>
      </c>
      <c r="U112" s="11" t="s">
        <v>14</v>
      </c>
      <c r="V112" s="11">
        <v>125.5</v>
      </c>
      <c r="W112" s="11">
        <v>350021354</v>
      </c>
      <c r="X112" s="20">
        <v>14.9</v>
      </c>
    </row>
    <row r="113" spans="1:24" hidden="1" x14ac:dyDescent="0.25">
      <c r="A113" s="11" t="s">
        <v>269</v>
      </c>
      <c r="B113" s="11" t="s">
        <v>14</v>
      </c>
      <c r="C113" s="16" t="s">
        <v>489</v>
      </c>
      <c r="D113" s="11" t="s">
        <v>86</v>
      </c>
      <c r="E113" s="11" t="s">
        <v>14</v>
      </c>
      <c r="F113" s="11" t="s">
        <v>14</v>
      </c>
      <c r="G113" s="11" t="s">
        <v>46</v>
      </c>
      <c r="H113" s="11" t="s">
        <v>17</v>
      </c>
      <c r="I113" s="11" t="s">
        <v>267</v>
      </c>
      <c r="J113" s="16" t="s">
        <v>461</v>
      </c>
      <c r="K113" s="16" t="s">
        <v>270</v>
      </c>
      <c r="L113" s="20"/>
      <c r="M113" s="11" t="s">
        <v>18</v>
      </c>
      <c r="N113" s="12" t="s">
        <v>14</v>
      </c>
      <c r="O113" s="12" t="s">
        <v>14</v>
      </c>
      <c r="P113" s="12" t="s">
        <v>14</v>
      </c>
      <c r="Q113" s="12" t="s">
        <v>14</v>
      </c>
      <c r="R113" s="12" t="s">
        <v>14</v>
      </c>
      <c r="S113" s="12" t="s">
        <v>14</v>
      </c>
      <c r="T113" s="23">
        <v>125.5</v>
      </c>
      <c r="U113" s="11" t="s">
        <v>14</v>
      </c>
      <c r="V113" s="11">
        <v>125.5</v>
      </c>
      <c r="W113" s="11">
        <v>362990540</v>
      </c>
      <c r="X113" s="20">
        <v>15.5</v>
      </c>
    </row>
    <row r="114" spans="1:24" hidden="1" x14ac:dyDescent="0.25">
      <c r="A114" s="11" t="s">
        <v>271</v>
      </c>
      <c r="B114" s="11" t="s">
        <v>14</v>
      </c>
      <c r="C114" s="16" t="s">
        <v>489</v>
      </c>
      <c r="D114" s="11" t="s">
        <v>86</v>
      </c>
      <c r="E114" s="11" t="s">
        <v>14</v>
      </c>
      <c r="F114" s="11" t="s">
        <v>14</v>
      </c>
      <c r="G114" s="11" t="s">
        <v>46</v>
      </c>
      <c r="H114" s="11" t="s">
        <v>17</v>
      </c>
      <c r="I114" s="11" t="s">
        <v>267</v>
      </c>
      <c r="J114" s="16" t="s">
        <v>462</v>
      </c>
      <c r="K114" s="16" t="s">
        <v>272</v>
      </c>
      <c r="L114" s="20"/>
      <c r="M114" s="11" t="s">
        <v>18</v>
      </c>
      <c r="N114" s="12" t="s">
        <v>14</v>
      </c>
      <c r="O114" s="12" t="s">
        <v>14</v>
      </c>
      <c r="P114" s="12" t="s">
        <v>14</v>
      </c>
      <c r="Q114" s="12" t="s">
        <v>14</v>
      </c>
      <c r="R114" s="12" t="s">
        <v>14</v>
      </c>
      <c r="S114" s="12" t="s">
        <v>14</v>
      </c>
      <c r="T114" s="23">
        <v>133</v>
      </c>
      <c r="U114" s="11" t="s">
        <v>14</v>
      </c>
      <c r="V114" s="11">
        <v>133</v>
      </c>
      <c r="W114" s="11">
        <v>358786530</v>
      </c>
      <c r="X114" s="20">
        <v>16.2</v>
      </c>
    </row>
    <row r="115" spans="1:24" hidden="1" x14ac:dyDescent="0.25">
      <c r="A115" s="11" t="s">
        <v>273</v>
      </c>
      <c r="B115" s="11" t="s">
        <v>14</v>
      </c>
      <c r="C115" s="16" t="s">
        <v>489</v>
      </c>
      <c r="D115" s="11" t="s">
        <v>86</v>
      </c>
      <c r="E115" s="11" t="s">
        <v>14</v>
      </c>
      <c r="F115" s="11" t="s">
        <v>14</v>
      </c>
      <c r="G115" s="11" t="s">
        <v>46</v>
      </c>
      <c r="H115" s="11" t="s">
        <v>17</v>
      </c>
      <c r="I115" s="11" t="s">
        <v>267</v>
      </c>
      <c r="J115" s="16" t="s">
        <v>463</v>
      </c>
      <c r="K115" s="16" t="s">
        <v>274</v>
      </c>
      <c r="L115" s="20"/>
      <c r="M115" s="11" t="s">
        <v>18</v>
      </c>
      <c r="N115" s="12" t="s">
        <v>14</v>
      </c>
      <c r="O115" s="12" t="s">
        <v>14</v>
      </c>
      <c r="P115" s="12" t="s">
        <v>14</v>
      </c>
      <c r="Q115" s="12" t="s">
        <v>14</v>
      </c>
      <c r="R115" s="12" t="s">
        <v>14</v>
      </c>
      <c r="S115" s="12" t="s">
        <v>14</v>
      </c>
      <c r="T115" s="23">
        <v>132.5</v>
      </c>
      <c r="U115" s="11" t="s">
        <v>14</v>
      </c>
      <c r="V115" s="11">
        <v>132.5</v>
      </c>
      <c r="W115" s="11">
        <v>359267998</v>
      </c>
      <c r="X115" s="20">
        <v>16.100000000000001</v>
      </c>
    </row>
    <row r="116" spans="1:24" x14ac:dyDescent="0.25">
      <c r="A116" s="11" t="s">
        <v>275</v>
      </c>
      <c r="B116" s="11" t="s">
        <v>14</v>
      </c>
      <c r="C116" s="16" t="s">
        <v>510</v>
      </c>
      <c r="D116" s="11" t="s">
        <v>86</v>
      </c>
      <c r="E116" s="11">
        <v>11978</v>
      </c>
      <c r="F116" s="11" t="s">
        <v>276</v>
      </c>
      <c r="G116" s="11" t="s">
        <v>46</v>
      </c>
      <c r="H116" s="11" t="s">
        <v>96</v>
      </c>
      <c r="I116" s="11" t="s">
        <v>211</v>
      </c>
      <c r="J116" s="16" t="s">
        <v>277</v>
      </c>
      <c r="K116" s="16" t="s">
        <v>278</v>
      </c>
      <c r="L116" s="20" t="s">
        <v>688</v>
      </c>
      <c r="M116" s="11" t="s">
        <v>98</v>
      </c>
      <c r="N116" s="12" t="s">
        <v>593</v>
      </c>
      <c r="O116" s="12" t="s">
        <v>594</v>
      </c>
      <c r="P116" s="12">
        <v>69852</v>
      </c>
      <c r="Q116" s="12">
        <f>(P116/O116)*100</f>
        <v>1.4086600366422621</v>
      </c>
      <c r="R116" s="12" t="s">
        <v>595</v>
      </c>
      <c r="S116" s="12">
        <v>67.411267594715298</v>
      </c>
      <c r="T116" s="23"/>
      <c r="U116" s="11" t="s">
        <v>674</v>
      </c>
      <c r="V116" s="11">
        <v>60.3</v>
      </c>
      <c r="W116" s="11">
        <v>559936258</v>
      </c>
      <c r="X116" s="20">
        <v>5.9</v>
      </c>
    </row>
    <row r="117" spans="1:24" x14ac:dyDescent="0.25">
      <c r="A117" s="11" t="s">
        <v>279</v>
      </c>
      <c r="B117" s="11" t="s">
        <v>14</v>
      </c>
      <c r="C117" s="16" t="s">
        <v>511</v>
      </c>
      <c r="D117" s="11" t="s">
        <v>86</v>
      </c>
      <c r="E117" s="11">
        <v>11046</v>
      </c>
      <c r="F117" s="11" t="s">
        <v>276</v>
      </c>
      <c r="G117" s="11" t="s">
        <v>87</v>
      </c>
      <c r="H117" s="11" t="s">
        <v>96</v>
      </c>
      <c r="I117" s="11" t="s">
        <v>280</v>
      </c>
      <c r="J117" s="16" t="s">
        <v>464</v>
      </c>
      <c r="K117" s="16" t="s">
        <v>281</v>
      </c>
      <c r="L117" s="20" t="s">
        <v>679</v>
      </c>
      <c r="M117" s="11" t="s">
        <v>98</v>
      </c>
      <c r="N117" s="12" t="s">
        <v>604</v>
      </c>
      <c r="O117" s="12" t="s">
        <v>605</v>
      </c>
      <c r="P117" s="12" t="s">
        <v>606</v>
      </c>
      <c r="Q117" s="12">
        <f>(P117/O117)*100</f>
        <v>2.0457135341577266</v>
      </c>
      <c r="R117" s="12" t="s">
        <v>607</v>
      </c>
      <c r="S117" s="12">
        <v>52.663160579175504</v>
      </c>
      <c r="T117" s="23"/>
      <c r="U117" s="11" t="s">
        <v>674</v>
      </c>
      <c r="V117" s="11">
        <v>65.8</v>
      </c>
      <c r="W117" s="11">
        <v>893186260</v>
      </c>
      <c r="X117" s="20">
        <v>10.199999999999999</v>
      </c>
    </row>
    <row r="118" spans="1:24" hidden="1" x14ac:dyDescent="0.25">
      <c r="A118" s="11" t="s">
        <v>336</v>
      </c>
      <c r="B118" s="11" t="s">
        <v>14</v>
      </c>
      <c r="C118" s="16" t="s">
        <v>532</v>
      </c>
      <c r="D118" s="11" t="s">
        <v>86</v>
      </c>
      <c r="E118" s="11" t="s">
        <v>14</v>
      </c>
      <c r="F118" s="11" t="s">
        <v>337</v>
      </c>
      <c r="G118" s="11" t="s">
        <v>87</v>
      </c>
      <c r="H118" s="11" t="s">
        <v>96</v>
      </c>
      <c r="I118" s="11" t="s">
        <v>14</v>
      </c>
      <c r="J118" s="16" t="s">
        <v>465</v>
      </c>
      <c r="K118" s="16" t="s">
        <v>194</v>
      </c>
      <c r="L118" s="20" t="s">
        <v>679</v>
      </c>
      <c r="M118" s="11" t="s">
        <v>338</v>
      </c>
      <c r="N118" s="12">
        <v>1689315</v>
      </c>
      <c r="O118" s="12">
        <v>12460</v>
      </c>
      <c r="P118" s="12">
        <v>5668</v>
      </c>
      <c r="Q118" s="12">
        <v>45.489566609999997</v>
      </c>
      <c r="R118" s="12">
        <v>97</v>
      </c>
      <c r="S118" s="12">
        <v>5.7419719999999997E-3</v>
      </c>
      <c r="T118" s="23" t="s">
        <v>14</v>
      </c>
      <c r="U118" s="11" t="s">
        <v>14</v>
      </c>
      <c r="V118" s="11" t="s">
        <v>14</v>
      </c>
      <c r="W118" s="11" t="s">
        <v>14</v>
      </c>
      <c r="X118" s="20" t="s">
        <v>14</v>
      </c>
    </row>
    <row r="119" spans="1:24" x14ac:dyDescent="0.25">
      <c r="A119" s="11" t="s">
        <v>282</v>
      </c>
      <c r="B119" s="11" t="s">
        <v>14</v>
      </c>
      <c r="C119" s="16" t="s">
        <v>618</v>
      </c>
      <c r="D119" s="11" t="s">
        <v>86</v>
      </c>
      <c r="E119" s="11">
        <v>1031420</v>
      </c>
      <c r="F119" s="11" t="s">
        <v>139</v>
      </c>
      <c r="G119" s="11" t="s">
        <v>87</v>
      </c>
      <c r="H119" s="11" t="s">
        <v>96</v>
      </c>
      <c r="I119" s="11" t="s">
        <v>280</v>
      </c>
      <c r="J119" s="16" t="s">
        <v>465</v>
      </c>
      <c r="K119" s="16" t="s">
        <v>283</v>
      </c>
      <c r="L119" s="20" t="s">
        <v>679</v>
      </c>
      <c r="M119" s="11" t="s">
        <v>98</v>
      </c>
      <c r="N119" s="12" t="s">
        <v>14</v>
      </c>
      <c r="O119" s="12" t="s">
        <v>14</v>
      </c>
      <c r="P119" s="12" t="s">
        <v>14</v>
      </c>
      <c r="Q119" s="12" t="s">
        <v>14</v>
      </c>
      <c r="R119" s="12" t="s">
        <v>14</v>
      </c>
      <c r="S119" s="12" t="s">
        <v>14</v>
      </c>
      <c r="T119" s="23"/>
      <c r="U119" s="24" t="s">
        <v>675</v>
      </c>
      <c r="V119" s="11">
        <v>75.900000000000006</v>
      </c>
      <c r="W119" s="11">
        <v>33836490</v>
      </c>
      <c r="X119" s="20">
        <v>0.4</v>
      </c>
    </row>
    <row r="120" spans="1:24" x14ac:dyDescent="0.25">
      <c r="A120" s="11" t="s">
        <v>284</v>
      </c>
      <c r="B120" s="11" t="s">
        <v>14</v>
      </c>
      <c r="C120" s="16" t="s">
        <v>618</v>
      </c>
      <c r="D120" s="11" t="s">
        <v>86</v>
      </c>
      <c r="E120" s="11">
        <v>1031425</v>
      </c>
      <c r="F120" s="11" t="s">
        <v>139</v>
      </c>
      <c r="G120" s="11" t="s">
        <v>87</v>
      </c>
      <c r="H120" s="11" t="s">
        <v>96</v>
      </c>
      <c r="I120" s="11" t="s">
        <v>280</v>
      </c>
      <c r="J120" s="16" t="s">
        <v>466</v>
      </c>
      <c r="K120" s="16" t="s">
        <v>285</v>
      </c>
      <c r="L120" s="20" t="s">
        <v>686</v>
      </c>
      <c r="M120" s="11" t="s">
        <v>98</v>
      </c>
      <c r="N120" s="12" t="s">
        <v>14</v>
      </c>
      <c r="O120" s="12" t="s">
        <v>14</v>
      </c>
      <c r="P120" s="12" t="s">
        <v>14</v>
      </c>
      <c r="Q120" s="12" t="s">
        <v>14</v>
      </c>
      <c r="R120" s="12" t="s">
        <v>14</v>
      </c>
      <c r="S120" s="12" t="s">
        <v>14</v>
      </c>
      <c r="T120" s="23"/>
      <c r="U120" s="24" t="s">
        <v>675</v>
      </c>
      <c r="V120" s="11">
        <v>70.2</v>
      </c>
      <c r="W120" s="11">
        <v>71255680</v>
      </c>
      <c r="X120" s="20">
        <v>0.9</v>
      </c>
    </row>
    <row r="121" spans="1:24" x14ac:dyDescent="0.25">
      <c r="A121" s="11" t="s">
        <v>286</v>
      </c>
      <c r="B121" s="11" t="s">
        <v>14</v>
      </c>
      <c r="C121" s="16" t="s">
        <v>619</v>
      </c>
      <c r="D121" s="11" t="s">
        <v>86</v>
      </c>
      <c r="E121" s="11">
        <v>1031428</v>
      </c>
      <c r="F121" s="11" t="s">
        <v>139</v>
      </c>
      <c r="G121" s="11" t="s">
        <v>87</v>
      </c>
      <c r="H121" s="11" t="s">
        <v>96</v>
      </c>
      <c r="I121" s="11" t="s">
        <v>280</v>
      </c>
      <c r="J121" s="16" t="s">
        <v>465</v>
      </c>
      <c r="K121" s="16" t="s">
        <v>283</v>
      </c>
      <c r="L121" s="20" t="s">
        <v>680</v>
      </c>
      <c r="M121" s="11" t="s">
        <v>98</v>
      </c>
      <c r="N121" s="12" t="s">
        <v>14</v>
      </c>
      <c r="O121" s="12" t="s">
        <v>14</v>
      </c>
      <c r="P121" s="12" t="s">
        <v>14</v>
      </c>
      <c r="Q121" s="12" t="s">
        <v>14</v>
      </c>
      <c r="R121" s="12" t="s">
        <v>14</v>
      </c>
      <c r="S121" s="12" t="s">
        <v>14</v>
      </c>
      <c r="T121" s="23"/>
      <c r="U121" s="24" t="s">
        <v>675</v>
      </c>
      <c r="V121" s="11">
        <v>68</v>
      </c>
      <c r="W121" s="11">
        <v>49056436</v>
      </c>
      <c r="X121" s="20">
        <v>0.6</v>
      </c>
    </row>
    <row r="122" spans="1:24" hidden="1" x14ac:dyDescent="0.25">
      <c r="A122" s="11" t="s">
        <v>287</v>
      </c>
      <c r="B122" s="11" t="s">
        <v>14</v>
      </c>
      <c r="C122" s="16" t="s">
        <v>489</v>
      </c>
      <c r="D122" s="11" t="s">
        <v>86</v>
      </c>
      <c r="E122" s="11" t="s">
        <v>14</v>
      </c>
      <c r="F122" s="11" t="s">
        <v>14</v>
      </c>
      <c r="G122" s="11" t="s">
        <v>46</v>
      </c>
      <c r="H122" s="11" t="s">
        <v>17</v>
      </c>
      <c r="I122" s="11" t="s">
        <v>267</v>
      </c>
      <c r="J122" s="16" t="s">
        <v>450</v>
      </c>
      <c r="K122" s="16" t="s">
        <v>288</v>
      </c>
      <c r="L122" s="20"/>
      <c r="M122" s="11" t="s">
        <v>18</v>
      </c>
      <c r="N122" s="12" t="s">
        <v>14</v>
      </c>
      <c r="O122" s="12" t="s">
        <v>14</v>
      </c>
      <c r="P122" s="12" t="s">
        <v>14</v>
      </c>
      <c r="Q122" s="12" t="s">
        <v>14</v>
      </c>
      <c r="R122" s="12" t="s">
        <v>14</v>
      </c>
      <c r="S122" s="12" t="s">
        <v>14</v>
      </c>
      <c r="T122" s="23">
        <v>132.4</v>
      </c>
      <c r="U122" s="11" t="s">
        <v>14</v>
      </c>
      <c r="V122" s="11">
        <v>132.4</v>
      </c>
      <c r="W122" s="11">
        <v>335953438</v>
      </c>
      <c r="X122" s="20">
        <v>15.1</v>
      </c>
    </row>
    <row r="123" spans="1:24" hidden="1" x14ac:dyDescent="0.25">
      <c r="A123" s="11" t="s">
        <v>289</v>
      </c>
      <c r="B123" s="11" t="s">
        <v>14</v>
      </c>
      <c r="C123" s="16" t="s">
        <v>489</v>
      </c>
      <c r="D123" s="11" t="s">
        <v>86</v>
      </c>
      <c r="E123" s="11" t="s">
        <v>14</v>
      </c>
      <c r="F123" s="11" t="s">
        <v>14</v>
      </c>
      <c r="G123" s="11" t="s">
        <v>46</v>
      </c>
      <c r="H123" s="11" t="s">
        <v>17</v>
      </c>
      <c r="I123" s="11" t="s">
        <v>267</v>
      </c>
      <c r="J123" s="16" t="s">
        <v>467</v>
      </c>
      <c r="K123" s="16" t="s">
        <v>290</v>
      </c>
      <c r="L123" s="20"/>
      <c r="M123" s="11" t="s">
        <v>18</v>
      </c>
      <c r="N123" s="12" t="s">
        <v>14</v>
      </c>
      <c r="O123" s="12" t="s">
        <v>14</v>
      </c>
      <c r="P123" s="12" t="s">
        <v>14</v>
      </c>
      <c r="Q123" s="12" t="s">
        <v>14</v>
      </c>
      <c r="R123" s="12" t="s">
        <v>14</v>
      </c>
      <c r="S123" s="12" t="s">
        <v>14</v>
      </c>
      <c r="T123" s="23">
        <v>132.9</v>
      </c>
      <c r="U123" s="11" t="s">
        <v>14</v>
      </c>
      <c r="V123" s="11">
        <v>132.9</v>
      </c>
      <c r="W123" s="11">
        <v>350653472</v>
      </c>
      <c r="X123" s="20">
        <v>15.8</v>
      </c>
    </row>
    <row r="124" spans="1:24" hidden="1" x14ac:dyDescent="0.25">
      <c r="A124" s="11" t="s">
        <v>291</v>
      </c>
      <c r="B124" s="11" t="s">
        <v>14</v>
      </c>
      <c r="C124" s="16" t="s">
        <v>489</v>
      </c>
      <c r="D124" s="11" t="s">
        <v>86</v>
      </c>
      <c r="E124" s="11" t="s">
        <v>14</v>
      </c>
      <c r="F124" s="11" t="s">
        <v>14</v>
      </c>
      <c r="G124" s="11" t="s">
        <v>46</v>
      </c>
      <c r="H124" s="11" t="s">
        <v>17</v>
      </c>
      <c r="I124" s="11" t="s">
        <v>129</v>
      </c>
      <c r="J124" s="16" t="s">
        <v>292</v>
      </c>
      <c r="K124" s="16" t="s">
        <v>293</v>
      </c>
      <c r="L124" s="20"/>
      <c r="M124" s="11" t="s">
        <v>18</v>
      </c>
      <c r="N124" s="12" t="s">
        <v>14</v>
      </c>
      <c r="O124" s="12" t="s">
        <v>14</v>
      </c>
      <c r="P124" s="12" t="s">
        <v>14</v>
      </c>
      <c r="Q124" s="12" t="s">
        <v>14</v>
      </c>
      <c r="R124" s="12" t="s">
        <v>14</v>
      </c>
      <c r="S124" s="12" t="s">
        <v>14</v>
      </c>
      <c r="T124" s="23">
        <v>133</v>
      </c>
      <c r="U124" s="11" t="s">
        <v>14</v>
      </c>
      <c r="V124" s="11">
        <v>133</v>
      </c>
      <c r="W124" s="11">
        <v>378089482</v>
      </c>
      <c r="X124" s="20">
        <v>17</v>
      </c>
    </row>
    <row r="125" spans="1:24" hidden="1" x14ac:dyDescent="0.25">
      <c r="A125" s="11" t="s">
        <v>294</v>
      </c>
      <c r="B125" s="11" t="s">
        <v>14</v>
      </c>
      <c r="C125" s="16" t="s">
        <v>489</v>
      </c>
      <c r="D125" s="11" t="s">
        <v>86</v>
      </c>
      <c r="E125" s="11" t="s">
        <v>14</v>
      </c>
      <c r="F125" s="11" t="s">
        <v>14</v>
      </c>
      <c r="G125" s="11" t="s">
        <v>46</v>
      </c>
      <c r="H125" s="11" t="s">
        <v>17</v>
      </c>
      <c r="I125" s="11" t="s">
        <v>267</v>
      </c>
      <c r="J125" s="16" t="s">
        <v>468</v>
      </c>
      <c r="K125" s="16" t="s">
        <v>152</v>
      </c>
      <c r="L125" s="20"/>
      <c r="M125" s="11" t="s">
        <v>18</v>
      </c>
      <c r="N125" s="12" t="s">
        <v>14</v>
      </c>
      <c r="O125" s="12" t="s">
        <v>14</v>
      </c>
      <c r="P125" s="12" t="s">
        <v>14</v>
      </c>
      <c r="Q125" s="12" t="s">
        <v>14</v>
      </c>
      <c r="R125" s="12" t="s">
        <v>14</v>
      </c>
      <c r="S125" s="12" t="s">
        <v>14</v>
      </c>
      <c r="T125" s="23">
        <v>132.5</v>
      </c>
      <c r="U125" s="11" t="s">
        <v>14</v>
      </c>
      <c r="V125" s="11">
        <v>132.5</v>
      </c>
      <c r="W125" s="11">
        <v>358066466</v>
      </c>
      <c r="X125" s="20">
        <v>16.100000000000001</v>
      </c>
    </row>
    <row r="126" spans="1:24" hidden="1" x14ac:dyDescent="0.25">
      <c r="A126" s="11" t="s">
        <v>295</v>
      </c>
      <c r="B126" s="11" t="s">
        <v>14</v>
      </c>
      <c r="C126" s="16" t="s">
        <v>489</v>
      </c>
      <c r="D126" s="11" t="s">
        <v>86</v>
      </c>
      <c r="E126" s="11" t="s">
        <v>14</v>
      </c>
      <c r="F126" s="11" t="s">
        <v>14</v>
      </c>
      <c r="G126" s="11" t="s">
        <v>46</v>
      </c>
      <c r="H126" s="11" t="s">
        <v>17</v>
      </c>
      <c r="I126" s="11" t="s">
        <v>296</v>
      </c>
      <c r="J126" s="16" t="s">
        <v>469</v>
      </c>
      <c r="K126" s="16" t="s">
        <v>297</v>
      </c>
      <c r="L126" s="20"/>
      <c r="M126" s="11" t="s">
        <v>18</v>
      </c>
      <c r="N126" s="12" t="s">
        <v>14</v>
      </c>
      <c r="O126" s="12" t="s">
        <v>14</v>
      </c>
      <c r="P126" s="12" t="s">
        <v>14</v>
      </c>
      <c r="Q126" s="12" t="s">
        <v>14</v>
      </c>
      <c r="R126" s="12" t="s">
        <v>14</v>
      </c>
      <c r="S126" s="12" t="s">
        <v>14</v>
      </c>
      <c r="T126" s="23">
        <v>132.6</v>
      </c>
      <c r="U126" s="11" t="s">
        <v>14</v>
      </c>
      <c r="V126" s="11">
        <v>132.6</v>
      </c>
      <c r="W126" s="11">
        <v>342784958</v>
      </c>
      <c r="X126" s="20">
        <v>15.4</v>
      </c>
    </row>
    <row r="127" spans="1:24" hidden="1" x14ac:dyDescent="0.25">
      <c r="A127" s="11" t="s">
        <v>298</v>
      </c>
      <c r="B127" s="11" t="s">
        <v>14</v>
      </c>
      <c r="C127" s="16" t="s">
        <v>489</v>
      </c>
      <c r="D127" s="11" t="s">
        <v>86</v>
      </c>
      <c r="E127" s="11" t="s">
        <v>14</v>
      </c>
      <c r="F127" s="11" t="s">
        <v>14</v>
      </c>
      <c r="G127" s="11" t="s">
        <v>46</v>
      </c>
      <c r="H127" s="11" t="s">
        <v>17</v>
      </c>
      <c r="I127" s="11" t="s">
        <v>296</v>
      </c>
      <c r="J127" s="16" t="s">
        <v>470</v>
      </c>
      <c r="K127" s="16" t="s">
        <v>299</v>
      </c>
      <c r="L127" s="20"/>
      <c r="M127" s="11" t="s">
        <v>18</v>
      </c>
      <c r="N127" s="12" t="s">
        <v>14</v>
      </c>
      <c r="O127" s="12" t="s">
        <v>14</v>
      </c>
      <c r="P127" s="12" t="s">
        <v>14</v>
      </c>
      <c r="Q127" s="12" t="s">
        <v>14</v>
      </c>
      <c r="R127" s="12" t="s">
        <v>14</v>
      </c>
      <c r="S127" s="12" t="s">
        <v>14</v>
      </c>
      <c r="T127" s="23">
        <v>125.5</v>
      </c>
      <c r="U127" s="11" t="s">
        <v>14</v>
      </c>
      <c r="V127" s="11">
        <v>125.5</v>
      </c>
      <c r="W127" s="11">
        <v>412633264</v>
      </c>
      <c r="X127" s="20">
        <v>17.600000000000001</v>
      </c>
    </row>
    <row r="128" spans="1:24" hidden="1" x14ac:dyDescent="0.25">
      <c r="A128" s="11" t="s">
        <v>300</v>
      </c>
      <c r="B128" s="11" t="s">
        <v>14</v>
      </c>
      <c r="C128" s="16" t="s">
        <v>489</v>
      </c>
      <c r="D128" s="11" t="s">
        <v>86</v>
      </c>
      <c r="E128" s="11" t="s">
        <v>14</v>
      </c>
      <c r="F128" s="11" t="s">
        <v>14</v>
      </c>
      <c r="G128" s="11" t="s">
        <v>46</v>
      </c>
      <c r="H128" s="11" t="s">
        <v>17</v>
      </c>
      <c r="I128" s="11" t="s">
        <v>296</v>
      </c>
      <c r="J128" s="16" t="s">
        <v>470</v>
      </c>
      <c r="K128" s="16" t="s">
        <v>299</v>
      </c>
      <c r="L128" s="20"/>
      <c r="M128" s="11" t="s">
        <v>18</v>
      </c>
      <c r="N128" s="12" t="s">
        <v>14</v>
      </c>
      <c r="O128" s="12" t="s">
        <v>14</v>
      </c>
      <c r="P128" s="12" t="s">
        <v>14</v>
      </c>
      <c r="Q128" s="12" t="s">
        <v>14</v>
      </c>
      <c r="R128" s="12" t="s">
        <v>14</v>
      </c>
      <c r="S128" s="12" t="s">
        <v>14</v>
      </c>
      <c r="T128" s="23">
        <v>125.5</v>
      </c>
      <c r="U128" s="11" t="s">
        <v>14</v>
      </c>
      <c r="V128" s="11">
        <v>125.5</v>
      </c>
      <c r="W128" s="11">
        <v>399222360</v>
      </c>
      <c r="X128" s="20">
        <v>17.100000000000001</v>
      </c>
    </row>
    <row r="129" spans="1:24" hidden="1" x14ac:dyDescent="0.25">
      <c r="A129" s="11" t="s">
        <v>301</v>
      </c>
      <c r="B129" s="11" t="s">
        <v>14</v>
      </c>
      <c r="C129" s="16" t="s">
        <v>489</v>
      </c>
      <c r="D129" s="11" t="s">
        <v>86</v>
      </c>
      <c r="E129" s="11" t="s">
        <v>14</v>
      </c>
      <c r="F129" s="11" t="s">
        <v>14</v>
      </c>
      <c r="G129" s="11" t="s">
        <v>46</v>
      </c>
      <c r="H129" s="11" t="s">
        <v>17</v>
      </c>
      <c r="I129" s="11" t="s">
        <v>296</v>
      </c>
      <c r="J129" s="16" t="s">
        <v>471</v>
      </c>
      <c r="K129" s="16" t="s">
        <v>302</v>
      </c>
      <c r="L129" s="20"/>
      <c r="M129" s="11" t="s">
        <v>18</v>
      </c>
      <c r="N129" s="12" t="s">
        <v>14</v>
      </c>
      <c r="O129" s="12" t="s">
        <v>14</v>
      </c>
      <c r="P129" s="12" t="s">
        <v>14</v>
      </c>
      <c r="Q129" s="12" t="s">
        <v>14</v>
      </c>
      <c r="R129" s="12" t="s">
        <v>14</v>
      </c>
      <c r="S129" s="12" t="s">
        <v>14</v>
      </c>
      <c r="T129" s="23">
        <v>132.4</v>
      </c>
      <c r="U129" s="11" t="s">
        <v>14</v>
      </c>
      <c r="V129" s="11">
        <v>132.4</v>
      </c>
      <c r="W129" s="11">
        <v>375067352</v>
      </c>
      <c r="X129" s="20">
        <v>16.899999999999999</v>
      </c>
    </row>
    <row r="130" spans="1:24" hidden="1" x14ac:dyDescent="0.25">
      <c r="A130" s="11" t="s">
        <v>303</v>
      </c>
      <c r="B130" s="11" t="s">
        <v>14</v>
      </c>
      <c r="C130" s="16" t="s">
        <v>489</v>
      </c>
      <c r="D130" s="11" t="s">
        <v>86</v>
      </c>
      <c r="E130" s="11" t="s">
        <v>14</v>
      </c>
      <c r="F130" s="11" t="s">
        <v>14</v>
      </c>
      <c r="G130" s="11" t="s">
        <v>46</v>
      </c>
      <c r="H130" s="11" t="s">
        <v>17</v>
      </c>
      <c r="I130" s="11" t="s">
        <v>296</v>
      </c>
      <c r="J130" s="16" t="s">
        <v>472</v>
      </c>
      <c r="K130" s="16" t="s">
        <v>304</v>
      </c>
      <c r="L130" s="20"/>
      <c r="M130" s="11" t="s">
        <v>18</v>
      </c>
      <c r="N130" s="12" t="s">
        <v>14</v>
      </c>
      <c r="O130" s="12" t="s">
        <v>14</v>
      </c>
      <c r="P130" s="12" t="s">
        <v>14</v>
      </c>
      <c r="Q130" s="12" t="s">
        <v>14</v>
      </c>
      <c r="R130" s="12" t="s">
        <v>14</v>
      </c>
      <c r="S130" s="12" t="s">
        <v>14</v>
      </c>
      <c r="T130" s="23">
        <v>133</v>
      </c>
      <c r="U130" s="11" t="s">
        <v>14</v>
      </c>
      <c r="V130" s="11">
        <v>133</v>
      </c>
      <c r="W130" s="11">
        <v>361460832</v>
      </c>
      <c r="X130" s="20">
        <v>16.3</v>
      </c>
    </row>
    <row r="131" spans="1:24" hidden="1" x14ac:dyDescent="0.25">
      <c r="A131" s="11" t="s">
        <v>305</v>
      </c>
      <c r="B131" s="11" t="s">
        <v>14</v>
      </c>
      <c r="C131" s="16" t="s">
        <v>489</v>
      </c>
      <c r="D131" s="11" t="s">
        <v>86</v>
      </c>
      <c r="E131" s="11" t="s">
        <v>14</v>
      </c>
      <c r="F131" s="11" t="s">
        <v>14</v>
      </c>
      <c r="G131" s="11" t="s">
        <v>46</v>
      </c>
      <c r="H131" s="11" t="s">
        <v>17</v>
      </c>
      <c r="I131" s="11" t="s">
        <v>296</v>
      </c>
      <c r="J131" s="16" t="s">
        <v>465</v>
      </c>
      <c r="K131" s="16" t="s">
        <v>306</v>
      </c>
      <c r="L131" s="20"/>
      <c r="M131" s="11" t="s">
        <v>18</v>
      </c>
      <c r="N131" s="12" t="s">
        <v>14</v>
      </c>
      <c r="O131" s="12" t="s">
        <v>14</v>
      </c>
      <c r="P131" s="12" t="s">
        <v>14</v>
      </c>
      <c r="Q131" s="12" t="s">
        <v>14</v>
      </c>
      <c r="R131" s="12" t="s">
        <v>14</v>
      </c>
      <c r="S131" s="12" t="s">
        <v>14</v>
      </c>
      <c r="T131" s="23">
        <v>132.69999999999999</v>
      </c>
      <c r="U131" s="11" t="s">
        <v>14</v>
      </c>
      <c r="V131" s="11">
        <v>132.69999999999999</v>
      </c>
      <c r="W131" s="11">
        <v>326605076</v>
      </c>
      <c r="X131" s="20">
        <v>14.7</v>
      </c>
    </row>
    <row r="132" spans="1:24" x14ac:dyDescent="0.25">
      <c r="A132" s="11" t="s">
        <v>307</v>
      </c>
      <c r="B132" s="11" t="s">
        <v>14</v>
      </c>
      <c r="C132" s="16" t="s">
        <v>533</v>
      </c>
      <c r="D132" s="11" t="s">
        <v>308</v>
      </c>
      <c r="E132" s="11" t="s">
        <v>309</v>
      </c>
      <c r="F132" s="11" t="s">
        <v>310</v>
      </c>
      <c r="G132" s="11" t="s">
        <v>95</v>
      </c>
      <c r="H132" s="11" t="s">
        <v>96</v>
      </c>
      <c r="I132" s="11" t="s">
        <v>97</v>
      </c>
      <c r="J132" s="16" t="s">
        <v>311</v>
      </c>
      <c r="K132" s="16" t="s">
        <v>312</v>
      </c>
      <c r="L132" s="20" t="s">
        <v>681</v>
      </c>
      <c r="M132" s="11" t="s">
        <v>98</v>
      </c>
      <c r="N132" s="12">
        <v>6177116</v>
      </c>
      <c r="O132" s="12">
        <v>5580563</v>
      </c>
      <c r="P132" s="12">
        <v>337566</v>
      </c>
      <c r="Q132" s="12">
        <v>6.0489595759999997</v>
      </c>
      <c r="R132" s="12">
        <v>2347879</v>
      </c>
      <c r="S132" s="12">
        <v>38.00930726</v>
      </c>
      <c r="T132" s="23"/>
      <c r="U132" s="11" t="s">
        <v>674</v>
      </c>
      <c r="V132" s="11">
        <v>64.8</v>
      </c>
      <c r="W132" s="11">
        <v>356270136</v>
      </c>
      <c r="X132" s="20">
        <v>4.3</v>
      </c>
    </row>
    <row r="133" spans="1:24" hidden="1" x14ac:dyDescent="0.25">
      <c r="A133" s="11" t="s">
        <v>313</v>
      </c>
      <c r="B133" s="11" t="s">
        <v>14</v>
      </c>
      <c r="C133" s="16" t="s">
        <v>489</v>
      </c>
      <c r="D133" s="11" t="s">
        <v>308</v>
      </c>
      <c r="E133" s="11" t="s">
        <v>14</v>
      </c>
      <c r="F133" s="11" t="s">
        <v>14</v>
      </c>
      <c r="G133" s="11" t="s">
        <v>314</v>
      </c>
      <c r="H133" s="11" t="s">
        <v>17</v>
      </c>
      <c r="I133" s="11" t="s">
        <v>14</v>
      </c>
      <c r="J133" s="16" t="s">
        <v>14</v>
      </c>
      <c r="K133" s="16" t="s">
        <v>14</v>
      </c>
      <c r="L133" s="20" t="s">
        <v>682</v>
      </c>
      <c r="M133" s="11" t="s">
        <v>18</v>
      </c>
      <c r="N133" s="12" t="s">
        <v>14</v>
      </c>
      <c r="O133" s="12" t="s">
        <v>14</v>
      </c>
      <c r="P133" s="12" t="s">
        <v>14</v>
      </c>
      <c r="Q133" s="12" t="s">
        <v>14</v>
      </c>
      <c r="R133" s="12" t="s">
        <v>14</v>
      </c>
      <c r="S133" s="12" t="s">
        <v>14</v>
      </c>
      <c r="T133" s="23">
        <v>150.1</v>
      </c>
      <c r="U133" s="11" t="s">
        <v>14</v>
      </c>
      <c r="V133" s="11">
        <v>150.1</v>
      </c>
      <c r="W133" s="11">
        <v>291217468</v>
      </c>
      <c r="X133" s="20">
        <v>14.2</v>
      </c>
    </row>
    <row r="134" spans="1:24" hidden="1" x14ac:dyDescent="0.25">
      <c r="A134" s="11" t="s">
        <v>315</v>
      </c>
      <c r="B134" s="11" t="s">
        <v>14</v>
      </c>
      <c r="C134" s="16" t="s">
        <v>489</v>
      </c>
      <c r="D134" s="11" t="s">
        <v>308</v>
      </c>
      <c r="E134" s="11" t="s">
        <v>14</v>
      </c>
      <c r="F134" s="11" t="s">
        <v>14</v>
      </c>
      <c r="G134" s="11" t="s">
        <v>316</v>
      </c>
      <c r="H134" s="11" t="s">
        <v>17</v>
      </c>
      <c r="I134" s="11" t="s">
        <v>14</v>
      </c>
      <c r="J134" s="16" t="s">
        <v>14</v>
      </c>
      <c r="K134" s="16" t="s">
        <v>14</v>
      </c>
      <c r="L134" s="20"/>
      <c r="M134" s="11" t="s">
        <v>18</v>
      </c>
      <c r="N134" s="12" t="s">
        <v>14</v>
      </c>
      <c r="O134" s="12" t="s">
        <v>14</v>
      </c>
      <c r="P134" s="12" t="s">
        <v>14</v>
      </c>
      <c r="Q134" s="12" t="s">
        <v>14</v>
      </c>
      <c r="R134" s="12" t="s">
        <v>14</v>
      </c>
      <c r="S134" s="12" t="s">
        <v>14</v>
      </c>
      <c r="T134" s="23">
        <v>150.4</v>
      </c>
      <c r="U134" s="11" t="s">
        <v>14</v>
      </c>
      <c r="V134" s="11">
        <v>150.4</v>
      </c>
      <c r="W134" s="11">
        <v>312680148</v>
      </c>
      <c r="X134" s="20">
        <v>15.7</v>
      </c>
    </row>
    <row r="135" spans="1:24" hidden="1" x14ac:dyDescent="0.25">
      <c r="A135" s="11" t="s">
        <v>374</v>
      </c>
      <c r="B135" s="11" t="s">
        <v>375</v>
      </c>
      <c r="C135" s="16" t="s">
        <v>524</v>
      </c>
      <c r="D135" s="11" t="s">
        <v>319</v>
      </c>
      <c r="E135" s="11" t="s">
        <v>376</v>
      </c>
      <c r="F135" s="11" t="s">
        <v>252</v>
      </c>
      <c r="G135" s="11" t="s">
        <v>219</v>
      </c>
      <c r="H135" s="11" t="s">
        <v>105</v>
      </c>
      <c r="I135" s="11"/>
      <c r="J135" s="16" t="s">
        <v>322</v>
      </c>
      <c r="K135" s="16" t="s">
        <v>323</v>
      </c>
      <c r="L135" s="20"/>
      <c r="M135" s="11" t="s">
        <v>338</v>
      </c>
      <c r="N135" s="12" t="s">
        <v>573</v>
      </c>
      <c r="O135" s="12" t="s">
        <v>574</v>
      </c>
      <c r="P135" s="12" t="s">
        <v>575</v>
      </c>
      <c r="Q135" s="12">
        <f>(P135/O135)*100</f>
        <v>4.4059256273304443</v>
      </c>
      <c r="R135" s="12" t="s">
        <v>576</v>
      </c>
      <c r="S135" s="12">
        <v>0.77293117213643103</v>
      </c>
      <c r="T135" s="23" t="s">
        <v>14</v>
      </c>
      <c r="U135" s="11" t="s">
        <v>14</v>
      </c>
      <c r="V135" s="11" t="s">
        <v>14</v>
      </c>
      <c r="W135" s="11" t="s">
        <v>14</v>
      </c>
      <c r="X135" s="20" t="s">
        <v>14</v>
      </c>
    </row>
    <row r="136" spans="1:24" x14ac:dyDescent="0.25">
      <c r="A136" s="11" t="s">
        <v>317</v>
      </c>
      <c r="B136" s="11" t="s">
        <v>318</v>
      </c>
      <c r="C136" s="16" t="s">
        <v>512</v>
      </c>
      <c r="D136" s="11" t="s">
        <v>319</v>
      </c>
      <c r="E136" s="11" t="s">
        <v>320</v>
      </c>
      <c r="F136" s="11" t="s">
        <v>252</v>
      </c>
      <c r="G136" s="11" t="s">
        <v>219</v>
      </c>
      <c r="H136" s="11" t="s">
        <v>105</v>
      </c>
      <c r="I136" s="11" t="s">
        <v>321</v>
      </c>
      <c r="J136" s="16" t="s">
        <v>322</v>
      </c>
      <c r="K136" s="16" t="s">
        <v>323</v>
      </c>
      <c r="L136" s="20"/>
      <c r="M136" s="11" t="s">
        <v>98</v>
      </c>
      <c r="N136" s="12" t="s">
        <v>577</v>
      </c>
      <c r="O136" s="12" t="s">
        <v>578</v>
      </c>
      <c r="P136" s="12" t="s">
        <v>579</v>
      </c>
      <c r="Q136" s="12">
        <f>(P136/O136)*100</f>
        <v>1.5297774869109948</v>
      </c>
      <c r="R136" s="12" t="s">
        <v>580</v>
      </c>
      <c r="S136" s="12">
        <v>9.1622202440554297</v>
      </c>
      <c r="T136" s="23"/>
      <c r="U136" s="11" t="s">
        <v>674</v>
      </c>
      <c r="V136" s="11">
        <v>60</v>
      </c>
      <c r="W136" s="11">
        <v>8409846</v>
      </c>
      <c r="X136" s="20">
        <v>0.1</v>
      </c>
    </row>
    <row r="137" spans="1:24" hidden="1" x14ac:dyDescent="0.25">
      <c r="A137" s="11" t="s">
        <v>368</v>
      </c>
      <c r="B137" s="11" t="s">
        <v>369</v>
      </c>
      <c r="C137" s="16" t="s">
        <v>522</v>
      </c>
      <c r="D137" s="11" t="s">
        <v>319</v>
      </c>
      <c r="E137" s="11" t="s">
        <v>370</v>
      </c>
      <c r="F137" s="11" t="s">
        <v>252</v>
      </c>
      <c r="G137" s="11" t="s">
        <v>219</v>
      </c>
      <c r="H137" s="11" t="s">
        <v>105</v>
      </c>
      <c r="I137" s="11"/>
      <c r="J137" s="16" t="s">
        <v>322</v>
      </c>
      <c r="K137" s="16" t="s">
        <v>323</v>
      </c>
      <c r="L137" s="20"/>
      <c r="M137" s="11" t="s">
        <v>338</v>
      </c>
      <c r="N137" s="12" t="s">
        <v>581</v>
      </c>
      <c r="O137" s="12" t="s">
        <v>582</v>
      </c>
      <c r="P137" s="12" t="s">
        <v>583</v>
      </c>
      <c r="Q137" s="12">
        <f>(P137/O137)*100</f>
        <v>3.0457078491818828</v>
      </c>
      <c r="R137" s="12" t="s">
        <v>584</v>
      </c>
      <c r="S137" s="12">
        <v>1.2614089717679</v>
      </c>
      <c r="T137" s="23" t="s">
        <v>14</v>
      </c>
      <c r="U137" s="11" t="s">
        <v>14</v>
      </c>
      <c r="V137" s="11" t="s">
        <v>14</v>
      </c>
      <c r="W137" s="11" t="s">
        <v>14</v>
      </c>
      <c r="X137" s="20" t="s">
        <v>14</v>
      </c>
    </row>
    <row r="138" spans="1:24" hidden="1" x14ac:dyDescent="0.25">
      <c r="A138" s="11" t="s">
        <v>371</v>
      </c>
      <c r="B138" s="11" t="s">
        <v>372</v>
      </c>
      <c r="C138" s="16" t="s">
        <v>523</v>
      </c>
      <c r="D138" s="11" t="s">
        <v>319</v>
      </c>
      <c r="E138" s="11" t="s">
        <v>373</v>
      </c>
      <c r="F138" s="11" t="s">
        <v>252</v>
      </c>
      <c r="G138" s="11" t="s">
        <v>219</v>
      </c>
      <c r="H138" s="11" t="s">
        <v>105</v>
      </c>
      <c r="I138" s="11"/>
      <c r="J138" s="16" t="s">
        <v>322</v>
      </c>
      <c r="K138" s="16" t="s">
        <v>323</v>
      </c>
      <c r="L138" s="20"/>
      <c r="M138" s="11" t="s">
        <v>338</v>
      </c>
      <c r="N138" s="12" t="s">
        <v>585</v>
      </c>
      <c r="O138" s="12" t="s">
        <v>586</v>
      </c>
      <c r="P138" s="12" t="s">
        <v>587</v>
      </c>
      <c r="Q138" s="12">
        <f>(P138/O138)*100</f>
        <v>1.4452114642187015</v>
      </c>
      <c r="R138" s="12" t="s">
        <v>588</v>
      </c>
      <c r="S138" s="12">
        <v>7.9164704705000002</v>
      </c>
      <c r="T138" s="23" t="s">
        <v>14</v>
      </c>
      <c r="U138" s="11" t="s">
        <v>14</v>
      </c>
      <c r="V138" s="11" t="s">
        <v>14</v>
      </c>
      <c r="W138" s="11" t="s">
        <v>14</v>
      </c>
      <c r="X138" s="20" t="s">
        <v>14</v>
      </c>
    </row>
    <row r="139" spans="1:24" hidden="1" x14ac:dyDescent="0.25">
      <c r="A139" s="11" t="s">
        <v>365</v>
      </c>
      <c r="B139" s="11" t="s">
        <v>366</v>
      </c>
      <c r="C139" s="16" t="s">
        <v>521</v>
      </c>
      <c r="D139" s="11" t="s">
        <v>319</v>
      </c>
      <c r="E139" s="11" t="s">
        <v>367</v>
      </c>
      <c r="F139" s="11" t="s">
        <v>252</v>
      </c>
      <c r="G139" s="11" t="s">
        <v>219</v>
      </c>
      <c r="H139" s="11" t="s">
        <v>105</v>
      </c>
      <c r="I139" s="11"/>
      <c r="J139" s="16" t="s">
        <v>322</v>
      </c>
      <c r="K139" s="16" t="s">
        <v>323</v>
      </c>
      <c r="L139" s="20"/>
      <c r="M139" s="11" t="s">
        <v>338</v>
      </c>
      <c r="N139" s="12" t="s">
        <v>589</v>
      </c>
      <c r="O139" s="12" t="s">
        <v>590</v>
      </c>
      <c r="P139" s="12" t="s">
        <v>591</v>
      </c>
      <c r="Q139" s="12">
        <f>(P139/O139)*100</f>
        <v>48.80504040876982</v>
      </c>
      <c r="R139" s="12" t="s">
        <v>592</v>
      </c>
      <c r="S139" s="12">
        <v>0.43695063107696802</v>
      </c>
      <c r="T139" s="23" t="s">
        <v>14</v>
      </c>
      <c r="U139" s="11" t="s">
        <v>14</v>
      </c>
      <c r="V139" s="11" t="s">
        <v>14</v>
      </c>
      <c r="W139" s="11" t="s">
        <v>14</v>
      </c>
      <c r="X139" s="20" t="s">
        <v>14</v>
      </c>
    </row>
    <row r="140" spans="1:24" hidden="1" x14ac:dyDescent="0.25">
      <c r="A140" s="11" t="s">
        <v>324</v>
      </c>
      <c r="B140" s="11" t="s">
        <v>14</v>
      </c>
      <c r="C140" s="16" t="s">
        <v>489</v>
      </c>
      <c r="D140" s="11" t="s">
        <v>319</v>
      </c>
      <c r="E140" s="11" t="s">
        <v>14</v>
      </c>
      <c r="F140" s="11" t="s">
        <v>14</v>
      </c>
      <c r="G140" s="11" t="s">
        <v>325</v>
      </c>
      <c r="H140" s="11" t="s">
        <v>17</v>
      </c>
      <c r="I140" s="11" t="s">
        <v>321</v>
      </c>
      <c r="J140" s="16" t="s">
        <v>14</v>
      </c>
      <c r="K140" s="16" t="s">
        <v>14</v>
      </c>
      <c r="L140" s="20" t="s">
        <v>616</v>
      </c>
      <c r="M140" s="11" t="s">
        <v>18</v>
      </c>
      <c r="N140" s="12" t="s">
        <v>14</v>
      </c>
      <c r="O140" s="12" t="s">
        <v>14</v>
      </c>
      <c r="P140" s="12" t="s">
        <v>14</v>
      </c>
      <c r="Q140" s="12" t="s">
        <v>14</v>
      </c>
      <c r="R140" s="12" t="s">
        <v>14</v>
      </c>
      <c r="S140" s="12" t="s">
        <v>14</v>
      </c>
      <c r="T140" s="23">
        <v>133</v>
      </c>
      <c r="U140" s="11" t="s">
        <v>14</v>
      </c>
      <c r="V140" s="11">
        <v>133</v>
      </c>
      <c r="W140" s="11">
        <v>520945396</v>
      </c>
      <c r="X140" s="20">
        <v>23.5</v>
      </c>
    </row>
    <row r="141" spans="1:24" hidden="1" x14ac:dyDescent="0.25">
      <c r="A141" s="11" t="s">
        <v>326</v>
      </c>
      <c r="B141" s="11" t="s">
        <v>14</v>
      </c>
      <c r="C141" s="16" t="s">
        <v>489</v>
      </c>
      <c r="D141" s="11" t="s">
        <v>319</v>
      </c>
      <c r="E141" s="11" t="s">
        <v>14</v>
      </c>
      <c r="F141" s="11" t="s">
        <v>14</v>
      </c>
      <c r="G141" s="11" t="s">
        <v>325</v>
      </c>
      <c r="H141" s="11" t="s">
        <v>17</v>
      </c>
      <c r="I141" s="11" t="s">
        <v>321</v>
      </c>
      <c r="J141" s="16" t="s">
        <v>14</v>
      </c>
      <c r="K141" s="16" t="s">
        <v>14</v>
      </c>
      <c r="L141" s="20"/>
      <c r="M141" s="11" t="s">
        <v>18</v>
      </c>
      <c r="N141" s="12" t="s">
        <v>14</v>
      </c>
      <c r="O141" s="12" t="s">
        <v>14</v>
      </c>
      <c r="P141" s="12" t="s">
        <v>14</v>
      </c>
      <c r="Q141" s="12" t="s">
        <v>14</v>
      </c>
      <c r="R141" s="12" t="s">
        <v>14</v>
      </c>
      <c r="S141" s="12" t="s">
        <v>14</v>
      </c>
      <c r="T141" s="23">
        <v>150</v>
      </c>
      <c r="U141" s="11" t="s">
        <v>14</v>
      </c>
      <c r="V141" s="11">
        <v>150</v>
      </c>
      <c r="W141" s="11">
        <v>262436044</v>
      </c>
      <c r="X141" s="20">
        <v>12.6</v>
      </c>
    </row>
    <row r="142" spans="1:24" hidden="1" x14ac:dyDescent="0.25">
      <c r="A142" s="11" t="s">
        <v>327</v>
      </c>
      <c r="B142" s="11" t="s">
        <v>14</v>
      </c>
      <c r="C142" s="16" t="s">
        <v>489</v>
      </c>
      <c r="D142" s="11" t="s">
        <v>319</v>
      </c>
      <c r="E142" s="11" t="s">
        <v>14</v>
      </c>
      <c r="F142" s="11" t="s">
        <v>14</v>
      </c>
      <c r="G142" s="11" t="s">
        <v>325</v>
      </c>
      <c r="H142" s="11" t="s">
        <v>17</v>
      </c>
      <c r="I142" s="11" t="s">
        <v>321</v>
      </c>
      <c r="J142" s="16" t="s">
        <v>14</v>
      </c>
      <c r="K142" s="16" t="s">
        <v>14</v>
      </c>
      <c r="L142" s="20"/>
      <c r="M142" s="11" t="s">
        <v>18</v>
      </c>
      <c r="N142" s="12" t="s">
        <v>14</v>
      </c>
      <c r="O142" s="12" t="s">
        <v>14</v>
      </c>
      <c r="P142" s="12" t="s">
        <v>14</v>
      </c>
      <c r="Q142" s="12" t="s">
        <v>14</v>
      </c>
      <c r="R142" s="12" t="s">
        <v>14</v>
      </c>
      <c r="S142" s="12" t="s">
        <v>14</v>
      </c>
      <c r="T142" s="23">
        <v>149.9</v>
      </c>
      <c r="U142" s="11" t="s">
        <v>14</v>
      </c>
      <c r="V142" s="11">
        <v>149.9</v>
      </c>
      <c r="W142" s="11">
        <v>256802530</v>
      </c>
      <c r="X142" s="20">
        <v>12</v>
      </c>
    </row>
    <row r="143" spans="1:24" hidden="1" x14ac:dyDescent="0.25">
      <c r="A143" s="11" t="s">
        <v>328</v>
      </c>
      <c r="B143" s="11" t="s">
        <v>14</v>
      </c>
      <c r="C143" s="16" t="s">
        <v>489</v>
      </c>
      <c r="D143" s="11" t="s">
        <v>319</v>
      </c>
      <c r="E143" s="11" t="s">
        <v>14</v>
      </c>
      <c r="F143" s="11" t="s">
        <v>14</v>
      </c>
      <c r="G143" s="11" t="s">
        <v>325</v>
      </c>
      <c r="H143" s="11" t="s">
        <v>17</v>
      </c>
      <c r="I143" s="11" t="s">
        <v>321</v>
      </c>
      <c r="J143" s="16" t="s">
        <v>14</v>
      </c>
      <c r="K143" s="16" t="s">
        <v>14</v>
      </c>
      <c r="L143" s="20"/>
      <c r="M143" s="11" t="s">
        <v>18</v>
      </c>
      <c r="N143" s="12" t="s">
        <v>14</v>
      </c>
      <c r="O143" s="12" t="s">
        <v>14</v>
      </c>
      <c r="P143" s="12" t="s">
        <v>14</v>
      </c>
      <c r="Q143" s="12" t="s">
        <v>14</v>
      </c>
      <c r="R143" s="12" t="s">
        <v>14</v>
      </c>
      <c r="S143" s="12" t="s">
        <v>14</v>
      </c>
      <c r="T143" s="23">
        <v>132.30000000000001</v>
      </c>
      <c r="U143" s="11" t="s">
        <v>14</v>
      </c>
      <c r="V143" s="11">
        <v>132.30000000000001</v>
      </c>
      <c r="W143" s="11">
        <v>335865170</v>
      </c>
      <c r="X143" s="20">
        <v>15</v>
      </c>
    </row>
    <row r="144" spans="1:24" x14ac:dyDescent="0.25">
      <c r="A144" s="11" t="s">
        <v>329</v>
      </c>
      <c r="B144" s="11" t="s">
        <v>14</v>
      </c>
      <c r="C144" s="16" t="s">
        <v>530</v>
      </c>
      <c r="D144" s="11" t="s">
        <v>330</v>
      </c>
      <c r="E144" s="11" t="s">
        <v>14</v>
      </c>
      <c r="F144" s="11" t="s">
        <v>109</v>
      </c>
      <c r="G144" s="11" t="s">
        <v>95</v>
      </c>
      <c r="H144" s="11" t="s">
        <v>96</v>
      </c>
      <c r="I144" s="11" t="s">
        <v>97</v>
      </c>
      <c r="J144" s="16" t="s">
        <v>331</v>
      </c>
      <c r="K144" s="16" t="s">
        <v>110</v>
      </c>
      <c r="L144" s="20" t="s">
        <v>681</v>
      </c>
      <c r="M144" s="11" t="s">
        <v>98</v>
      </c>
      <c r="N144" s="12">
        <v>1419133</v>
      </c>
      <c r="O144" s="12">
        <v>1279339</v>
      </c>
      <c r="P144" s="12">
        <v>46503</v>
      </c>
      <c r="Q144" s="12">
        <v>3.6349239720000002</v>
      </c>
      <c r="R144" s="12">
        <v>644100</v>
      </c>
      <c r="S144" s="12">
        <v>45.386866490000003</v>
      </c>
      <c r="T144" s="23"/>
      <c r="U144" s="11" t="s">
        <v>674</v>
      </c>
      <c r="V144" s="11">
        <v>72.2</v>
      </c>
      <c r="W144" s="11">
        <v>323433192</v>
      </c>
      <c r="X144" s="20">
        <v>4.8</v>
      </c>
    </row>
    <row r="145" spans="1:24" x14ac:dyDescent="0.25">
      <c r="A145" s="11" t="s">
        <v>332</v>
      </c>
      <c r="B145" s="11" t="s">
        <v>14</v>
      </c>
      <c r="C145" s="16" t="s">
        <v>529</v>
      </c>
      <c r="D145" s="11" t="s">
        <v>330</v>
      </c>
      <c r="E145" s="11" t="s">
        <v>14</v>
      </c>
      <c r="F145" s="11" t="s">
        <v>109</v>
      </c>
      <c r="G145" s="11" t="s">
        <v>95</v>
      </c>
      <c r="H145" s="11" t="s">
        <v>96</v>
      </c>
      <c r="I145" s="11" t="s">
        <v>97</v>
      </c>
      <c r="J145" s="16" t="s">
        <v>331</v>
      </c>
      <c r="K145" s="16" t="s">
        <v>110</v>
      </c>
      <c r="L145" s="20" t="s">
        <v>681</v>
      </c>
      <c r="M145" s="11" t="s">
        <v>98</v>
      </c>
      <c r="N145" s="12">
        <v>999031</v>
      </c>
      <c r="O145" s="12">
        <v>905851</v>
      </c>
      <c r="P145" s="12">
        <v>23993</v>
      </c>
      <c r="Q145" s="12">
        <v>2.6486695939999998</v>
      </c>
      <c r="R145" s="12">
        <v>499433</v>
      </c>
      <c r="S145" s="12">
        <v>49.991742000000002</v>
      </c>
      <c r="T145" s="23"/>
      <c r="U145" s="11" t="s">
        <v>674</v>
      </c>
      <c r="V145" s="11">
        <v>69.2</v>
      </c>
      <c r="W145" s="11">
        <v>376022350</v>
      </c>
      <c r="X145" s="20">
        <v>5.0999999999999996</v>
      </c>
    </row>
    <row r="146" spans="1:24" hidden="1" x14ac:dyDescent="0.25">
      <c r="A146" s="11" t="s">
        <v>333</v>
      </c>
      <c r="B146" s="11" t="s">
        <v>14</v>
      </c>
      <c r="C146" s="16" t="s">
        <v>489</v>
      </c>
      <c r="D146" s="11" t="s">
        <v>330</v>
      </c>
      <c r="E146" s="11" t="s">
        <v>14</v>
      </c>
      <c r="F146" s="11" t="s">
        <v>14</v>
      </c>
      <c r="G146" s="11" t="s">
        <v>334</v>
      </c>
      <c r="H146" s="11" t="s">
        <v>17</v>
      </c>
      <c r="I146" s="11" t="s">
        <v>14</v>
      </c>
      <c r="J146" s="16" t="s">
        <v>14</v>
      </c>
      <c r="K146" s="16" t="s">
        <v>14</v>
      </c>
      <c r="L146" s="20" t="s">
        <v>616</v>
      </c>
      <c r="M146" s="11" t="s">
        <v>18</v>
      </c>
      <c r="N146" s="12" t="s">
        <v>14</v>
      </c>
      <c r="O146" s="12" t="s">
        <v>14</v>
      </c>
      <c r="P146" s="12" t="s">
        <v>14</v>
      </c>
      <c r="Q146" s="12" t="s">
        <v>14</v>
      </c>
      <c r="R146" s="12" t="s">
        <v>14</v>
      </c>
      <c r="S146" s="12" t="s">
        <v>14</v>
      </c>
      <c r="T146" s="23">
        <v>150.4</v>
      </c>
      <c r="U146" s="11" t="s">
        <v>14</v>
      </c>
      <c r="V146" s="11">
        <v>150.4</v>
      </c>
      <c r="W146" s="11">
        <v>265694720</v>
      </c>
      <c r="X146" s="20">
        <v>13.5</v>
      </c>
    </row>
    <row r="147" spans="1:24" hidden="1" x14ac:dyDescent="0.25">
      <c r="A147" s="11" t="s">
        <v>335</v>
      </c>
      <c r="B147" s="11" t="s">
        <v>14</v>
      </c>
      <c r="C147" s="16" t="s">
        <v>489</v>
      </c>
      <c r="D147" s="11" t="s">
        <v>330</v>
      </c>
      <c r="E147" s="11" t="s">
        <v>14</v>
      </c>
      <c r="F147" s="11" t="s">
        <v>14</v>
      </c>
      <c r="G147" s="11" t="s">
        <v>32</v>
      </c>
      <c r="H147" s="11" t="s">
        <v>17</v>
      </c>
      <c r="I147" s="11" t="s">
        <v>14</v>
      </c>
      <c r="J147" s="16" t="s">
        <v>14</v>
      </c>
      <c r="K147" s="16" t="s">
        <v>14</v>
      </c>
      <c r="L147" s="20"/>
      <c r="M147" s="11" t="s">
        <v>18</v>
      </c>
      <c r="N147" s="12" t="s">
        <v>14</v>
      </c>
      <c r="O147" s="12" t="s">
        <v>14</v>
      </c>
      <c r="P147" s="12" t="s">
        <v>14</v>
      </c>
      <c r="Q147" s="12" t="s">
        <v>14</v>
      </c>
      <c r="R147" s="12" t="s">
        <v>14</v>
      </c>
      <c r="S147" s="12" t="s">
        <v>14</v>
      </c>
      <c r="T147" s="23">
        <v>150.5</v>
      </c>
      <c r="U147" s="11" t="s">
        <v>14</v>
      </c>
      <c r="V147" s="11">
        <v>150.5</v>
      </c>
      <c r="W147" s="11">
        <v>372483480</v>
      </c>
      <c r="X147" s="20">
        <v>18.899999999999999</v>
      </c>
    </row>
    <row r="148" spans="1:24" hidden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20"/>
      <c r="M148" s="11" t="s">
        <v>571</v>
      </c>
      <c r="N148" s="12">
        <v>6072401</v>
      </c>
      <c r="O148" s="12">
        <v>412919</v>
      </c>
      <c r="P148" s="12">
        <v>352590</v>
      </c>
      <c r="Q148" s="12">
        <v>85.389628470000005</v>
      </c>
      <c r="R148" s="12">
        <v>31772</v>
      </c>
      <c r="S148" s="12">
        <v>0.52321972800000005</v>
      </c>
      <c r="T148" s="23" t="s">
        <v>14</v>
      </c>
      <c r="V148" s="11"/>
      <c r="W148" s="11"/>
      <c r="X148" s="20"/>
    </row>
    <row r="149" spans="1:24" hidden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20"/>
      <c r="M149" s="11" t="s">
        <v>571</v>
      </c>
      <c r="N149" s="12">
        <v>188854</v>
      </c>
      <c r="O149" s="12">
        <v>4833</v>
      </c>
      <c r="P149" s="12">
        <v>2661</v>
      </c>
      <c r="Q149" s="12">
        <v>55.058969580000003</v>
      </c>
      <c r="R149" s="12">
        <v>481</v>
      </c>
      <c r="S149" s="12">
        <v>0.25469410199999998</v>
      </c>
      <c r="T149" s="23" t="s">
        <v>14</v>
      </c>
      <c r="V149" s="11"/>
      <c r="W149" s="11"/>
      <c r="X149" s="20"/>
    </row>
    <row r="150" spans="1:24" hidden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20"/>
      <c r="M150" s="11" t="s">
        <v>571</v>
      </c>
      <c r="N150" s="12">
        <v>804567</v>
      </c>
      <c r="O150" s="12">
        <v>127504</v>
      </c>
      <c r="P150" s="12">
        <v>109663</v>
      </c>
      <c r="Q150" s="12">
        <v>86.007497799999996</v>
      </c>
      <c r="R150" s="12">
        <v>6690</v>
      </c>
      <c r="S150" s="12">
        <v>0.83150315600000002</v>
      </c>
      <c r="T150" s="23" t="s">
        <v>14</v>
      </c>
      <c r="V150" s="11"/>
      <c r="W150" s="11"/>
      <c r="X150" s="20"/>
    </row>
    <row r="151" spans="1:24" hidden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20"/>
      <c r="M151" s="11" t="s">
        <v>571</v>
      </c>
      <c r="N151" s="12">
        <v>3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23" t="s">
        <v>14</v>
      </c>
      <c r="V151" s="11"/>
      <c r="W151" s="11"/>
      <c r="X151" s="20"/>
    </row>
    <row r="152" spans="1:24" hidden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20"/>
      <c r="M152" s="11" t="s">
        <v>571</v>
      </c>
      <c r="N152" s="12">
        <v>4070620</v>
      </c>
      <c r="O152" s="12">
        <v>311046</v>
      </c>
      <c r="P152" s="12">
        <v>297954</v>
      </c>
      <c r="Q152" s="12">
        <v>95.79097625</v>
      </c>
      <c r="R152" s="12">
        <v>1444</v>
      </c>
      <c r="S152" s="12">
        <v>3.5473711999999998E-2</v>
      </c>
      <c r="T152" s="23" t="s">
        <v>14</v>
      </c>
      <c r="V152" s="11"/>
      <c r="W152" s="11"/>
      <c r="X152" s="20"/>
    </row>
    <row r="153" spans="1:24" hidden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20"/>
      <c r="M153" s="11" t="s">
        <v>571</v>
      </c>
      <c r="N153" s="12">
        <v>1605766</v>
      </c>
      <c r="O153" s="12">
        <v>140596</v>
      </c>
      <c r="P153" s="12">
        <v>132177</v>
      </c>
      <c r="Q153" s="12">
        <v>94.011920680000003</v>
      </c>
      <c r="R153" s="12">
        <v>802</v>
      </c>
      <c r="S153" s="12">
        <v>4.9945010999999997E-2</v>
      </c>
      <c r="T153" s="23" t="s">
        <v>14</v>
      </c>
      <c r="V153" s="11"/>
      <c r="W153" s="11"/>
      <c r="X153" s="20"/>
    </row>
    <row r="154" spans="1:24" hidden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20"/>
      <c r="M154" s="11" t="s">
        <v>572</v>
      </c>
      <c r="N154" s="12">
        <v>21603</v>
      </c>
      <c r="O154" s="12">
        <v>10241</v>
      </c>
      <c r="P154" s="12">
        <v>8194</v>
      </c>
      <c r="Q154" s="12">
        <v>80.011717610000005</v>
      </c>
      <c r="R154" s="12">
        <v>129</v>
      </c>
      <c r="S154" s="12">
        <v>0.59713928599999999</v>
      </c>
      <c r="T154" s="23" t="s">
        <v>14</v>
      </c>
      <c r="V154" s="11"/>
      <c r="W154" s="11"/>
      <c r="X154" s="20"/>
    </row>
    <row r="155" spans="1:24" hidden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20"/>
      <c r="M155" s="11" t="s">
        <v>572</v>
      </c>
      <c r="N155" s="12">
        <v>2660744</v>
      </c>
      <c r="O155" s="12">
        <v>804424</v>
      </c>
      <c r="P155" s="12">
        <v>768469</v>
      </c>
      <c r="Q155" s="12">
        <v>95.530342210000001</v>
      </c>
      <c r="R155" s="12">
        <v>16380</v>
      </c>
      <c r="S155" s="12">
        <v>0.61561728599999999</v>
      </c>
      <c r="T155" s="23" t="s">
        <v>14</v>
      </c>
      <c r="V155" s="11"/>
      <c r="W155" s="11"/>
      <c r="X155" s="20"/>
    </row>
    <row r="156" spans="1:24" hidden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20"/>
      <c r="M156" s="11" t="s">
        <v>572</v>
      </c>
      <c r="N156" s="12">
        <v>845560</v>
      </c>
      <c r="O156" s="12">
        <v>371263</v>
      </c>
      <c r="P156" s="12">
        <v>354355</v>
      </c>
      <c r="Q156" s="12">
        <v>95.445816039999997</v>
      </c>
      <c r="R156" s="12">
        <v>1389</v>
      </c>
      <c r="S156" s="12">
        <v>0.164269833</v>
      </c>
      <c r="T156" s="23" t="s">
        <v>14</v>
      </c>
      <c r="V156" s="11"/>
      <c r="W156" s="11"/>
      <c r="X156" s="20"/>
    </row>
    <row r="157" spans="1:24" hidden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20"/>
      <c r="M157" s="11" t="s">
        <v>572</v>
      </c>
      <c r="N157" s="12">
        <v>920172</v>
      </c>
      <c r="O157" s="12">
        <v>414752</v>
      </c>
      <c r="P157" s="12">
        <v>399989</v>
      </c>
      <c r="Q157" s="12">
        <v>96.440523490000004</v>
      </c>
      <c r="R157" s="12">
        <v>1238</v>
      </c>
      <c r="S157" s="12">
        <v>0.13454006399999999</v>
      </c>
      <c r="T157" s="23" t="s">
        <v>14</v>
      </c>
      <c r="V157" s="11"/>
      <c r="W157" s="11"/>
      <c r="X157" s="20"/>
    </row>
    <row r="158" spans="1:24" hidden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20"/>
      <c r="M158" s="11" t="s">
        <v>572</v>
      </c>
      <c r="N158" s="12">
        <v>467414</v>
      </c>
      <c r="O158" s="12">
        <v>197903</v>
      </c>
      <c r="P158" s="12">
        <v>189164</v>
      </c>
      <c r="Q158" s="12">
        <v>95.584200339999995</v>
      </c>
      <c r="R158" s="12">
        <v>1204</v>
      </c>
      <c r="S158" s="12">
        <v>0.25758749199999997</v>
      </c>
      <c r="T158" s="23" t="s">
        <v>14</v>
      </c>
      <c r="V158" s="11"/>
      <c r="W158" s="11"/>
      <c r="X158" s="20"/>
    </row>
    <row r="159" spans="1:24" hidden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20"/>
      <c r="M159" s="11" t="s">
        <v>572</v>
      </c>
      <c r="N159" s="12">
        <v>679766</v>
      </c>
      <c r="O159" s="12">
        <v>298953</v>
      </c>
      <c r="P159" s="12">
        <v>287783</v>
      </c>
      <c r="Q159" s="12">
        <v>96.263626720000005</v>
      </c>
      <c r="R159" s="12">
        <v>1044</v>
      </c>
      <c r="S159" s="12">
        <v>0.153582262</v>
      </c>
      <c r="T159" s="23" t="s">
        <v>14</v>
      </c>
      <c r="V159" s="11"/>
      <c r="W159" s="11"/>
      <c r="X159" s="20"/>
    </row>
  </sheetData>
  <autoFilter ref="A2:X159" xr:uid="{00000000-0001-0000-0000-000000000000}">
    <filterColumn colId="12">
      <filters>
        <filter val="Success"/>
      </filters>
    </filterColumn>
  </autoFilter>
  <mergeCells count="3">
    <mergeCell ref="M1:T1"/>
    <mergeCell ref="U1:X1"/>
    <mergeCell ref="A1:L1"/>
  </mergeCells>
  <pageMargins left="0.7" right="0.7" top="0.78740157499999996" bottom="0.78740157499999996" header="0.3" footer="0.3"/>
  <pageSetup paperSize="9" scale="9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53DA-2CFC-40BC-9285-D53A395699C9}">
  <dimension ref="A1:F14"/>
  <sheetViews>
    <sheetView workbookViewId="0">
      <selection activeCell="F1" sqref="F1"/>
    </sheetView>
  </sheetViews>
  <sheetFormatPr baseColWidth="10" defaultRowHeight="15" x14ac:dyDescent="0.25"/>
  <cols>
    <col min="1" max="1" width="41.5703125" customWidth="1"/>
    <col min="2" max="2" width="35" customWidth="1"/>
    <col min="3" max="3" width="25.85546875" customWidth="1"/>
    <col min="4" max="4" width="17.5703125" customWidth="1"/>
    <col min="5" max="5" width="34.28515625" customWidth="1"/>
    <col min="6" max="6" width="26" customWidth="1"/>
  </cols>
  <sheetData>
    <row r="1" spans="1:6" x14ac:dyDescent="0.25">
      <c r="A1" s="17" t="s">
        <v>638</v>
      </c>
      <c r="B1" s="17" t="s">
        <v>640</v>
      </c>
      <c r="C1" s="17" t="s">
        <v>639</v>
      </c>
      <c r="D1" s="17" t="s">
        <v>655</v>
      </c>
      <c r="E1" s="17" t="s">
        <v>654</v>
      </c>
      <c r="F1" s="17" t="s">
        <v>656</v>
      </c>
    </row>
    <row r="2" spans="1:6" x14ac:dyDescent="0.25">
      <c r="A2" s="10" t="s">
        <v>658</v>
      </c>
      <c r="B2" s="13">
        <v>3.8053620000000002E-4</v>
      </c>
      <c r="C2" s="10" t="s">
        <v>628</v>
      </c>
      <c r="D2" s="10">
        <v>45</v>
      </c>
      <c r="E2" s="10" t="s">
        <v>652</v>
      </c>
      <c r="F2" s="10">
        <v>12269</v>
      </c>
    </row>
    <row r="3" spans="1:6" x14ac:dyDescent="0.25">
      <c r="A3" s="10" t="s">
        <v>659</v>
      </c>
      <c r="B3" s="13">
        <v>1.9653450000000001E-4</v>
      </c>
      <c r="C3" s="10" t="s">
        <v>629</v>
      </c>
      <c r="D3" s="10">
        <v>2</v>
      </c>
      <c r="E3" s="14" t="s">
        <v>651</v>
      </c>
      <c r="F3" s="10">
        <f>12300-11170</f>
        <v>1130</v>
      </c>
    </row>
    <row r="4" spans="1:6" x14ac:dyDescent="0.25">
      <c r="A4" s="10" t="s">
        <v>661</v>
      </c>
      <c r="B4" s="13">
        <v>3.1946639999999999E-4</v>
      </c>
      <c r="C4" s="10" t="s">
        <v>631</v>
      </c>
      <c r="D4" s="10">
        <v>20</v>
      </c>
      <c r="E4" s="14" t="s">
        <v>647</v>
      </c>
      <c r="F4" s="10">
        <f>9538-5955</f>
        <v>3583</v>
      </c>
    </row>
    <row r="5" spans="1:6" x14ac:dyDescent="0.25">
      <c r="A5" s="10" t="s">
        <v>660</v>
      </c>
      <c r="B5" s="13">
        <v>2.4164250000000001E-4</v>
      </c>
      <c r="C5" s="10" t="s">
        <v>630</v>
      </c>
      <c r="D5" s="10">
        <v>10</v>
      </c>
      <c r="E5" s="14" t="s">
        <v>645</v>
      </c>
      <c r="F5" s="10">
        <f>4530-950</f>
        <v>3580</v>
      </c>
    </row>
    <row r="6" spans="1:6" x14ac:dyDescent="0.25">
      <c r="A6" s="10" t="s">
        <v>657</v>
      </c>
      <c r="B6" s="13">
        <v>2.4860779999999997E-4</v>
      </c>
      <c r="C6" s="10" t="s">
        <v>632</v>
      </c>
      <c r="D6" s="10">
        <v>6</v>
      </c>
      <c r="E6" s="14" t="s">
        <v>650</v>
      </c>
      <c r="F6" s="10">
        <f>9287-7755</f>
        <v>1532</v>
      </c>
    </row>
    <row r="7" spans="1:6" x14ac:dyDescent="0.25">
      <c r="A7" s="10" t="s">
        <v>648</v>
      </c>
      <c r="B7" s="13">
        <v>3.364946E-4</v>
      </c>
      <c r="C7" s="10" t="s">
        <v>633</v>
      </c>
      <c r="D7" s="10">
        <v>32</v>
      </c>
      <c r="E7" s="14" t="s">
        <v>653</v>
      </c>
      <c r="F7" s="10">
        <f>12300-950</f>
        <v>11350</v>
      </c>
    </row>
    <row r="8" spans="1:6" x14ac:dyDescent="0.25">
      <c r="A8" s="10" t="s">
        <v>644</v>
      </c>
      <c r="B8" s="13">
        <v>3.4474100000000003E-4</v>
      </c>
      <c r="C8" s="10" t="s">
        <v>634</v>
      </c>
      <c r="D8" s="10">
        <v>13</v>
      </c>
      <c r="E8" s="10" t="s">
        <v>646</v>
      </c>
      <c r="F8" s="10">
        <f>1919-1695</f>
        <v>224</v>
      </c>
    </row>
    <row r="9" spans="1:6" x14ac:dyDescent="0.25">
      <c r="A9" s="10" t="s">
        <v>649</v>
      </c>
      <c r="B9" s="13">
        <v>1.9589400000000001E-4</v>
      </c>
      <c r="C9" s="10" t="s">
        <v>635</v>
      </c>
      <c r="D9" s="10">
        <v>29</v>
      </c>
      <c r="E9" s="10" t="s">
        <v>14</v>
      </c>
      <c r="F9" s="10" t="s">
        <v>14</v>
      </c>
    </row>
    <row r="10" spans="1:6" x14ac:dyDescent="0.25">
      <c r="A10" s="10" t="s">
        <v>15</v>
      </c>
      <c r="B10" s="13">
        <v>7.2902500000000001E-4</v>
      </c>
      <c r="C10" s="10" t="s">
        <v>636</v>
      </c>
      <c r="D10" s="10">
        <v>6</v>
      </c>
      <c r="E10" s="10" t="s">
        <v>14</v>
      </c>
      <c r="F10" s="10" t="s">
        <v>14</v>
      </c>
    </row>
    <row r="11" spans="1:6" x14ac:dyDescent="0.25">
      <c r="A11" s="10" t="s">
        <v>34</v>
      </c>
      <c r="B11" s="13">
        <v>7.49145E-4</v>
      </c>
      <c r="C11" s="10" t="s">
        <v>637</v>
      </c>
      <c r="D11" s="10">
        <v>19</v>
      </c>
      <c r="E11" s="10" t="s">
        <v>14</v>
      </c>
      <c r="F11" s="10" t="s">
        <v>14</v>
      </c>
    </row>
    <row r="12" spans="1:6" x14ac:dyDescent="0.25">
      <c r="A12" s="10" t="s">
        <v>308</v>
      </c>
      <c r="B12" s="13">
        <v>5.3990470000000004E-4</v>
      </c>
      <c r="C12" s="10" t="s">
        <v>641</v>
      </c>
      <c r="D12" s="10">
        <v>2</v>
      </c>
      <c r="E12" s="10" t="s">
        <v>14</v>
      </c>
      <c r="F12" s="10" t="s">
        <v>14</v>
      </c>
    </row>
    <row r="13" spans="1:6" x14ac:dyDescent="0.25">
      <c r="A13" s="10" t="s">
        <v>319</v>
      </c>
      <c r="B13" s="13">
        <v>2.609601E-4</v>
      </c>
      <c r="C13" s="10" t="s">
        <v>642</v>
      </c>
      <c r="D13" s="10">
        <v>4</v>
      </c>
      <c r="E13" s="10" t="s">
        <v>14</v>
      </c>
      <c r="F13" s="10" t="s">
        <v>14</v>
      </c>
    </row>
    <row r="14" spans="1:6" x14ac:dyDescent="0.25">
      <c r="A14" s="10" t="s">
        <v>330</v>
      </c>
      <c r="B14" s="13">
        <v>7.8934559999999999E-4</v>
      </c>
      <c r="C14" s="10" t="s">
        <v>643</v>
      </c>
      <c r="D14" s="10">
        <v>2</v>
      </c>
      <c r="E14" s="10" t="s">
        <v>14</v>
      </c>
      <c r="F14" s="10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B254-85D2-4EF7-A99C-10F914CA478F}">
  <dimension ref="A1:N21"/>
  <sheetViews>
    <sheetView workbookViewId="0">
      <selection activeCell="N19" sqref="N19"/>
    </sheetView>
  </sheetViews>
  <sheetFormatPr baseColWidth="10" defaultColWidth="11.42578125" defaultRowHeight="14.25" x14ac:dyDescent="0.2"/>
  <cols>
    <col min="1" max="1" width="29.140625" style="11" customWidth="1"/>
    <col min="2" max="2" width="31.140625" style="11" customWidth="1"/>
    <col min="3" max="3" width="20.7109375" style="11" customWidth="1"/>
    <col min="4" max="4" width="20.42578125" style="11" customWidth="1"/>
    <col min="5" max="5" width="16" style="11" customWidth="1"/>
    <col min="6" max="6" width="11.42578125" style="11"/>
    <col min="7" max="7" width="19.42578125" style="11" customWidth="1"/>
    <col min="8" max="8" width="14.7109375" style="11" customWidth="1"/>
    <col min="9" max="9" width="17" style="11" customWidth="1"/>
    <col min="10" max="10" width="20.42578125" style="11" customWidth="1"/>
    <col min="11" max="11" width="12.28515625" style="11" customWidth="1"/>
    <col min="12" max="12" width="11.42578125" style="11"/>
    <col min="13" max="13" width="13.140625" style="11" customWidth="1"/>
    <col min="14" max="16384" width="11.42578125" style="11"/>
  </cols>
  <sheetData>
    <row r="1" spans="1:14" ht="15" x14ac:dyDescent="0.25">
      <c r="A1" s="33" t="s">
        <v>693</v>
      </c>
      <c r="B1" s="34"/>
      <c r="C1" s="34"/>
      <c r="D1" s="34"/>
      <c r="E1" s="35"/>
      <c r="F1" s="36" t="s">
        <v>670</v>
      </c>
      <c r="G1" s="34"/>
      <c r="H1" s="34"/>
      <c r="I1" s="34"/>
      <c r="J1" s="35"/>
      <c r="K1" s="33" t="s">
        <v>672</v>
      </c>
      <c r="L1" s="34"/>
      <c r="M1" s="34"/>
      <c r="N1" s="34"/>
    </row>
    <row r="2" spans="1:14" ht="15" x14ac:dyDescent="0.25">
      <c r="A2" s="28" t="s">
        <v>2</v>
      </c>
      <c r="B2" s="17" t="s">
        <v>663</v>
      </c>
      <c r="C2" s="28" t="s">
        <v>664</v>
      </c>
      <c r="D2" s="17" t="s">
        <v>662</v>
      </c>
      <c r="E2" s="19" t="s">
        <v>671</v>
      </c>
      <c r="F2" s="27" t="s">
        <v>665</v>
      </c>
      <c r="G2" s="17" t="s">
        <v>666</v>
      </c>
      <c r="H2" s="28" t="s">
        <v>667</v>
      </c>
      <c r="I2" s="17" t="s">
        <v>668</v>
      </c>
      <c r="J2" s="19" t="s">
        <v>669</v>
      </c>
      <c r="K2" s="18" t="s">
        <v>665</v>
      </c>
      <c r="L2" s="18" t="s">
        <v>666</v>
      </c>
      <c r="M2" s="18" t="s">
        <v>667</v>
      </c>
      <c r="N2" s="18" t="s">
        <v>668</v>
      </c>
    </row>
    <row r="3" spans="1:14" x14ac:dyDescent="0.2">
      <c r="A3" s="15" t="s">
        <v>86</v>
      </c>
      <c r="B3" s="11" t="s">
        <v>105</v>
      </c>
      <c r="C3" s="29">
        <v>1.0773711E-3</v>
      </c>
      <c r="D3" s="29">
        <v>1.6936620000000001E-3</v>
      </c>
      <c r="E3" s="20">
        <v>32</v>
      </c>
      <c r="F3" s="25">
        <f>0.00343/J$3</f>
        <v>0.11064516129032258</v>
      </c>
      <c r="G3" s="11">
        <f>0.0201/J3</f>
        <v>0.64838709677419359</v>
      </c>
      <c r="H3" s="15">
        <f>0.00561/J3</f>
        <v>0.18096774193548387</v>
      </c>
      <c r="I3" s="11">
        <f>0.0301/J3</f>
        <v>0.97096774193548385</v>
      </c>
      <c r="J3" s="20">
        <v>3.1E-2</v>
      </c>
      <c r="K3" s="16">
        <v>1.01</v>
      </c>
      <c r="L3" s="16">
        <v>0.98299999999999998</v>
      </c>
      <c r="M3" s="16">
        <v>0.98499999999999999</v>
      </c>
      <c r="N3" s="16">
        <v>0.996</v>
      </c>
    </row>
    <row r="4" spans="1:14" x14ac:dyDescent="0.2">
      <c r="A4" s="15" t="s">
        <v>86</v>
      </c>
      <c r="B4" s="11" t="s">
        <v>96</v>
      </c>
      <c r="C4" s="29">
        <v>8.0624171000000001E-3</v>
      </c>
      <c r="D4" s="29">
        <v>1.5077027E-2</v>
      </c>
      <c r="E4" s="20">
        <v>13</v>
      </c>
      <c r="F4" s="25">
        <f t="shared" ref="F4:F14" si="0">0.00343/J4</f>
        <v>0.10685358255451714</v>
      </c>
      <c r="G4" s="11">
        <f t="shared" ref="G4:G14" si="1">0.0201/J4</f>
        <v>0.62616822429906549</v>
      </c>
      <c r="H4" s="15">
        <f t="shared" ref="H4:H14" si="2">0.00561/J4</f>
        <v>0.17476635514018696</v>
      </c>
      <c r="I4" s="11">
        <f t="shared" ref="I4:I14" si="3">0.0301/J4</f>
        <v>0.93769470404984423</v>
      </c>
      <c r="J4" s="20">
        <v>3.2099999999999997E-2</v>
      </c>
      <c r="K4" s="16">
        <v>0.96699999999999997</v>
      </c>
      <c r="L4" s="16">
        <v>0.98699999999999999</v>
      </c>
      <c r="M4" s="16">
        <v>0.94599999999999995</v>
      </c>
      <c r="N4" s="16">
        <v>1</v>
      </c>
    </row>
    <row r="5" spans="1:14" x14ac:dyDescent="0.2">
      <c r="A5" s="15" t="s">
        <v>86</v>
      </c>
      <c r="B5" s="11" t="s">
        <v>17</v>
      </c>
      <c r="C5" s="29">
        <v>7.7514659999999998E-4</v>
      </c>
      <c r="D5" s="29">
        <v>1.0791010000000001E-3</v>
      </c>
      <c r="E5" s="20">
        <v>29</v>
      </c>
      <c r="F5" s="25">
        <f t="shared" si="0"/>
        <v>0.10088235294117646</v>
      </c>
      <c r="G5" s="11">
        <f t="shared" si="1"/>
        <v>0.59117647058823519</v>
      </c>
      <c r="H5" s="15">
        <f t="shared" si="2"/>
        <v>0.16500000000000001</v>
      </c>
      <c r="I5" s="11">
        <f t="shared" si="3"/>
        <v>0.88529411764705868</v>
      </c>
      <c r="J5" s="20">
        <v>3.4000000000000002E-2</v>
      </c>
      <c r="K5" s="16" t="s">
        <v>543</v>
      </c>
      <c r="L5" s="16" t="s">
        <v>543</v>
      </c>
      <c r="M5" s="16" t="s">
        <v>543</v>
      </c>
      <c r="N5" s="16" t="s">
        <v>543</v>
      </c>
    </row>
    <row r="6" spans="1:14" x14ac:dyDescent="0.2">
      <c r="A6" s="15" t="s">
        <v>319</v>
      </c>
      <c r="B6" s="11" t="s">
        <v>105</v>
      </c>
      <c r="C6" s="29">
        <v>4.2261458999999996E-3</v>
      </c>
      <c r="D6" s="29">
        <v>9.6808859999999997E-3</v>
      </c>
      <c r="E6" s="20">
        <v>1</v>
      </c>
      <c r="F6" s="25" t="s">
        <v>14</v>
      </c>
      <c r="G6" s="11" t="s">
        <v>14</v>
      </c>
      <c r="H6" s="11" t="s">
        <v>14</v>
      </c>
      <c r="I6" s="11" t="s">
        <v>14</v>
      </c>
      <c r="J6" s="20" t="s">
        <v>14</v>
      </c>
      <c r="K6" s="11" t="s">
        <v>14</v>
      </c>
      <c r="L6" s="11" t="s">
        <v>14</v>
      </c>
      <c r="M6" s="11" t="s">
        <v>14</v>
      </c>
      <c r="N6" s="11" t="s">
        <v>14</v>
      </c>
    </row>
    <row r="7" spans="1:14" x14ac:dyDescent="0.2">
      <c r="A7" s="15" t="s">
        <v>319</v>
      </c>
      <c r="B7" s="11" t="s">
        <v>17</v>
      </c>
      <c r="C7" s="29">
        <v>9.1390869999999997E-4</v>
      </c>
      <c r="D7" s="29">
        <v>1.0475829999999999E-3</v>
      </c>
      <c r="E7" s="20">
        <v>4</v>
      </c>
      <c r="F7" s="25">
        <f t="shared" si="0"/>
        <v>0.10117994100294984</v>
      </c>
      <c r="G7" s="11">
        <f t="shared" si="1"/>
        <v>0.59292035398230092</v>
      </c>
      <c r="H7" s="15">
        <f t="shared" si="2"/>
        <v>0.16548672566371683</v>
      </c>
      <c r="I7" s="11">
        <f t="shared" si="3"/>
        <v>0.88790560471976399</v>
      </c>
      <c r="J7" s="20">
        <v>3.39E-2</v>
      </c>
      <c r="K7" s="16">
        <v>0.97299999999999998</v>
      </c>
      <c r="L7" s="16">
        <v>1.03</v>
      </c>
      <c r="M7" s="16">
        <v>0.92200000000000004</v>
      </c>
      <c r="N7" s="16">
        <v>0.999</v>
      </c>
    </row>
    <row r="8" spans="1:14" x14ac:dyDescent="0.2">
      <c r="A8" s="15" t="s">
        <v>308</v>
      </c>
      <c r="B8" s="11" t="s">
        <v>96</v>
      </c>
      <c r="C8" s="29">
        <v>6.2241294000000003E-3</v>
      </c>
      <c r="D8" s="29">
        <v>2.511559E-3</v>
      </c>
      <c r="E8" s="20">
        <v>1</v>
      </c>
      <c r="F8" s="25">
        <f t="shared" si="0"/>
        <v>0.10923566878980892</v>
      </c>
      <c r="G8" s="11">
        <f t="shared" si="1"/>
        <v>0.64012738853503193</v>
      </c>
      <c r="H8" s="15">
        <f t="shared" si="2"/>
        <v>0.17866242038216562</v>
      </c>
      <c r="I8" s="11">
        <f t="shared" si="3"/>
        <v>0.95859872611464969</v>
      </c>
      <c r="J8" s="20">
        <v>3.1399999999999997E-2</v>
      </c>
      <c r="K8" s="16">
        <v>0.94399999999999995</v>
      </c>
      <c r="L8" s="16">
        <v>1.08</v>
      </c>
      <c r="M8" s="16">
        <v>0.70699999999999996</v>
      </c>
      <c r="N8" s="16">
        <v>0.98799999999999999</v>
      </c>
    </row>
    <row r="9" spans="1:14" x14ac:dyDescent="0.2">
      <c r="A9" s="15" t="s">
        <v>308</v>
      </c>
      <c r="B9" s="11" t="s">
        <v>17</v>
      </c>
      <c r="C9" s="29">
        <v>2.2569375999999999E-3</v>
      </c>
      <c r="D9" s="29">
        <v>1.4066230000000001E-3</v>
      </c>
      <c r="E9" s="20">
        <v>2</v>
      </c>
      <c r="F9" s="25">
        <f t="shared" si="0"/>
        <v>0.10178041543026706</v>
      </c>
      <c r="G9" s="11">
        <f t="shared" si="1"/>
        <v>0.59643916913946582</v>
      </c>
      <c r="H9" s="15">
        <f t="shared" si="2"/>
        <v>0.16646884272997034</v>
      </c>
      <c r="I9" s="11">
        <f t="shared" si="3"/>
        <v>0.89317507418397624</v>
      </c>
      <c r="J9" s="20">
        <v>3.3700000000000001E-2</v>
      </c>
      <c r="K9" s="16">
        <v>0.90400000000000003</v>
      </c>
      <c r="L9" s="16">
        <v>1.1100000000000001</v>
      </c>
      <c r="M9" s="16">
        <v>0.70499999999999996</v>
      </c>
      <c r="N9" s="16">
        <v>0.99099999999999999</v>
      </c>
    </row>
    <row r="10" spans="1:14" x14ac:dyDescent="0.2">
      <c r="A10" s="15" t="s">
        <v>330</v>
      </c>
      <c r="B10" s="11" t="s">
        <v>96</v>
      </c>
      <c r="C10" s="29">
        <v>3.0596998999999998E-3</v>
      </c>
      <c r="D10" s="29">
        <v>1.554602E-3</v>
      </c>
      <c r="E10" s="20">
        <v>2</v>
      </c>
      <c r="F10" s="25">
        <f t="shared" si="0"/>
        <v>0.10752351097178683</v>
      </c>
      <c r="G10" s="11">
        <f t="shared" si="1"/>
        <v>0.6300940438871474</v>
      </c>
      <c r="H10" s="15">
        <f t="shared" si="2"/>
        <v>0.17586206896551726</v>
      </c>
      <c r="I10" s="11">
        <f t="shared" si="3"/>
        <v>0.94357366771159878</v>
      </c>
      <c r="J10" s="20">
        <v>3.1899999999999998E-2</v>
      </c>
      <c r="K10" s="16">
        <v>0.84699999999999998</v>
      </c>
      <c r="L10" s="16">
        <v>1.1100000000000001</v>
      </c>
      <c r="M10" s="16">
        <v>0.63800000000000001</v>
      </c>
      <c r="N10" s="16">
        <v>0.998</v>
      </c>
    </row>
    <row r="11" spans="1:14" x14ac:dyDescent="0.2">
      <c r="A11" s="15" t="s">
        <v>330</v>
      </c>
      <c r="B11" s="11" t="s">
        <v>17</v>
      </c>
      <c r="C11" s="29">
        <v>3.5464161000000002E-3</v>
      </c>
      <c r="D11" s="29">
        <v>1.5842619999999999E-3</v>
      </c>
      <c r="E11" s="20">
        <v>2</v>
      </c>
      <c r="F11" s="25">
        <f t="shared" si="0"/>
        <v>0.10238805970149253</v>
      </c>
      <c r="G11" s="26">
        <f t="shared" si="1"/>
        <v>0.6</v>
      </c>
      <c r="H11" s="15">
        <f t="shared" si="2"/>
        <v>0.16746268656716418</v>
      </c>
      <c r="I11" s="11">
        <f t="shared" si="3"/>
        <v>0.898507462686567</v>
      </c>
      <c r="J11" s="20">
        <v>3.3500000000000002E-2</v>
      </c>
      <c r="K11" s="16">
        <v>0.87</v>
      </c>
      <c r="L11" s="16">
        <v>1.1499999999999999</v>
      </c>
      <c r="M11" s="16">
        <v>0.64800000000000002</v>
      </c>
      <c r="N11" s="16">
        <v>0.995</v>
      </c>
    </row>
    <row r="12" spans="1:14" x14ac:dyDescent="0.2">
      <c r="A12" s="15" t="s">
        <v>31</v>
      </c>
      <c r="B12" s="11" t="s">
        <v>17</v>
      </c>
      <c r="C12" s="29">
        <v>1.5694337999999999E-3</v>
      </c>
      <c r="D12" s="29">
        <v>1.316556E-3</v>
      </c>
      <c r="E12" s="20">
        <v>1</v>
      </c>
      <c r="F12" s="25">
        <f t="shared" si="0"/>
        <v>9.8847262247838602E-2</v>
      </c>
      <c r="G12" s="11">
        <f t="shared" si="1"/>
        <v>0.57925072046109505</v>
      </c>
      <c r="H12" s="15">
        <f t="shared" si="2"/>
        <v>0.16167146974063401</v>
      </c>
      <c r="I12" s="11">
        <f t="shared" si="3"/>
        <v>0.86743515850144082</v>
      </c>
      <c r="J12" s="20">
        <v>3.4700000000000002E-2</v>
      </c>
      <c r="K12" s="16">
        <v>0.94</v>
      </c>
      <c r="L12" s="16">
        <v>1.0900000000000001</v>
      </c>
      <c r="M12" s="16">
        <v>0.76600000000000001</v>
      </c>
      <c r="N12" s="16">
        <v>1</v>
      </c>
    </row>
    <row r="13" spans="1:14" x14ac:dyDescent="0.2">
      <c r="A13" s="15" t="s">
        <v>15</v>
      </c>
      <c r="B13" s="11" t="s">
        <v>17</v>
      </c>
      <c r="C13" s="29">
        <v>2.5824709999999998E-3</v>
      </c>
      <c r="D13" s="29">
        <v>1.7328700000000001E-3</v>
      </c>
      <c r="E13" s="20">
        <v>6</v>
      </c>
      <c r="F13" s="25">
        <f t="shared" si="0"/>
        <v>9.9709302325581395E-2</v>
      </c>
      <c r="G13" s="11">
        <f t="shared" si="1"/>
        <v>0.58430232558139539</v>
      </c>
      <c r="H13" s="15">
        <f t="shared" si="2"/>
        <v>0.16308139534883723</v>
      </c>
      <c r="I13" s="11">
        <f t="shared" si="3"/>
        <v>0.875</v>
      </c>
      <c r="J13" s="20">
        <v>3.44E-2</v>
      </c>
      <c r="K13" s="16">
        <v>0.95499999999999996</v>
      </c>
      <c r="L13" s="16">
        <v>1.03</v>
      </c>
      <c r="M13" s="16">
        <v>0.86299999999999999</v>
      </c>
      <c r="N13" s="16">
        <v>1</v>
      </c>
    </row>
    <row r="14" spans="1:14" x14ac:dyDescent="0.2">
      <c r="A14" s="15" t="s">
        <v>34</v>
      </c>
      <c r="B14" s="11" t="s">
        <v>17</v>
      </c>
      <c r="C14" s="29">
        <v>2.8297677999999998E-3</v>
      </c>
      <c r="D14" s="29">
        <v>1.74047E-3</v>
      </c>
      <c r="E14" s="20">
        <v>19</v>
      </c>
      <c r="F14" s="25">
        <f t="shared" si="0"/>
        <v>9.9420289855072452E-2</v>
      </c>
      <c r="G14" s="11">
        <f t="shared" si="1"/>
        <v>0.58260869565217388</v>
      </c>
      <c r="H14" s="15">
        <f t="shared" si="2"/>
        <v>0.16260869565217392</v>
      </c>
      <c r="I14" s="11">
        <f t="shared" si="3"/>
        <v>0.87246376811594195</v>
      </c>
      <c r="J14" s="20">
        <v>3.4500000000000003E-2</v>
      </c>
      <c r="K14" s="16">
        <v>0.98099999999999998</v>
      </c>
      <c r="L14" s="16">
        <v>1.04</v>
      </c>
      <c r="M14" s="16">
        <v>0.88300000000000001</v>
      </c>
      <c r="N14" s="16">
        <v>1</v>
      </c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</sheetData>
  <mergeCells count="3">
    <mergeCell ref="A1:E1"/>
    <mergeCell ref="F1:J1"/>
    <mergeCell ref="K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E0A0-487A-4224-AE85-005994213B8B}">
  <dimension ref="A1:L159"/>
  <sheetViews>
    <sheetView workbookViewId="0">
      <selection activeCell="E32" sqref="E32"/>
    </sheetView>
  </sheetViews>
  <sheetFormatPr baseColWidth="10" defaultRowHeight="15" x14ac:dyDescent="0.25"/>
  <cols>
    <col min="1" max="1" width="21.7109375" style="3" customWidth="1"/>
    <col min="2" max="2" width="20.140625" style="3" customWidth="1"/>
    <col min="3" max="3" width="12.42578125" style="3" bestFit="1" customWidth="1"/>
    <col min="4" max="5" width="11.42578125" style="3" bestFit="1" customWidth="1"/>
    <col min="6" max="6" width="15.85546875" style="3" customWidth="1"/>
    <col min="7" max="7" width="14.28515625" style="3" customWidth="1"/>
    <col min="8" max="8" width="21.7109375" style="3" customWidth="1"/>
    <col min="9" max="10" width="11.42578125" style="3"/>
    <col min="11" max="11" width="11.42578125" style="3" customWidth="1"/>
    <col min="12" max="12" width="21" style="3" customWidth="1"/>
  </cols>
  <sheetData>
    <row r="1" spans="1:12" x14ac:dyDescent="0.25">
      <c r="C1" s="38" t="s">
        <v>609</v>
      </c>
      <c r="D1" s="38"/>
      <c r="E1" s="38"/>
      <c r="F1" s="38"/>
      <c r="G1" s="38"/>
      <c r="H1" s="38"/>
      <c r="I1" s="38"/>
      <c r="J1" s="37" t="s">
        <v>610</v>
      </c>
      <c r="K1" s="37"/>
      <c r="L1" s="37"/>
    </row>
    <row r="2" spans="1:12" ht="45" x14ac:dyDescent="0.25">
      <c r="A2" s="7" t="s">
        <v>0</v>
      </c>
      <c r="B2" s="7" t="s">
        <v>8</v>
      </c>
      <c r="C2" s="7" t="s">
        <v>612</v>
      </c>
      <c r="D2" s="7" t="s">
        <v>611</v>
      </c>
      <c r="E2" s="7" t="s">
        <v>556</v>
      </c>
      <c r="F2" s="7" t="s">
        <v>557</v>
      </c>
      <c r="G2" s="7" t="s">
        <v>558</v>
      </c>
      <c r="H2" s="7" t="s">
        <v>613</v>
      </c>
      <c r="I2" s="7" t="s">
        <v>541</v>
      </c>
      <c r="J2" s="7" t="s">
        <v>11</v>
      </c>
      <c r="K2" s="7" t="s">
        <v>12</v>
      </c>
      <c r="L2"/>
    </row>
    <row r="3" spans="1:12" x14ac:dyDescent="0.25">
      <c r="A3" s="3" t="s">
        <v>13</v>
      </c>
      <c r="B3" s="3" t="s">
        <v>18</v>
      </c>
      <c r="C3" s="5" t="s">
        <v>14</v>
      </c>
      <c r="D3" s="5" t="s">
        <v>14</v>
      </c>
      <c r="E3" s="5" t="s">
        <v>14</v>
      </c>
      <c r="F3" s="5" t="s">
        <v>14</v>
      </c>
      <c r="G3" s="5" t="s">
        <v>14</v>
      </c>
      <c r="H3" s="5" t="s">
        <v>14</v>
      </c>
      <c r="I3" s="5">
        <v>97.9</v>
      </c>
      <c r="J3" s="3">
        <v>315814290</v>
      </c>
      <c r="K3" s="3">
        <v>10.5</v>
      </c>
      <c r="L3"/>
    </row>
    <row r="4" spans="1:12" x14ac:dyDescent="0.25">
      <c r="A4" s="3" t="s">
        <v>20</v>
      </c>
      <c r="B4" s="3" t="s">
        <v>18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>
        <v>98.6</v>
      </c>
      <c r="J4" s="3">
        <v>313330904</v>
      </c>
      <c r="K4" s="3">
        <v>10.4</v>
      </c>
      <c r="L4"/>
    </row>
    <row r="5" spans="1:12" x14ac:dyDescent="0.25">
      <c r="A5" s="3" t="s">
        <v>22</v>
      </c>
      <c r="B5" s="3" t="s">
        <v>18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5">
        <v>98.3</v>
      </c>
      <c r="J5" s="3">
        <v>164573286</v>
      </c>
      <c r="K5" s="3">
        <v>5.4</v>
      </c>
      <c r="L5"/>
    </row>
    <row r="6" spans="1:12" x14ac:dyDescent="0.25">
      <c r="A6" s="3" t="s">
        <v>24</v>
      </c>
      <c r="B6" s="3" t="s">
        <v>18</v>
      </c>
      <c r="C6" s="5" t="s">
        <v>14</v>
      </c>
      <c r="D6" s="5" t="s">
        <v>14</v>
      </c>
      <c r="E6" s="5" t="s">
        <v>14</v>
      </c>
      <c r="F6" s="5" t="s">
        <v>14</v>
      </c>
      <c r="G6" s="5" t="s">
        <v>14</v>
      </c>
      <c r="H6" s="5" t="s">
        <v>14</v>
      </c>
      <c r="I6" s="5">
        <v>98.2</v>
      </c>
      <c r="J6" s="3">
        <v>308724152</v>
      </c>
      <c r="K6" s="3">
        <v>10.3</v>
      </c>
      <c r="L6"/>
    </row>
    <row r="7" spans="1:12" x14ac:dyDescent="0.25">
      <c r="A7" s="3" t="s">
        <v>26</v>
      </c>
      <c r="B7" s="3" t="s">
        <v>18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>
        <v>98.4</v>
      </c>
      <c r="J7" s="3">
        <v>172037560</v>
      </c>
      <c r="K7" s="3">
        <v>5.8</v>
      </c>
      <c r="L7"/>
    </row>
    <row r="8" spans="1:12" x14ac:dyDescent="0.25">
      <c r="A8" s="3" t="s">
        <v>28</v>
      </c>
      <c r="B8" s="3" t="s">
        <v>18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>
        <v>98.7</v>
      </c>
      <c r="J8" s="3">
        <v>271924656</v>
      </c>
      <c r="K8" s="3">
        <v>9.1999999999999993</v>
      </c>
      <c r="L8"/>
    </row>
    <row r="9" spans="1:12" x14ac:dyDescent="0.25">
      <c r="A9" s="3" t="s">
        <v>30</v>
      </c>
      <c r="B9" s="3" t="s">
        <v>18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>
        <v>150.5</v>
      </c>
      <c r="J9" s="3">
        <v>734631332</v>
      </c>
      <c r="K9" s="3">
        <v>37.200000000000003</v>
      </c>
      <c r="L9"/>
    </row>
    <row r="10" spans="1:12" x14ac:dyDescent="0.25">
      <c r="A10" s="3" t="s">
        <v>33</v>
      </c>
      <c r="B10" s="3" t="s">
        <v>18</v>
      </c>
      <c r="C10" s="5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>
        <v>99.5</v>
      </c>
      <c r="J10" s="3">
        <v>179657672</v>
      </c>
      <c r="K10" s="3">
        <v>6.1</v>
      </c>
      <c r="L10"/>
    </row>
    <row r="11" spans="1:12" x14ac:dyDescent="0.25">
      <c r="A11" s="3" t="s">
        <v>36</v>
      </c>
      <c r="B11" s="3" t="s">
        <v>18</v>
      </c>
      <c r="C11" s="5" t="s">
        <v>14</v>
      </c>
      <c r="D11" s="5" t="s">
        <v>14</v>
      </c>
      <c r="E11" s="5" t="s">
        <v>14</v>
      </c>
      <c r="F11" s="5" t="s">
        <v>14</v>
      </c>
      <c r="G11" s="5" t="s">
        <v>14</v>
      </c>
      <c r="H11" s="5" t="s">
        <v>14</v>
      </c>
      <c r="I11" s="5">
        <v>99.5</v>
      </c>
      <c r="J11" s="3">
        <v>151791254</v>
      </c>
      <c r="K11" s="3">
        <v>5.0999999999999996</v>
      </c>
      <c r="L11"/>
    </row>
    <row r="12" spans="1:12" x14ac:dyDescent="0.25">
      <c r="A12" s="3" t="s">
        <v>39</v>
      </c>
      <c r="B12" s="3" t="s">
        <v>18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>
        <v>99.5</v>
      </c>
      <c r="J12" s="3">
        <v>142763064</v>
      </c>
      <c r="K12" s="3">
        <v>4.8</v>
      </c>
      <c r="L12"/>
    </row>
    <row r="13" spans="1:12" x14ac:dyDescent="0.25">
      <c r="A13" s="3" t="s">
        <v>42</v>
      </c>
      <c r="B13" s="3" t="s">
        <v>18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14</v>
      </c>
      <c r="H13" s="5" t="s">
        <v>14</v>
      </c>
      <c r="I13" s="5">
        <v>99.4</v>
      </c>
      <c r="J13" s="3">
        <v>348752738</v>
      </c>
      <c r="K13" s="3">
        <v>11.7</v>
      </c>
      <c r="L13"/>
    </row>
    <row r="14" spans="1:12" x14ac:dyDescent="0.25">
      <c r="A14" s="3" t="s">
        <v>45</v>
      </c>
      <c r="B14" s="3" t="s">
        <v>18</v>
      </c>
      <c r="C14" s="5" t="s">
        <v>14</v>
      </c>
      <c r="D14" s="5" t="s">
        <v>14</v>
      </c>
      <c r="E14" s="5" t="s">
        <v>14</v>
      </c>
      <c r="F14" s="5" t="s">
        <v>14</v>
      </c>
      <c r="G14" s="5" t="s">
        <v>14</v>
      </c>
      <c r="H14" s="5" t="s">
        <v>14</v>
      </c>
      <c r="I14" s="5">
        <v>98.4</v>
      </c>
      <c r="J14" s="3">
        <v>343058022</v>
      </c>
      <c r="K14" s="3">
        <v>11.4</v>
      </c>
      <c r="L14"/>
    </row>
    <row r="15" spans="1:12" x14ac:dyDescent="0.25">
      <c r="A15" s="3" t="s">
        <v>49</v>
      </c>
      <c r="B15" s="3" t="s">
        <v>18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5" t="s">
        <v>14</v>
      </c>
      <c r="I15" s="5">
        <v>99</v>
      </c>
      <c r="J15" s="3">
        <v>330535608</v>
      </c>
      <c r="K15" s="3">
        <v>11.1</v>
      </c>
      <c r="L15"/>
    </row>
    <row r="16" spans="1:12" x14ac:dyDescent="0.25">
      <c r="A16" s="3" t="s">
        <v>52</v>
      </c>
      <c r="B16" s="3" t="s">
        <v>18</v>
      </c>
      <c r="C16" s="5" t="s">
        <v>14</v>
      </c>
      <c r="D16" s="5" t="s">
        <v>14</v>
      </c>
      <c r="E16" s="5" t="s">
        <v>14</v>
      </c>
      <c r="F16" s="5" t="s">
        <v>14</v>
      </c>
      <c r="G16" s="5" t="s">
        <v>14</v>
      </c>
      <c r="H16" s="5" t="s">
        <v>14</v>
      </c>
      <c r="I16" s="5">
        <v>99</v>
      </c>
      <c r="J16" s="3">
        <v>324120862</v>
      </c>
      <c r="K16" s="3">
        <v>10.9</v>
      </c>
      <c r="L16"/>
    </row>
    <row r="17" spans="1:12" x14ac:dyDescent="0.25">
      <c r="A17" s="3" t="s">
        <v>55</v>
      </c>
      <c r="B17" s="3" t="s">
        <v>18</v>
      </c>
      <c r="C17" s="5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5">
        <v>98.4</v>
      </c>
      <c r="J17" s="3">
        <v>321881288</v>
      </c>
      <c r="K17" s="3">
        <v>10.7</v>
      </c>
      <c r="L17"/>
    </row>
    <row r="18" spans="1:12" x14ac:dyDescent="0.25">
      <c r="A18" s="3" t="s">
        <v>58</v>
      </c>
      <c r="B18" s="3" t="s">
        <v>18</v>
      </c>
      <c r="C18" s="5" t="s">
        <v>14</v>
      </c>
      <c r="D18" s="5" t="s">
        <v>14</v>
      </c>
      <c r="E18" s="5" t="s">
        <v>14</v>
      </c>
      <c r="F18" s="5" t="s">
        <v>14</v>
      </c>
      <c r="G18" s="5" t="s">
        <v>14</v>
      </c>
      <c r="H18" s="5" t="s">
        <v>14</v>
      </c>
      <c r="I18" s="5">
        <v>98</v>
      </c>
      <c r="J18" s="3">
        <v>331581402</v>
      </c>
      <c r="K18" s="3">
        <v>10.9</v>
      </c>
      <c r="L18"/>
    </row>
    <row r="19" spans="1:12" x14ac:dyDescent="0.25">
      <c r="A19" s="3" t="s">
        <v>61</v>
      </c>
      <c r="B19" s="3" t="s">
        <v>18</v>
      </c>
      <c r="C19" s="5" t="s">
        <v>14</v>
      </c>
      <c r="D19" s="5" t="s">
        <v>14</v>
      </c>
      <c r="E19" s="5" t="s">
        <v>14</v>
      </c>
      <c r="F19" s="5" t="s">
        <v>14</v>
      </c>
      <c r="G19" s="5" t="s">
        <v>14</v>
      </c>
      <c r="H19" s="5" t="s">
        <v>14</v>
      </c>
      <c r="I19" s="5">
        <v>99.2</v>
      </c>
      <c r="J19" s="3">
        <v>306463068</v>
      </c>
      <c r="K19" s="3">
        <v>10.3</v>
      </c>
      <c r="L19"/>
    </row>
    <row r="20" spans="1:12" x14ac:dyDescent="0.25">
      <c r="A20" s="3" t="s">
        <v>64</v>
      </c>
      <c r="B20" s="3" t="s">
        <v>18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>
        <v>100.5</v>
      </c>
      <c r="J20" s="3">
        <v>355835706</v>
      </c>
      <c r="K20" s="3">
        <v>12.2</v>
      </c>
      <c r="L20"/>
    </row>
    <row r="21" spans="1:12" x14ac:dyDescent="0.25">
      <c r="A21" s="3" t="s">
        <v>65</v>
      </c>
      <c r="B21" s="3" t="s">
        <v>18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>
        <v>100.5</v>
      </c>
      <c r="J21" s="3">
        <v>342269156</v>
      </c>
      <c r="K21" s="3">
        <v>11.6</v>
      </c>
      <c r="L21"/>
    </row>
    <row r="22" spans="1:12" x14ac:dyDescent="0.25">
      <c r="A22" s="3" t="s">
        <v>66</v>
      </c>
      <c r="B22" s="3" t="s">
        <v>18</v>
      </c>
      <c r="C22" s="5" t="s">
        <v>14</v>
      </c>
      <c r="D22" s="5" t="s">
        <v>14</v>
      </c>
      <c r="E22" s="5" t="s">
        <v>14</v>
      </c>
      <c r="F22" s="5" t="s">
        <v>14</v>
      </c>
      <c r="G22" s="5" t="s">
        <v>14</v>
      </c>
      <c r="H22" s="5" t="s">
        <v>14</v>
      </c>
      <c r="I22" s="5">
        <v>97.1</v>
      </c>
      <c r="J22" s="3">
        <v>313418386</v>
      </c>
      <c r="K22" s="3">
        <v>10.199999999999999</v>
      </c>
      <c r="L22"/>
    </row>
    <row r="23" spans="1:12" x14ac:dyDescent="0.25">
      <c r="A23" s="3" t="s">
        <v>70</v>
      </c>
      <c r="B23" s="3" t="s">
        <v>18</v>
      </c>
      <c r="C23" s="5" t="s">
        <v>14</v>
      </c>
      <c r="D23" s="5" t="s">
        <v>14</v>
      </c>
      <c r="E23" s="5" t="s">
        <v>14</v>
      </c>
      <c r="F23" s="5" t="s">
        <v>14</v>
      </c>
      <c r="G23" s="5" t="s">
        <v>14</v>
      </c>
      <c r="H23" s="5" t="s">
        <v>14</v>
      </c>
      <c r="I23" s="5">
        <v>97.5</v>
      </c>
      <c r="J23" s="3">
        <v>331867844</v>
      </c>
      <c r="K23" s="3">
        <v>10.9</v>
      </c>
      <c r="L23"/>
    </row>
    <row r="24" spans="1:12" x14ac:dyDescent="0.25">
      <c r="A24" s="3" t="s">
        <v>73</v>
      </c>
      <c r="B24" s="3" t="s">
        <v>18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>
        <v>99.1</v>
      </c>
      <c r="J24" s="3">
        <v>320004228</v>
      </c>
      <c r="K24" s="3">
        <v>10.8</v>
      </c>
      <c r="L24"/>
    </row>
    <row r="25" spans="1:12" x14ac:dyDescent="0.25">
      <c r="A25" s="3" t="s">
        <v>75</v>
      </c>
      <c r="B25" s="3" t="s">
        <v>18</v>
      </c>
      <c r="C25" s="5" t="s">
        <v>14</v>
      </c>
      <c r="D25" s="5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>
        <v>98.6</v>
      </c>
      <c r="J25" s="3">
        <v>301707126</v>
      </c>
      <c r="K25" s="3">
        <v>10.1</v>
      </c>
      <c r="L25"/>
    </row>
    <row r="26" spans="1:12" x14ac:dyDescent="0.25">
      <c r="A26" s="3" t="s">
        <v>78</v>
      </c>
      <c r="B26" s="3" t="s">
        <v>18</v>
      </c>
      <c r="C26" s="5" t="s">
        <v>14</v>
      </c>
      <c r="D26" s="5" t="s">
        <v>14</v>
      </c>
      <c r="E26" s="5" t="s">
        <v>14</v>
      </c>
      <c r="F26" s="5" t="s">
        <v>14</v>
      </c>
      <c r="G26" s="5" t="s">
        <v>14</v>
      </c>
      <c r="H26" s="5" t="s">
        <v>14</v>
      </c>
      <c r="I26" s="5">
        <v>97.8</v>
      </c>
      <c r="J26" s="3">
        <v>358114032</v>
      </c>
      <c r="K26" s="3">
        <v>11.9</v>
      </c>
      <c r="L26"/>
    </row>
    <row r="27" spans="1:12" x14ac:dyDescent="0.25">
      <c r="A27" s="3" t="s">
        <v>81</v>
      </c>
      <c r="B27" s="3" t="s">
        <v>18</v>
      </c>
      <c r="C27" s="5" t="s">
        <v>14</v>
      </c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>
        <v>98</v>
      </c>
      <c r="J27" s="3">
        <v>352742674</v>
      </c>
      <c r="K27" s="3">
        <v>11.8</v>
      </c>
      <c r="L27"/>
    </row>
    <row r="28" spans="1:12" x14ac:dyDescent="0.25">
      <c r="A28" s="3" t="s">
        <v>84</v>
      </c>
      <c r="B28" s="3" t="s">
        <v>18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>
        <v>125.5</v>
      </c>
      <c r="J28" s="3">
        <v>408169790</v>
      </c>
      <c r="K28" s="3">
        <v>17.399999999999999</v>
      </c>
      <c r="L28"/>
    </row>
    <row r="29" spans="1:12" x14ac:dyDescent="0.25">
      <c r="A29" s="3" t="s">
        <v>85</v>
      </c>
      <c r="B29" s="3" t="s">
        <v>18</v>
      </c>
      <c r="C29" s="5" t="s">
        <v>14</v>
      </c>
      <c r="D29" s="5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>
        <v>150.4</v>
      </c>
      <c r="J29" s="3">
        <v>297415784</v>
      </c>
      <c r="K29" s="3">
        <v>15.1</v>
      </c>
      <c r="L29"/>
    </row>
    <row r="30" spans="1:12" x14ac:dyDescent="0.25">
      <c r="A30" s="3" t="s">
        <v>90</v>
      </c>
      <c r="B30" s="3" t="s">
        <v>18</v>
      </c>
      <c r="C30" s="5" t="s">
        <v>14</v>
      </c>
      <c r="D30" s="5" t="s">
        <v>14</v>
      </c>
      <c r="E30" s="5" t="s">
        <v>14</v>
      </c>
      <c r="F30" s="5" t="s">
        <v>14</v>
      </c>
      <c r="G30" s="5" t="s">
        <v>14</v>
      </c>
      <c r="H30" s="5" t="s">
        <v>14</v>
      </c>
      <c r="I30" s="5">
        <v>150.4</v>
      </c>
      <c r="J30" s="3">
        <v>324639666</v>
      </c>
      <c r="K30" s="3">
        <v>16.399999999999999</v>
      </c>
      <c r="L30"/>
    </row>
    <row r="31" spans="1:12" x14ac:dyDescent="0.25">
      <c r="A31" s="3" t="s">
        <v>91</v>
      </c>
      <c r="B31" s="3" t="s">
        <v>18</v>
      </c>
      <c r="C31" s="5" t="s">
        <v>14</v>
      </c>
      <c r="D31" s="5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>
        <v>150.4</v>
      </c>
      <c r="J31" s="3">
        <v>304614950</v>
      </c>
      <c r="K31" s="3">
        <v>15.5</v>
      </c>
      <c r="L31"/>
    </row>
    <row r="32" spans="1:12" x14ac:dyDescent="0.25">
      <c r="A32" s="3" t="s">
        <v>386</v>
      </c>
      <c r="B32" s="3" t="s">
        <v>338</v>
      </c>
      <c r="C32" s="5">
        <v>2886199</v>
      </c>
      <c r="D32" s="5">
        <v>532137</v>
      </c>
      <c r="E32" s="5">
        <v>399398</v>
      </c>
      <c r="F32" s="5">
        <v>75.05548383</v>
      </c>
      <c r="G32" s="5">
        <v>82357</v>
      </c>
      <c r="H32" s="5">
        <v>2.8534761460000002</v>
      </c>
      <c r="I32" s="5" t="s">
        <v>14</v>
      </c>
      <c r="J32" s="3" t="s">
        <v>14</v>
      </c>
      <c r="K32" s="3" t="s">
        <v>14</v>
      </c>
      <c r="L32"/>
    </row>
    <row r="33" spans="1:12" x14ac:dyDescent="0.25">
      <c r="A33" s="3" t="s">
        <v>379</v>
      </c>
      <c r="B33" s="3" t="s">
        <v>338</v>
      </c>
      <c r="C33" s="5">
        <v>48</v>
      </c>
      <c r="D33" s="5">
        <v>3</v>
      </c>
      <c r="E33" s="5">
        <v>0</v>
      </c>
      <c r="F33" s="5">
        <v>0</v>
      </c>
      <c r="G33" s="5">
        <v>0</v>
      </c>
      <c r="H33" s="5">
        <v>0</v>
      </c>
      <c r="I33" s="5" t="s">
        <v>14</v>
      </c>
      <c r="J33" s="3" t="s">
        <v>14</v>
      </c>
      <c r="K33" s="3" t="s">
        <v>14</v>
      </c>
      <c r="L33"/>
    </row>
    <row r="34" spans="1:12" x14ac:dyDescent="0.25">
      <c r="A34" s="3" t="s">
        <v>392</v>
      </c>
      <c r="B34" s="3" t="s">
        <v>338</v>
      </c>
      <c r="C34" s="5">
        <v>2234267</v>
      </c>
      <c r="D34" s="5">
        <v>180438</v>
      </c>
      <c r="E34" s="5">
        <v>5193</v>
      </c>
      <c r="F34" s="5">
        <v>2.8779968739999999</v>
      </c>
      <c r="G34" s="5">
        <v>97680</v>
      </c>
      <c r="H34" s="5">
        <v>4.371903627</v>
      </c>
      <c r="I34" s="5" t="s">
        <v>14</v>
      </c>
      <c r="J34" s="3" t="s">
        <v>14</v>
      </c>
      <c r="K34" s="3" t="s">
        <v>14</v>
      </c>
      <c r="L34"/>
    </row>
    <row r="35" spans="1:12" x14ac:dyDescent="0.25">
      <c r="A35" s="3" t="s">
        <v>395</v>
      </c>
      <c r="B35" s="3" t="s">
        <v>338</v>
      </c>
      <c r="C35" s="5">
        <v>4649528</v>
      </c>
      <c r="D35" s="5">
        <v>120088</v>
      </c>
      <c r="E35" s="5">
        <v>6550</v>
      </c>
      <c r="F35" s="5">
        <v>5.4543334889999997</v>
      </c>
      <c r="G35" s="5">
        <v>77989</v>
      </c>
      <c r="H35" s="5">
        <v>1.6773530560000001</v>
      </c>
      <c r="I35" s="5" t="s">
        <v>14</v>
      </c>
      <c r="J35" s="3" t="s">
        <v>14</v>
      </c>
      <c r="K35" s="3" t="s">
        <v>14</v>
      </c>
      <c r="L35"/>
    </row>
    <row r="36" spans="1:12" x14ac:dyDescent="0.25">
      <c r="A36" s="3" t="s">
        <v>397</v>
      </c>
      <c r="B36" s="3" t="s">
        <v>338</v>
      </c>
      <c r="C36" s="5">
        <v>12352875</v>
      </c>
      <c r="D36" s="5">
        <v>9397732</v>
      </c>
      <c r="E36" s="5">
        <v>1240096</v>
      </c>
      <c r="F36" s="5">
        <v>13.19569445</v>
      </c>
      <c r="G36" s="5">
        <v>5468833</v>
      </c>
      <c r="H36" s="5">
        <v>44.271742410000002</v>
      </c>
      <c r="I36" s="5" t="s">
        <v>14</v>
      </c>
      <c r="J36" s="3" t="s">
        <v>14</v>
      </c>
      <c r="K36" s="3" t="s">
        <v>14</v>
      </c>
      <c r="L36"/>
    </row>
    <row r="37" spans="1:12" x14ac:dyDescent="0.25">
      <c r="A37" s="3" t="s">
        <v>402</v>
      </c>
      <c r="B37" s="3" t="s">
        <v>338</v>
      </c>
      <c r="C37" s="5">
        <v>549385</v>
      </c>
      <c r="D37" s="5">
        <v>1858</v>
      </c>
      <c r="E37" s="5">
        <v>296</v>
      </c>
      <c r="F37" s="5">
        <v>15.931108719999999</v>
      </c>
      <c r="G37" s="5">
        <v>99</v>
      </c>
      <c r="H37" s="5">
        <v>1.8020149999999999E-2</v>
      </c>
      <c r="I37" s="5" t="s">
        <v>14</v>
      </c>
      <c r="J37" s="3" t="s">
        <v>14</v>
      </c>
      <c r="K37" s="3" t="s">
        <v>14</v>
      </c>
      <c r="L37"/>
    </row>
    <row r="38" spans="1:12" x14ac:dyDescent="0.25">
      <c r="A38" s="3" t="s">
        <v>406</v>
      </c>
      <c r="B38" s="3" t="s">
        <v>338</v>
      </c>
      <c r="C38" s="5">
        <v>689647</v>
      </c>
      <c r="D38" s="5">
        <v>58870</v>
      </c>
      <c r="E38" s="5">
        <v>975</v>
      </c>
      <c r="F38" s="5">
        <v>1.656191609</v>
      </c>
      <c r="G38" s="5">
        <v>42234</v>
      </c>
      <c r="H38" s="5">
        <v>6.124002569</v>
      </c>
      <c r="I38" s="5" t="s">
        <v>14</v>
      </c>
      <c r="J38" s="3" t="s">
        <v>14</v>
      </c>
      <c r="K38" s="3" t="s">
        <v>14</v>
      </c>
      <c r="L38"/>
    </row>
    <row r="39" spans="1:12" x14ac:dyDescent="0.25">
      <c r="A39" s="3" t="s">
        <v>92</v>
      </c>
      <c r="B39" s="3" t="s">
        <v>98</v>
      </c>
      <c r="C39" s="5">
        <v>1169428</v>
      </c>
      <c r="D39" s="5">
        <v>993518</v>
      </c>
      <c r="E39" s="5">
        <v>19449</v>
      </c>
      <c r="F39" s="5">
        <v>1.9575890920000001</v>
      </c>
      <c r="G39" s="5">
        <v>584138</v>
      </c>
      <c r="H39" s="5">
        <v>49.950745150000003</v>
      </c>
      <c r="I39" s="5">
        <v>64.7</v>
      </c>
      <c r="J39" s="3">
        <v>354422574</v>
      </c>
      <c r="K39" s="3">
        <v>4.3</v>
      </c>
      <c r="L39"/>
    </row>
    <row r="40" spans="1:12" x14ac:dyDescent="0.25">
      <c r="A40" s="3" t="s">
        <v>101</v>
      </c>
      <c r="B40" s="3" t="s">
        <v>98</v>
      </c>
      <c r="C40" s="5">
        <v>1169689</v>
      </c>
      <c r="D40" s="5">
        <v>525234</v>
      </c>
      <c r="E40" s="5">
        <v>34040</v>
      </c>
      <c r="F40" s="5">
        <v>6.4809208849999997</v>
      </c>
      <c r="G40" s="5">
        <v>355651</v>
      </c>
      <c r="H40" s="5">
        <v>30.405603540000001</v>
      </c>
      <c r="I40" s="5">
        <v>54.1</v>
      </c>
      <c r="J40" s="3">
        <v>397507400</v>
      </c>
      <c r="K40" s="3">
        <v>3.7</v>
      </c>
      <c r="L40"/>
    </row>
    <row r="41" spans="1:12" x14ac:dyDescent="0.25">
      <c r="A41" s="3" t="s">
        <v>339</v>
      </c>
      <c r="B41" s="3" t="s">
        <v>338</v>
      </c>
      <c r="C41" s="5">
        <v>4434526</v>
      </c>
      <c r="D41" s="5">
        <v>4168498</v>
      </c>
      <c r="E41" s="5">
        <v>213657</v>
      </c>
      <c r="F41" s="5">
        <v>5.1255152339999999</v>
      </c>
      <c r="G41" s="5">
        <v>752611</v>
      </c>
      <c r="H41" s="5">
        <v>16.97162222</v>
      </c>
      <c r="I41" s="5" t="s">
        <v>14</v>
      </c>
      <c r="J41" s="3" t="s">
        <v>14</v>
      </c>
      <c r="K41" s="3" t="s">
        <v>14</v>
      </c>
      <c r="L41"/>
    </row>
    <row r="42" spans="1:12" x14ac:dyDescent="0.25">
      <c r="A42" s="3" t="s">
        <v>108</v>
      </c>
      <c r="B42" s="3" t="s">
        <v>98</v>
      </c>
      <c r="C42" s="5">
        <v>1417834</v>
      </c>
      <c r="D42" s="5">
        <v>946346</v>
      </c>
      <c r="E42" s="5">
        <v>13901</v>
      </c>
      <c r="F42" s="5">
        <v>1.4689130610000001</v>
      </c>
      <c r="G42" s="5">
        <v>681384</v>
      </c>
      <c r="H42" s="5">
        <v>48.058094250000003</v>
      </c>
      <c r="I42" s="5">
        <v>58.3</v>
      </c>
      <c r="J42" s="3">
        <v>452623412</v>
      </c>
      <c r="K42" s="3">
        <v>4.7</v>
      </c>
      <c r="L42"/>
    </row>
    <row r="43" spans="1:12" x14ac:dyDescent="0.25">
      <c r="A43" s="3" t="s">
        <v>111</v>
      </c>
      <c r="B43" s="3" t="s">
        <v>98</v>
      </c>
      <c r="C43" s="5">
        <v>4423759</v>
      </c>
      <c r="D43" s="5">
        <v>4018604</v>
      </c>
      <c r="E43" s="5">
        <v>103398</v>
      </c>
      <c r="F43" s="5">
        <v>2.572983056</v>
      </c>
      <c r="G43" s="5">
        <v>2618865</v>
      </c>
      <c r="H43" s="5">
        <v>59.199992590000001</v>
      </c>
      <c r="I43" s="5">
        <v>60.8</v>
      </c>
      <c r="J43" s="3">
        <v>489019304</v>
      </c>
      <c r="K43" s="3">
        <v>5.3</v>
      </c>
      <c r="L43"/>
    </row>
    <row r="44" spans="1:12" x14ac:dyDescent="0.25">
      <c r="A44" s="3" t="s">
        <v>115</v>
      </c>
      <c r="B44" s="3" t="s">
        <v>98</v>
      </c>
      <c r="C44" s="5">
        <v>1226824</v>
      </c>
      <c r="D44" s="5">
        <v>1106097</v>
      </c>
      <c r="E44" s="5">
        <v>19243</v>
      </c>
      <c r="F44" s="5">
        <v>1.739720838</v>
      </c>
      <c r="G44" s="5">
        <v>622472</v>
      </c>
      <c r="H44" s="5">
        <v>50.738492239999999</v>
      </c>
      <c r="I44" s="5">
        <v>63.9</v>
      </c>
      <c r="J44" s="3">
        <v>423893058</v>
      </c>
      <c r="K44" s="3">
        <v>5.0999999999999996</v>
      </c>
      <c r="L44"/>
    </row>
    <row r="45" spans="1:12" x14ac:dyDescent="0.25">
      <c r="A45" s="3" t="s">
        <v>377</v>
      </c>
      <c r="B45" s="3" t="s">
        <v>338</v>
      </c>
      <c r="C45" s="5">
        <v>114</v>
      </c>
      <c r="D45" s="5">
        <v>30</v>
      </c>
      <c r="E45" s="5">
        <v>0</v>
      </c>
      <c r="F45" s="5">
        <v>0</v>
      </c>
      <c r="G45" s="5">
        <v>19</v>
      </c>
      <c r="H45" s="5">
        <v>16.666666670000001</v>
      </c>
      <c r="I45" s="5" t="s">
        <v>14</v>
      </c>
      <c r="J45" s="3" t="s">
        <v>14</v>
      </c>
      <c r="K45" s="3" t="s">
        <v>14</v>
      </c>
      <c r="L45"/>
    </row>
    <row r="46" spans="1:12" x14ac:dyDescent="0.25">
      <c r="A46" s="3" t="s">
        <v>385</v>
      </c>
      <c r="B46" s="3" t="s">
        <v>338</v>
      </c>
      <c r="C46" s="5">
        <v>1938577</v>
      </c>
      <c r="D46" s="5">
        <v>9337</v>
      </c>
      <c r="E46" s="5">
        <v>2048</v>
      </c>
      <c r="F46" s="5">
        <v>21.934240119999998</v>
      </c>
      <c r="G46" s="5">
        <v>158</v>
      </c>
      <c r="H46" s="5">
        <v>8.1503080000000002E-3</v>
      </c>
      <c r="I46" s="5" t="s">
        <v>14</v>
      </c>
      <c r="J46" s="3" t="s">
        <v>14</v>
      </c>
      <c r="K46" s="3" t="s">
        <v>14</v>
      </c>
      <c r="L46"/>
    </row>
    <row r="47" spans="1:12" x14ac:dyDescent="0.25">
      <c r="A47" s="3" t="s">
        <v>119</v>
      </c>
      <c r="B47" s="3" t="s">
        <v>98</v>
      </c>
      <c r="C47" s="5">
        <v>1418862</v>
      </c>
      <c r="D47" s="5">
        <v>1225613</v>
      </c>
      <c r="E47" s="5">
        <v>25801</v>
      </c>
      <c r="F47" s="5">
        <v>2.1051506469999999</v>
      </c>
      <c r="G47" s="5">
        <v>751610</v>
      </c>
      <c r="H47" s="5">
        <v>52.972734490000001</v>
      </c>
      <c r="I47" s="5">
        <v>64.900000000000006</v>
      </c>
      <c r="J47" s="3">
        <v>405137126</v>
      </c>
      <c r="K47" s="3">
        <v>5</v>
      </c>
      <c r="L47"/>
    </row>
    <row r="48" spans="1:12" x14ac:dyDescent="0.25">
      <c r="A48" s="3" t="s">
        <v>411</v>
      </c>
      <c r="B48" s="3" t="s">
        <v>338</v>
      </c>
      <c r="C48" s="5">
        <v>59286</v>
      </c>
      <c r="D48" s="5">
        <v>34519</v>
      </c>
      <c r="E48" s="5">
        <v>2791</v>
      </c>
      <c r="F48" s="5">
        <v>8.0854022420000007</v>
      </c>
      <c r="G48" s="5">
        <v>20966</v>
      </c>
      <c r="H48" s="5">
        <v>35.364166920000002</v>
      </c>
      <c r="I48" s="5" t="s">
        <v>14</v>
      </c>
      <c r="J48" s="3" t="s">
        <v>14</v>
      </c>
      <c r="K48" s="3" t="s">
        <v>14</v>
      </c>
      <c r="L48"/>
    </row>
    <row r="49" spans="1:12" x14ac:dyDescent="0.25">
      <c r="A49" s="3" t="s">
        <v>414</v>
      </c>
      <c r="B49" s="3" t="s">
        <v>338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 t="s">
        <v>14</v>
      </c>
      <c r="J49" s="3" t="s">
        <v>14</v>
      </c>
      <c r="K49" s="3" t="s">
        <v>14</v>
      </c>
      <c r="L49"/>
    </row>
    <row r="50" spans="1:12" x14ac:dyDescent="0.25">
      <c r="A50" s="3" t="s">
        <v>417</v>
      </c>
      <c r="B50" s="3" t="s">
        <v>338</v>
      </c>
      <c r="C50" s="5">
        <v>2301615</v>
      </c>
      <c r="D50" s="5">
        <v>637013</v>
      </c>
      <c r="E50" s="5">
        <v>151944</v>
      </c>
      <c r="F50" s="5">
        <v>23.852574440000001</v>
      </c>
      <c r="G50" s="5">
        <v>335038</v>
      </c>
      <c r="H50" s="5">
        <v>14.55664827</v>
      </c>
      <c r="I50" s="5" t="s">
        <v>14</v>
      </c>
      <c r="J50" s="3" t="s">
        <v>14</v>
      </c>
      <c r="K50" s="3" t="s">
        <v>14</v>
      </c>
      <c r="L50"/>
    </row>
    <row r="51" spans="1:12" x14ac:dyDescent="0.25">
      <c r="A51" s="3" t="s">
        <v>420</v>
      </c>
      <c r="B51" s="3" t="s">
        <v>338</v>
      </c>
      <c r="C51" s="5">
        <v>4585458</v>
      </c>
      <c r="D51" s="5">
        <v>899578</v>
      </c>
      <c r="E51" s="5">
        <v>13945</v>
      </c>
      <c r="F51" s="5">
        <v>1.5501713029999999</v>
      </c>
      <c r="G51" s="5">
        <v>635079</v>
      </c>
      <c r="H51" s="5">
        <v>13.8498488</v>
      </c>
      <c r="I51" s="5" t="s">
        <v>14</v>
      </c>
      <c r="J51" s="3" t="s">
        <v>14</v>
      </c>
      <c r="K51" s="3" t="s">
        <v>14</v>
      </c>
      <c r="L51"/>
    </row>
    <row r="52" spans="1:12" x14ac:dyDescent="0.25">
      <c r="A52" s="3" t="s">
        <v>424</v>
      </c>
      <c r="B52" s="3" t="s">
        <v>338</v>
      </c>
      <c r="C52" s="5">
        <v>3282814</v>
      </c>
      <c r="D52" s="5">
        <v>25144</v>
      </c>
      <c r="E52" s="5">
        <v>5318</v>
      </c>
      <c r="F52" s="5">
        <v>21.15017499</v>
      </c>
      <c r="G52" s="5">
        <v>11692</v>
      </c>
      <c r="H52" s="5">
        <v>0.35615785700000002</v>
      </c>
      <c r="I52" s="5" t="s">
        <v>14</v>
      </c>
      <c r="J52" s="3" t="s">
        <v>14</v>
      </c>
      <c r="K52" s="3" t="s">
        <v>14</v>
      </c>
      <c r="L52"/>
    </row>
    <row r="53" spans="1:12" x14ac:dyDescent="0.25">
      <c r="A53" s="3" t="s">
        <v>427</v>
      </c>
      <c r="B53" s="3" t="s">
        <v>338</v>
      </c>
      <c r="C53" s="5"/>
      <c r="D53" s="5"/>
      <c r="E53" s="5"/>
      <c r="F53" s="5"/>
      <c r="G53" s="5"/>
      <c r="H53" s="5"/>
      <c r="I53" s="5" t="s">
        <v>14</v>
      </c>
      <c r="J53" s="3" t="s">
        <v>14</v>
      </c>
      <c r="K53" s="3" t="s">
        <v>14</v>
      </c>
      <c r="L53"/>
    </row>
    <row r="54" spans="1:12" x14ac:dyDescent="0.25">
      <c r="A54" s="3" t="s">
        <v>429</v>
      </c>
      <c r="B54" s="3" t="s">
        <v>338</v>
      </c>
      <c r="C54" s="5">
        <v>2259785</v>
      </c>
      <c r="D54" s="5">
        <v>158111</v>
      </c>
      <c r="E54" s="5">
        <v>4300</v>
      </c>
      <c r="F54" s="5">
        <v>2.719608376</v>
      </c>
      <c r="G54" s="5">
        <v>104792</v>
      </c>
      <c r="H54" s="5">
        <v>4.6372553139999999</v>
      </c>
      <c r="I54" s="5" t="s">
        <v>14</v>
      </c>
      <c r="J54" s="3" t="s">
        <v>14</v>
      </c>
      <c r="K54" s="3" t="s">
        <v>14</v>
      </c>
      <c r="L54"/>
    </row>
    <row r="55" spans="1:12" x14ac:dyDescent="0.25">
      <c r="A55" s="3" t="s">
        <v>430</v>
      </c>
      <c r="B55" s="3" t="s">
        <v>338</v>
      </c>
      <c r="C55" s="5">
        <v>7808001</v>
      </c>
      <c r="D55" s="5">
        <v>48170</v>
      </c>
      <c r="E55" s="5">
        <v>10250</v>
      </c>
      <c r="F55" s="5">
        <v>21.278804239999999</v>
      </c>
      <c r="G55" s="5">
        <v>16000</v>
      </c>
      <c r="H55" s="5">
        <v>0.20491800700000001</v>
      </c>
      <c r="I55" s="5" t="s">
        <v>14</v>
      </c>
      <c r="J55" s="3" t="s">
        <v>14</v>
      </c>
      <c r="K55" s="3" t="s">
        <v>14</v>
      </c>
      <c r="L55"/>
    </row>
    <row r="56" spans="1:12" x14ac:dyDescent="0.25">
      <c r="A56" s="3" t="s">
        <v>433</v>
      </c>
      <c r="B56" s="3" t="s">
        <v>338</v>
      </c>
      <c r="C56" s="5">
        <v>1836935</v>
      </c>
      <c r="D56" s="5">
        <v>180317</v>
      </c>
      <c r="E56" s="5">
        <v>3142</v>
      </c>
      <c r="F56" s="5">
        <v>1.742486843</v>
      </c>
      <c r="G56" s="5">
        <v>124411</v>
      </c>
      <c r="H56" s="5">
        <v>6.7727491720000002</v>
      </c>
      <c r="I56" s="5" t="s">
        <v>14</v>
      </c>
      <c r="J56" s="3" t="s">
        <v>14</v>
      </c>
      <c r="K56" s="3" t="s">
        <v>14</v>
      </c>
      <c r="L56"/>
    </row>
    <row r="57" spans="1:12" x14ac:dyDescent="0.25">
      <c r="A57" s="3" t="s">
        <v>121</v>
      </c>
      <c r="B57" s="3" t="s">
        <v>98</v>
      </c>
      <c r="C57" s="5" t="s">
        <v>596</v>
      </c>
      <c r="D57" s="5" t="s">
        <v>597</v>
      </c>
      <c r="E57" s="5" t="s">
        <v>598</v>
      </c>
      <c r="F57" s="5"/>
      <c r="G57" s="5" t="s">
        <v>599</v>
      </c>
      <c r="H57" s="5">
        <v>45.3214004777452</v>
      </c>
      <c r="I57" s="5">
        <v>61.7</v>
      </c>
      <c r="J57" s="3">
        <v>370781716</v>
      </c>
      <c r="K57" s="3">
        <v>4</v>
      </c>
      <c r="L57"/>
    </row>
    <row r="58" spans="1:12" x14ac:dyDescent="0.25">
      <c r="A58" s="3" t="s">
        <v>125</v>
      </c>
      <c r="B58" s="3" t="s">
        <v>98</v>
      </c>
      <c r="C58" s="5">
        <v>2720615</v>
      </c>
      <c r="D58" s="5">
        <v>2320644</v>
      </c>
      <c r="E58" s="5">
        <v>69006</v>
      </c>
      <c r="F58" s="5">
        <v>2.9735711290000002</v>
      </c>
      <c r="G58" s="5">
        <v>1542944</v>
      </c>
      <c r="H58" s="5">
        <v>56.713059360000003</v>
      </c>
      <c r="I58" s="5">
        <v>63.2</v>
      </c>
      <c r="J58" s="3">
        <v>393355780</v>
      </c>
      <c r="K58" s="3">
        <v>4.7</v>
      </c>
      <c r="L58"/>
    </row>
    <row r="59" spans="1:12" x14ac:dyDescent="0.25">
      <c r="A59" s="3" t="s">
        <v>384</v>
      </c>
      <c r="B59" s="3" t="s">
        <v>338</v>
      </c>
      <c r="C59" s="5">
        <v>3144638</v>
      </c>
      <c r="D59" s="5">
        <v>2862066</v>
      </c>
      <c r="E59" s="5">
        <v>299839</v>
      </c>
      <c r="F59" s="5">
        <v>10.47631326</v>
      </c>
      <c r="G59" s="5">
        <v>625765</v>
      </c>
      <c r="H59" s="5">
        <v>19.89942881</v>
      </c>
      <c r="I59" s="5" t="s">
        <v>14</v>
      </c>
      <c r="J59" s="3" t="s">
        <v>14</v>
      </c>
      <c r="K59" s="3" t="s">
        <v>14</v>
      </c>
      <c r="L59"/>
    </row>
    <row r="60" spans="1:12" x14ac:dyDescent="0.25">
      <c r="A60" s="3" t="s">
        <v>128</v>
      </c>
      <c r="B60" s="3" t="s">
        <v>18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>
        <v>132.6</v>
      </c>
      <c r="J60" s="3">
        <v>384615174</v>
      </c>
      <c r="K60" s="3">
        <v>17.3</v>
      </c>
      <c r="L60"/>
    </row>
    <row r="61" spans="1:12" x14ac:dyDescent="0.25">
      <c r="A61" s="3" t="s">
        <v>132</v>
      </c>
      <c r="B61" s="3" t="s">
        <v>18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>
        <v>132.4</v>
      </c>
      <c r="J61" s="3">
        <v>417087858</v>
      </c>
      <c r="K61" s="3">
        <v>18.7</v>
      </c>
      <c r="L61"/>
    </row>
    <row r="62" spans="1:12" x14ac:dyDescent="0.25">
      <c r="A62" s="3" t="s">
        <v>134</v>
      </c>
      <c r="B62" s="3" t="s">
        <v>18</v>
      </c>
      <c r="C62" s="5" t="s">
        <v>14</v>
      </c>
      <c r="D62" s="5" t="s">
        <v>14</v>
      </c>
      <c r="E62" s="5" t="s">
        <v>14</v>
      </c>
      <c r="F62" s="5" t="s">
        <v>14</v>
      </c>
      <c r="G62" s="5" t="s">
        <v>14</v>
      </c>
      <c r="H62" s="5" t="s">
        <v>14</v>
      </c>
      <c r="I62" s="5">
        <v>132.4</v>
      </c>
      <c r="J62" s="3">
        <v>357514354</v>
      </c>
      <c r="K62" s="3">
        <v>16</v>
      </c>
      <c r="L62"/>
    </row>
    <row r="63" spans="1:12" x14ac:dyDescent="0.25">
      <c r="A63" s="3" t="s">
        <v>136</v>
      </c>
      <c r="B63" s="3" t="s">
        <v>18</v>
      </c>
      <c r="C63" s="5" t="s">
        <v>14</v>
      </c>
      <c r="D63" s="5" t="s">
        <v>14</v>
      </c>
      <c r="E63" s="5" t="s">
        <v>14</v>
      </c>
      <c r="F63" s="5" t="s">
        <v>14</v>
      </c>
      <c r="G63" s="5" t="s">
        <v>14</v>
      </c>
      <c r="H63" s="5" t="s">
        <v>14</v>
      </c>
      <c r="I63" s="5">
        <v>133.1</v>
      </c>
      <c r="J63" s="3">
        <v>331035396</v>
      </c>
      <c r="K63" s="3">
        <v>14.9</v>
      </c>
      <c r="L63"/>
    </row>
    <row r="64" spans="1:12" x14ac:dyDescent="0.25">
      <c r="A64" s="3" t="s">
        <v>137</v>
      </c>
      <c r="B64" s="3" t="s">
        <v>18</v>
      </c>
      <c r="C64" s="5" t="s">
        <v>14</v>
      </c>
      <c r="D64" s="5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>
        <v>132.6</v>
      </c>
      <c r="J64" s="3">
        <v>361676610</v>
      </c>
      <c r="K64" s="3">
        <v>16.2</v>
      </c>
      <c r="L64"/>
    </row>
    <row r="65" spans="1:12" x14ac:dyDescent="0.25">
      <c r="A65" s="3" t="s">
        <v>138</v>
      </c>
      <c r="B65" s="3" t="s">
        <v>608</v>
      </c>
      <c r="C65" s="5" t="s">
        <v>14</v>
      </c>
      <c r="D65" s="5" t="s">
        <v>14</v>
      </c>
      <c r="E65" s="5" t="s">
        <v>14</v>
      </c>
      <c r="F65" s="5" t="s">
        <v>14</v>
      </c>
      <c r="G65" s="5" t="s">
        <v>14</v>
      </c>
      <c r="H65" s="5" t="s">
        <v>14</v>
      </c>
      <c r="I65" s="5">
        <v>58.4</v>
      </c>
      <c r="J65" s="3">
        <v>17738912</v>
      </c>
      <c r="K65" s="3">
        <v>0.2</v>
      </c>
      <c r="L65"/>
    </row>
    <row r="66" spans="1:12" x14ac:dyDescent="0.25">
      <c r="A66" s="3" t="s">
        <v>142</v>
      </c>
      <c r="B66" s="3" t="s">
        <v>98</v>
      </c>
      <c r="C66" s="5">
        <v>8601388</v>
      </c>
      <c r="D66" s="5">
        <v>7579504</v>
      </c>
      <c r="E66" s="5">
        <v>112723</v>
      </c>
      <c r="F66" s="5">
        <v>1.4872081340000001</v>
      </c>
      <c r="G66" s="5">
        <v>5580228</v>
      </c>
      <c r="H66" s="5">
        <v>64.875901420000005</v>
      </c>
      <c r="I66" s="5">
        <v>65.099999999999994</v>
      </c>
      <c r="J66" s="3">
        <v>349530560</v>
      </c>
      <c r="K66" s="3">
        <v>4.2</v>
      </c>
      <c r="L66"/>
    </row>
    <row r="67" spans="1:12" x14ac:dyDescent="0.25">
      <c r="A67" s="3" t="s">
        <v>147</v>
      </c>
      <c r="B67" s="3" t="s">
        <v>608</v>
      </c>
      <c r="C67" s="5" t="s">
        <v>14</v>
      </c>
      <c r="D67" s="5" t="s">
        <v>14</v>
      </c>
      <c r="E67" s="5" t="s">
        <v>14</v>
      </c>
      <c r="F67" s="5" t="s">
        <v>14</v>
      </c>
      <c r="G67" s="5" t="s">
        <v>14</v>
      </c>
      <c r="H67" s="5" t="s">
        <v>14</v>
      </c>
      <c r="I67" s="5">
        <v>71.2</v>
      </c>
      <c r="J67" s="3">
        <v>131922480</v>
      </c>
      <c r="K67" s="3">
        <v>1.6</v>
      </c>
      <c r="L67"/>
    </row>
    <row r="68" spans="1:12" x14ac:dyDescent="0.25">
      <c r="A68" s="3" t="s">
        <v>153</v>
      </c>
      <c r="B68" s="3" t="s">
        <v>608</v>
      </c>
      <c r="C68" s="5" t="s">
        <v>14</v>
      </c>
      <c r="D68" s="5" t="s">
        <v>14</v>
      </c>
      <c r="E68" s="5" t="s">
        <v>14</v>
      </c>
      <c r="F68" s="5" t="s">
        <v>14</v>
      </c>
      <c r="G68" s="5" t="s">
        <v>14</v>
      </c>
      <c r="H68" s="5" t="s">
        <v>14</v>
      </c>
      <c r="I68" s="5">
        <v>71.8</v>
      </c>
      <c r="J68" s="3">
        <v>511390076</v>
      </c>
      <c r="K68" s="3">
        <v>6.3</v>
      </c>
      <c r="L68"/>
    </row>
    <row r="69" spans="1:12" x14ac:dyDescent="0.25">
      <c r="A69" s="3" t="s">
        <v>156</v>
      </c>
      <c r="B69" s="3" t="s">
        <v>608</v>
      </c>
      <c r="C69" s="5" t="s">
        <v>14</v>
      </c>
      <c r="D69" s="5" t="s">
        <v>14</v>
      </c>
      <c r="E69" s="5" t="s">
        <v>14</v>
      </c>
      <c r="F69" s="5" t="s">
        <v>14</v>
      </c>
      <c r="G69" s="5" t="s">
        <v>14</v>
      </c>
      <c r="H69" s="5" t="s">
        <v>14</v>
      </c>
      <c r="I69" s="5">
        <v>59.2</v>
      </c>
      <c r="J69" s="3">
        <v>154619454</v>
      </c>
      <c r="K69" s="3">
        <v>1.6</v>
      </c>
      <c r="L69"/>
    </row>
    <row r="70" spans="1:12" x14ac:dyDescent="0.25">
      <c r="A70" s="3" t="s">
        <v>159</v>
      </c>
      <c r="B70" s="3" t="s">
        <v>608</v>
      </c>
      <c r="C70" s="5" t="s">
        <v>14</v>
      </c>
      <c r="D70" s="5" t="s">
        <v>14</v>
      </c>
      <c r="E70" s="5" t="s">
        <v>14</v>
      </c>
      <c r="F70" s="5" t="s">
        <v>14</v>
      </c>
      <c r="G70" s="5" t="s">
        <v>14</v>
      </c>
      <c r="H70" s="5" t="s">
        <v>14</v>
      </c>
      <c r="I70" s="5">
        <v>87.1</v>
      </c>
      <c r="J70" s="3">
        <v>47193334</v>
      </c>
      <c r="K70" s="3">
        <v>0.8</v>
      </c>
      <c r="L70"/>
    </row>
    <row r="71" spans="1:12" x14ac:dyDescent="0.25">
      <c r="A71" s="3" t="s">
        <v>355</v>
      </c>
      <c r="B71" s="3" t="s">
        <v>338</v>
      </c>
      <c r="C71" s="5">
        <v>2242941</v>
      </c>
      <c r="D71" s="5">
        <v>1144003</v>
      </c>
      <c r="E71" s="5">
        <v>200182</v>
      </c>
      <c r="F71" s="5">
        <v>17.498380690000001</v>
      </c>
      <c r="G71" s="5">
        <v>715904</v>
      </c>
      <c r="H71" s="5">
        <v>31.918093249999998</v>
      </c>
      <c r="I71" s="5" t="s">
        <v>14</v>
      </c>
      <c r="J71" s="3" t="s">
        <v>14</v>
      </c>
      <c r="K71" s="3" t="s">
        <v>14</v>
      </c>
      <c r="L71"/>
    </row>
    <row r="72" spans="1:12" x14ac:dyDescent="0.25">
      <c r="A72" s="3" t="s">
        <v>162</v>
      </c>
      <c r="B72" s="3" t="s">
        <v>98</v>
      </c>
      <c r="C72" s="5">
        <v>2700432</v>
      </c>
      <c r="D72" s="5">
        <v>1291960</v>
      </c>
      <c r="E72" s="5">
        <v>16478</v>
      </c>
      <c r="F72" s="5">
        <v>1.275426484</v>
      </c>
      <c r="G72" s="5">
        <v>965243</v>
      </c>
      <c r="H72" s="5">
        <v>35.744021699999998</v>
      </c>
      <c r="I72" s="5">
        <v>63.1</v>
      </c>
      <c r="J72" s="3">
        <v>397789584</v>
      </c>
      <c r="K72" s="3">
        <v>4.7</v>
      </c>
      <c r="L72"/>
    </row>
    <row r="73" spans="1:12" x14ac:dyDescent="0.25">
      <c r="A73" s="3" t="s">
        <v>167</v>
      </c>
      <c r="B73" s="3" t="s">
        <v>98</v>
      </c>
      <c r="C73" s="5">
        <v>2691379</v>
      </c>
      <c r="D73" s="5">
        <v>2166366</v>
      </c>
      <c r="E73" s="5">
        <v>30882</v>
      </c>
      <c r="F73" s="5">
        <v>1.425520895</v>
      </c>
      <c r="G73" s="5">
        <v>1631529</v>
      </c>
      <c r="H73" s="5">
        <v>60.620559200000002</v>
      </c>
      <c r="I73" s="5">
        <v>67.7</v>
      </c>
      <c r="J73" s="3">
        <v>347145688</v>
      </c>
      <c r="K73" s="3">
        <v>4.4000000000000004</v>
      </c>
      <c r="L73"/>
    </row>
    <row r="74" spans="1:12" x14ac:dyDescent="0.25">
      <c r="A74" s="3" t="s">
        <v>171</v>
      </c>
      <c r="B74" s="3" t="s">
        <v>98</v>
      </c>
      <c r="C74" s="5" t="s">
        <v>600</v>
      </c>
      <c r="D74" s="5" t="s">
        <v>601</v>
      </c>
      <c r="E74" s="5" t="s">
        <v>602</v>
      </c>
      <c r="F74" s="5"/>
      <c r="G74" s="5" t="s">
        <v>603</v>
      </c>
      <c r="H74" s="5">
        <v>64.873667964092604</v>
      </c>
      <c r="I74" s="5">
        <v>62.1</v>
      </c>
      <c r="J74" s="3">
        <v>523355818</v>
      </c>
      <c r="K74" s="3">
        <v>5.6</v>
      </c>
      <c r="L74"/>
    </row>
    <row r="75" spans="1:12" x14ac:dyDescent="0.25">
      <c r="A75" s="3" t="s">
        <v>174</v>
      </c>
      <c r="B75" s="3" t="s">
        <v>608</v>
      </c>
      <c r="C75" s="5" t="s">
        <v>14</v>
      </c>
      <c r="D75" s="5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5">
        <v>74.5</v>
      </c>
      <c r="J75" s="3">
        <v>23512526</v>
      </c>
      <c r="K75" s="3">
        <v>0.3</v>
      </c>
      <c r="L75"/>
    </row>
    <row r="76" spans="1:12" x14ac:dyDescent="0.25">
      <c r="A76" s="3" t="s">
        <v>342</v>
      </c>
      <c r="B76" s="3" t="s">
        <v>338</v>
      </c>
      <c r="C76" s="5">
        <v>5482993</v>
      </c>
      <c r="D76" s="5">
        <v>609301</v>
      </c>
      <c r="E76" s="5">
        <v>78117</v>
      </c>
      <c r="F76" s="5">
        <v>12.820756899999999</v>
      </c>
      <c r="G76" s="5">
        <v>386126</v>
      </c>
      <c r="H76" s="5">
        <v>7.0422486400000004</v>
      </c>
      <c r="I76" s="5" t="s">
        <v>14</v>
      </c>
      <c r="J76" s="3" t="s">
        <v>14</v>
      </c>
      <c r="K76" s="3" t="s">
        <v>14</v>
      </c>
      <c r="L76"/>
    </row>
    <row r="77" spans="1:12" x14ac:dyDescent="0.25">
      <c r="A77" s="3" t="s">
        <v>178</v>
      </c>
      <c r="B77" s="3" t="s">
        <v>98</v>
      </c>
      <c r="C77" s="5">
        <v>4817610</v>
      </c>
      <c r="D77" s="5">
        <v>4173577</v>
      </c>
      <c r="E77" s="5">
        <v>78143</v>
      </c>
      <c r="F77" s="5">
        <v>1.8723267830000001</v>
      </c>
      <c r="G77" s="5">
        <v>3032130</v>
      </c>
      <c r="H77" s="5">
        <v>62.938469490000003</v>
      </c>
      <c r="I77" s="5">
        <v>66.099999999999994</v>
      </c>
      <c r="J77" s="3">
        <v>410287218</v>
      </c>
      <c r="K77" s="3">
        <v>4.9000000000000004</v>
      </c>
      <c r="L77"/>
    </row>
    <row r="78" spans="1:12" x14ac:dyDescent="0.25">
      <c r="A78" s="3" t="s">
        <v>182</v>
      </c>
      <c r="B78" s="3" t="s">
        <v>98</v>
      </c>
      <c r="C78" s="5">
        <v>4697128</v>
      </c>
      <c r="D78" s="5">
        <v>857294</v>
      </c>
      <c r="E78" s="5">
        <v>97459</v>
      </c>
      <c r="F78" s="5">
        <v>11.36821207</v>
      </c>
      <c r="G78" s="5">
        <v>575058</v>
      </c>
      <c r="H78" s="5">
        <v>12.2427577</v>
      </c>
      <c r="I78" s="5">
        <v>63.9</v>
      </c>
      <c r="J78" s="3">
        <v>400700880</v>
      </c>
      <c r="K78" s="3">
        <v>4.5</v>
      </c>
      <c r="L78"/>
    </row>
    <row r="79" spans="1:12" x14ac:dyDescent="0.25">
      <c r="A79" s="3" t="s">
        <v>184</v>
      </c>
      <c r="B79" s="3" t="s">
        <v>98</v>
      </c>
      <c r="C79" s="5">
        <v>4165567</v>
      </c>
      <c r="D79" s="5">
        <v>1791590</v>
      </c>
      <c r="E79" s="5">
        <v>22822</v>
      </c>
      <c r="F79" s="5">
        <v>1.273840555</v>
      </c>
      <c r="G79" s="5">
        <v>1369456</v>
      </c>
      <c r="H79" s="5">
        <v>32.875620529999999</v>
      </c>
      <c r="I79" s="5">
        <v>61.4</v>
      </c>
      <c r="J79" s="3">
        <v>386905262</v>
      </c>
      <c r="K79" s="3">
        <v>4.2</v>
      </c>
      <c r="L79"/>
    </row>
    <row r="80" spans="1:12" x14ac:dyDescent="0.25">
      <c r="A80" s="3" t="s">
        <v>188</v>
      </c>
      <c r="B80" s="3" t="s">
        <v>98</v>
      </c>
      <c r="C80" s="5">
        <v>12059594</v>
      </c>
      <c r="D80" s="5">
        <v>8066776</v>
      </c>
      <c r="E80" s="5">
        <v>156468</v>
      </c>
      <c r="F80" s="5">
        <v>1.9396596610000001</v>
      </c>
      <c r="G80" s="5">
        <v>6039746</v>
      </c>
      <c r="H80" s="5">
        <v>50.082498630000003</v>
      </c>
      <c r="I80" s="5">
        <v>61.8</v>
      </c>
      <c r="J80" s="3">
        <v>416302044</v>
      </c>
      <c r="K80" s="3">
        <v>4.5</v>
      </c>
      <c r="L80"/>
    </row>
    <row r="81" spans="1:12" x14ac:dyDescent="0.25">
      <c r="A81" s="3" t="s">
        <v>345</v>
      </c>
      <c r="B81" s="3" t="s">
        <v>338</v>
      </c>
      <c r="C81" s="5">
        <v>9079145</v>
      </c>
      <c r="D81" s="5">
        <v>286035</v>
      </c>
      <c r="E81" s="5">
        <v>16683</v>
      </c>
      <c r="F81" s="5">
        <v>5.8325030150000003</v>
      </c>
      <c r="G81" s="5">
        <v>188142</v>
      </c>
      <c r="H81" s="5">
        <v>2.072243587</v>
      </c>
      <c r="I81" s="5" t="s">
        <v>14</v>
      </c>
      <c r="J81" s="3" t="s">
        <v>14</v>
      </c>
      <c r="K81" s="3" t="s">
        <v>14</v>
      </c>
      <c r="L81"/>
    </row>
    <row r="82" spans="1:12" x14ac:dyDescent="0.25">
      <c r="A82" s="3" t="s">
        <v>190</v>
      </c>
      <c r="B82" s="3" t="s">
        <v>98</v>
      </c>
      <c r="C82" s="5">
        <v>2287343</v>
      </c>
      <c r="D82" s="5">
        <v>2194434</v>
      </c>
      <c r="E82" s="5">
        <v>28981</v>
      </c>
      <c r="F82" s="5">
        <v>1.32065945</v>
      </c>
      <c r="G82" s="5">
        <v>1586280</v>
      </c>
      <c r="H82" s="5">
        <v>69.350333550000002</v>
      </c>
      <c r="I82" s="5">
        <v>65.7</v>
      </c>
      <c r="J82" s="3">
        <v>306238080</v>
      </c>
      <c r="K82" s="3">
        <v>3.6</v>
      </c>
      <c r="L82"/>
    </row>
    <row r="83" spans="1:12" x14ac:dyDescent="0.25">
      <c r="A83" s="3" t="s">
        <v>195</v>
      </c>
      <c r="B83" s="3" t="s">
        <v>98</v>
      </c>
      <c r="C83" s="5">
        <v>1116653</v>
      </c>
      <c r="D83" s="5">
        <v>728494</v>
      </c>
      <c r="E83" s="5">
        <v>8881</v>
      </c>
      <c r="F83" s="5">
        <v>1.219090343</v>
      </c>
      <c r="G83" s="5">
        <v>555183</v>
      </c>
      <c r="H83" s="5">
        <v>49.718489089999998</v>
      </c>
      <c r="I83" s="5">
        <v>71.900000000000006</v>
      </c>
      <c r="J83" s="3">
        <v>368630768</v>
      </c>
      <c r="K83" s="3">
        <v>5</v>
      </c>
      <c r="L83"/>
    </row>
    <row r="84" spans="1:12" x14ac:dyDescent="0.25">
      <c r="A84" s="3" t="s">
        <v>352</v>
      </c>
      <c r="B84" s="3" t="s">
        <v>338</v>
      </c>
      <c r="C84" s="5">
        <v>1582543</v>
      </c>
      <c r="D84" s="5">
        <v>40934</v>
      </c>
      <c r="E84" s="5">
        <v>3242</v>
      </c>
      <c r="F84" s="5">
        <v>7.920066448</v>
      </c>
      <c r="G84" s="5">
        <v>26592</v>
      </c>
      <c r="H84" s="5">
        <v>1.6803334889999999</v>
      </c>
      <c r="I84" s="5" t="s">
        <v>14</v>
      </c>
      <c r="J84" s="3" t="s">
        <v>14</v>
      </c>
      <c r="K84" s="3" t="s">
        <v>14</v>
      </c>
      <c r="L84"/>
    </row>
    <row r="85" spans="1:12" x14ac:dyDescent="0.25">
      <c r="A85" s="3" t="s">
        <v>199</v>
      </c>
      <c r="B85" s="3" t="s">
        <v>98</v>
      </c>
      <c r="C85" s="5">
        <v>1912412</v>
      </c>
      <c r="D85" s="5">
        <v>1008465</v>
      </c>
      <c r="E85" s="5">
        <v>12714</v>
      </c>
      <c r="F85" s="5">
        <v>1.260727938</v>
      </c>
      <c r="G85" s="5">
        <v>790957</v>
      </c>
      <c r="H85" s="5">
        <v>41.359131820000002</v>
      </c>
      <c r="I85" s="5">
        <v>71.5</v>
      </c>
      <c r="J85" s="3">
        <v>345466048</v>
      </c>
      <c r="K85" s="3">
        <v>4.8</v>
      </c>
      <c r="L85"/>
    </row>
    <row r="86" spans="1:12" x14ac:dyDescent="0.25">
      <c r="A86" s="3" t="s">
        <v>202</v>
      </c>
      <c r="B86" s="3" t="s">
        <v>98</v>
      </c>
      <c r="C86" s="5">
        <v>1720364</v>
      </c>
      <c r="D86" s="5">
        <v>1306162</v>
      </c>
      <c r="E86" s="5">
        <v>16447</v>
      </c>
      <c r="F86" s="5">
        <v>1.2591853079999999</v>
      </c>
      <c r="G86" s="5">
        <v>967865</v>
      </c>
      <c r="H86" s="5">
        <v>56.259314889999999</v>
      </c>
      <c r="I86" s="5">
        <v>60</v>
      </c>
      <c r="J86" s="3">
        <v>441350462</v>
      </c>
      <c r="K86" s="3">
        <v>4.7</v>
      </c>
      <c r="L86"/>
    </row>
    <row r="87" spans="1:12" x14ac:dyDescent="0.25">
      <c r="A87" s="3" t="s">
        <v>205</v>
      </c>
      <c r="B87" s="3" t="s">
        <v>98</v>
      </c>
      <c r="C87" s="5">
        <v>1552620</v>
      </c>
      <c r="D87" s="5">
        <v>656436</v>
      </c>
      <c r="E87" s="5">
        <v>29558</v>
      </c>
      <c r="F87" s="5">
        <v>4.5027999679999997</v>
      </c>
      <c r="G87" s="5">
        <v>457835</v>
      </c>
      <c r="H87" s="5">
        <v>29.487897879999998</v>
      </c>
      <c r="I87" s="5">
        <v>59.1</v>
      </c>
      <c r="J87" s="3">
        <v>387707760</v>
      </c>
      <c r="K87" s="3">
        <v>4</v>
      </c>
      <c r="L87"/>
    </row>
    <row r="88" spans="1:12" x14ac:dyDescent="0.25">
      <c r="A88" s="3" t="s">
        <v>346</v>
      </c>
      <c r="B88" s="3" t="s">
        <v>338</v>
      </c>
      <c r="C88" s="5">
        <v>5687637</v>
      </c>
      <c r="D88" s="5">
        <v>813619</v>
      </c>
      <c r="E88" s="5">
        <v>56843</v>
      </c>
      <c r="F88" s="5">
        <v>6.9864395989999997</v>
      </c>
      <c r="G88" s="5">
        <v>567207</v>
      </c>
      <c r="H88" s="5">
        <v>9.9726301100000008</v>
      </c>
      <c r="I88" s="5" t="s">
        <v>14</v>
      </c>
      <c r="J88" s="3" t="s">
        <v>14</v>
      </c>
      <c r="K88" s="3" t="s">
        <v>14</v>
      </c>
      <c r="L88"/>
    </row>
    <row r="89" spans="1:12" x14ac:dyDescent="0.25">
      <c r="A89" s="3" t="s">
        <v>349</v>
      </c>
      <c r="B89" s="3" t="s">
        <v>338</v>
      </c>
      <c r="C89" s="5">
        <v>1204416</v>
      </c>
      <c r="D89" s="5">
        <v>226056</v>
      </c>
      <c r="E89" s="5">
        <v>67269</v>
      </c>
      <c r="F89" s="5">
        <v>29.75767067</v>
      </c>
      <c r="G89" s="5">
        <v>110948</v>
      </c>
      <c r="H89" s="5">
        <v>9.2117673629999999</v>
      </c>
      <c r="I89" s="5" t="s">
        <v>14</v>
      </c>
      <c r="J89" s="3" t="s">
        <v>14</v>
      </c>
      <c r="K89" s="3" t="s">
        <v>14</v>
      </c>
      <c r="L89"/>
    </row>
    <row r="90" spans="1:12" x14ac:dyDescent="0.25">
      <c r="A90" s="3" t="s">
        <v>208</v>
      </c>
      <c r="B90" s="3" t="s">
        <v>608</v>
      </c>
      <c r="C90" s="5" t="s">
        <v>14</v>
      </c>
      <c r="D90" s="5" t="s">
        <v>14</v>
      </c>
      <c r="E90" s="5" t="s">
        <v>14</v>
      </c>
      <c r="F90" s="5" t="s">
        <v>14</v>
      </c>
      <c r="G90" s="5" t="s">
        <v>14</v>
      </c>
      <c r="H90" s="5" t="s">
        <v>14</v>
      </c>
      <c r="I90" s="5">
        <v>55.6</v>
      </c>
      <c r="J90" s="3">
        <v>361092192</v>
      </c>
      <c r="K90" s="3">
        <v>3.4</v>
      </c>
      <c r="L90"/>
    </row>
    <row r="91" spans="1:12" x14ac:dyDescent="0.25">
      <c r="A91" s="3" t="s">
        <v>213</v>
      </c>
      <c r="B91" s="3" t="s">
        <v>608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>
        <v>92</v>
      </c>
      <c r="J91" s="3">
        <v>88802524</v>
      </c>
      <c r="K91" s="3">
        <v>1.5</v>
      </c>
      <c r="L91"/>
    </row>
    <row r="92" spans="1:12" x14ac:dyDescent="0.25">
      <c r="A92" s="3" t="s">
        <v>215</v>
      </c>
      <c r="B92" s="3" t="s">
        <v>98</v>
      </c>
      <c r="C92" s="5">
        <v>1154706</v>
      </c>
      <c r="D92" s="5">
        <v>976385</v>
      </c>
      <c r="E92" s="5">
        <v>33255</v>
      </c>
      <c r="F92" s="5">
        <v>3.4059310620000001</v>
      </c>
      <c r="G92" s="5">
        <v>704956</v>
      </c>
      <c r="H92" s="5">
        <v>61.050691690000001</v>
      </c>
      <c r="I92" s="5">
        <v>64.599999999999994</v>
      </c>
      <c r="J92" s="3">
        <v>381546714</v>
      </c>
      <c r="K92" s="3">
        <v>4.5999999999999996</v>
      </c>
      <c r="L92"/>
    </row>
    <row r="93" spans="1:12" x14ac:dyDescent="0.25">
      <c r="A93" s="3" t="s">
        <v>222</v>
      </c>
      <c r="B93" s="3" t="s">
        <v>98</v>
      </c>
      <c r="C93" s="5">
        <v>3342787</v>
      </c>
      <c r="D93" s="5">
        <v>2955483</v>
      </c>
      <c r="E93" s="5">
        <v>40714</v>
      </c>
      <c r="F93" s="5">
        <v>1.3775751709999999</v>
      </c>
      <c r="G93" s="5">
        <v>2080495</v>
      </c>
      <c r="H93" s="5">
        <v>62.238335859999999</v>
      </c>
      <c r="I93" s="5">
        <v>58.2</v>
      </c>
      <c r="J93" s="3">
        <v>454787956</v>
      </c>
      <c r="K93" s="3">
        <v>4.7</v>
      </c>
      <c r="L93"/>
    </row>
    <row r="94" spans="1:12" x14ac:dyDescent="0.25">
      <c r="A94" s="3" t="s">
        <v>225</v>
      </c>
      <c r="B94" s="3" t="s">
        <v>98</v>
      </c>
      <c r="C94" s="5">
        <v>1998327</v>
      </c>
      <c r="D94" s="5">
        <v>1650131</v>
      </c>
      <c r="E94" s="5">
        <v>19964</v>
      </c>
      <c r="F94" s="5">
        <v>1.2098433399999999</v>
      </c>
      <c r="G94" s="5">
        <v>1232704</v>
      </c>
      <c r="H94" s="5">
        <v>61.686801010000003</v>
      </c>
      <c r="I94" s="5">
        <v>64.5</v>
      </c>
      <c r="J94" s="3">
        <v>439401960</v>
      </c>
      <c r="K94" s="3">
        <v>5.2</v>
      </c>
      <c r="L94"/>
    </row>
    <row r="95" spans="1:12" x14ac:dyDescent="0.25">
      <c r="A95" s="3" t="s">
        <v>228</v>
      </c>
      <c r="B95" s="3" t="s">
        <v>98</v>
      </c>
      <c r="C95" s="5">
        <v>2470853</v>
      </c>
      <c r="D95" s="5">
        <v>2108353</v>
      </c>
      <c r="E95" s="5">
        <v>27991</v>
      </c>
      <c r="F95" s="5">
        <v>1.327623979</v>
      </c>
      <c r="G95" s="5">
        <v>1587029</v>
      </c>
      <c r="H95" s="5">
        <v>64.230004780000002</v>
      </c>
      <c r="I95" s="5">
        <v>67.400000000000006</v>
      </c>
      <c r="J95" s="3">
        <v>375106620</v>
      </c>
      <c r="K95" s="3">
        <v>4.7</v>
      </c>
      <c r="L95"/>
    </row>
    <row r="96" spans="1:12" x14ac:dyDescent="0.25">
      <c r="A96" s="3" t="s">
        <v>231</v>
      </c>
      <c r="B96" s="3" t="s">
        <v>98</v>
      </c>
      <c r="C96" s="5">
        <v>2397834</v>
      </c>
      <c r="D96" s="5">
        <v>1951969</v>
      </c>
      <c r="E96" s="5">
        <v>24939</v>
      </c>
      <c r="F96" s="5">
        <v>1.277632995</v>
      </c>
      <c r="G96" s="5">
        <v>1442537</v>
      </c>
      <c r="H96" s="5">
        <v>60.160002740000003</v>
      </c>
      <c r="I96" s="5">
        <v>63.2</v>
      </c>
      <c r="J96" s="3">
        <v>424849850</v>
      </c>
      <c r="K96" s="3">
        <v>4.9000000000000004</v>
      </c>
      <c r="L96"/>
    </row>
    <row r="97" spans="1:12" x14ac:dyDescent="0.25">
      <c r="A97" s="3" t="s">
        <v>234</v>
      </c>
      <c r="B97" s="3" t="s">
        <v>98</v>
      </c>
      <c r="C97" s="5">
        <v>3195096</v>
      </c>
      <c r="D97" s="5">
        <v>2766106</v>
      </c>
      <c r="E97" s="5">
        <v>38775</v>
      </c>
      <c r="F97" s="5">
        <v>1.401790098</v>
      </c>
      <c r="G97" s="5">
        <v>2038922</v>
      </c>
      <c r="H97" s="5">
        <v>63.814107620000001</v>
      </c>
      <c r="I97" s="5">
        <v>66.099999999999994</v>
      </c>
      <c r="J97" s="3">
        <v>389920616</v>
      </c>
      <c r="K97" s="3">
        <v>4.8</v>
      </c>
      <c r="L97"/>
    </row>
    <row r="98" spans="1:12" x14ac:dyDescent="0.25">
      <c r="A98" s="3" t="s">
        <v>237</v>
      </c>
      <c r="B98" s="3" t="s">
        <v>98</v>
      </c>
      <c r="C98" s="5">
        <v>3212426</v>
      </c>
      <c r="D98" s="5">
        <v>2928929</v>
      </c>
      <c r="E98" s="5">
        <v>39511</v>
      </c>
      <c r="F98" s="5">
        <v>1.348991389</v>
      </c>
      <c r="G98" s="5">
        <v>2121593</v>
      </c>
      <c r="H98" s="5">
        <v>66.043326759999999</v>
      </c>
      <c r="I98" s="5">
        <v>66.8</v>
      </c>
      <c r="J98" s="3">
        <v>389368940</v>
      </c>
      <c r="K98" s="3">
        <v>4.9000000000000004</v>
      </c>
      <c r="L98"/>
    </row>
    <row r="99" spans="1:12" x14ac:dyDescent="0.25">
      <c r="A99" s="3" t="s">
        <v>240</v>
      </c>
      <c r="B99" s="3" t="s">
        <v>98</v>
      </c>
      <c r="C99" s="5">
        <v>2592280</v>
      </c>
      <c r="D99" s="5">
        <v>2067350</v>
      </c>
      <c r="E99" s="5">
        <v>162522</v>
      </c>
      <c r="F99" s="5">
        <v>7.8613684189999997</v>
      </c>
      <c r="G99" s="5">
        <v>1430265</v>
      </c>
      <c r="H99" s="5">
        <v>55.174016700000003</v>
      </c>
      <c r="I99" s="5">
        <v>63.5</v>
      </c>
      <c r="J99" s="3">
        <v>357085828</v>
      </c>
      <c r="K99" s="3">
        <v>4.2</v>
      </c>
      <c r="L99"/>
    </row>
    <row r="100" spans="1:12" x14ac:dyDescent="0.25">
      <c r="A100" s="3" t="s">
        <v>243</v>
      </c>
      <c r="B100" s="3" t="s">
        <v>98</v>
      </c>
      <c r="C100" s="5">
        <v>2909084</v>
      </c>
      <c r="D100" s="5">
        <v>2430379</v>
      </c>
      <c r="E100" s="5">
        <v>33500</v>
      </c>
      <c r="F100" s="5">
        <v>1.37838584</v>
      </c>
      <c r="G100" s="5">
        <v>1810517</v>
      </c>
      <c r="H100" s="5">
        <v>62.236669689999999</v>
      </c>
      <c r="I100" s="5">
        <v>65</v>
      </c>
      <c r="J100" s="3">
        <v>434118998</v>
      </c>
      <c r="K100" s="3">
        <v>5.2</v>
      </c>
      <c r="L100"/>
    </row>
    <row r="101" spans="1:12" x14ac:dyDescent="0.25">
      <c r="A101" s="3" t="s">
        <v>246</v>
      </c>
      <c r="B101" s="3" t="s">
        <v>98</v>
      </c>
      <c r="C101" s="5">
        <v>53524</v>
      </c>
      <c r="D101" s="5">
        <v>43533</v>
      </c>
      <c r="E101" s="5">
        <v>368</v>
      </c>
      <c r="F101" s="5">
        <v>0.84533572199999996</v>
      </c>
      <c r="G101" s="5">
        <v>33813</v>
      </c>
      <c r="H101" s="5">
        <v>63.173529629999997</v>
      </c>
      <c r="I101" s="5">
        <v>65.3</v>
      </c>
      <c r="J101" s="3">
        <v>411996814</v>
      </c>
      <c r="K101" s="3">
        <v>4.9000000000000004</v>
      </c>
      <c r="L101"/>
    </row>
    <row r="102" spans="1:12" x14ac:dyDescent="0.25">
      <c r="A102" s="3" t="s">
        <v>359</v>
      </c>
      <c r="B102" s="3" t="s">
        <v>338</v>
      </c>
      <c r="C102" s="5">
        <v>3456116</v>
      </c>
      <c r="D102" s="5">
        <v>977956</v>
      </c>
      <c r="E102" s="5">
        <v>13698</v>
      </c>
      <c r="F102" s="5">
        <v>1.4006765130000001</v>
      </c>
      <c r="G102" s="5">
        <v>738766</v>
      </c>
      <c r="H102" s="5">
        <v>21.375613550000001</v>
      </c>
      <c r="I102" s="5" t="s">
        <v>14</v>
      </c>
      <c r="J102" s="3" t="s">
        <v>14</v>
      </c>
      <c r="K102" s="3" t="s">
        <v>14</v>
      </c>
      <c r="L102"/>
    </row>
    <row r="103" spans="1:12" x14ac:dyDescent="0.25">
      <c r="A103" s="3" t="s">
        <v>362</v>
      </c>
      <c r="B103" s="3" t="s">
        <v>338</v>
      </c>
      <c r="C103" s="5">
        <v>7023263</v>
      </c>
      <c r="D103" s="5">
        <v>1336646</v>
      </c>
      <c r="E103" s="5">
        <v>23969</v>
      </c>
      <c r="F103" s="5">
        <v>1.7932197459999999</v>
      </c>
      <c r="G103" s="5">
        <v>997347</v>
      </c>
      <c r="H103" s="5">
        <v>14.20062156</v>
      </c>
      <c r="I103" s="5" t="s">
        <v>14</v>
      </c>
      <c r="J103" s="3" t="s">
        <v>14</v>
      </c>
      <c r="K103" s="3" t="s">
        <v>14</v>
      </c>
      <c r="L103"/>
    </row>
    <row r="104" spans="1:12" x14ac:dyDescent="0.25">
      <c r="A104" s="3" t="s">
        <v>249</v>
      </c>
      <c r="B104" s="3" t="s">
        <v>98</v>
      </c>
      <c r="C104" s="5">
        <v>6891876</v>
      </c>
      <c r="D104" s="5">
        <v>2917322</v>
      </c>
      <c r="E104" s="5">
        <v>60212</v>
      </c>
      <c r="F104" s="5">
        <v>2.0639476889999999</v>
      </c>
      <c r="G104" s="5">
        <v>2098075</v>
      </c>
      <c r="H104" s="5">
        <v>30.442727059999999</v>
      </c>
      <c r="I104" s="5">
        <v>55.8</v>
      </c>
      <c r="J104" s="3">
        <v>435212006</v>
      </c>
      <c r="K104" s="3">
        <v>4.3</v>
      </c>
      <c r="L104"/>
    </row>
    <row r="105" spans="1:12" x14ac:dyDescent="0.25">
      <c r="A105" s="3" t="s">
        <v>253</v>
      </c>
      <c r="B105" s="3" t="s">
        <v>18</v>
      </c>
      <c r="C105" s="5" t="s">
        <v>14</v>
      </c>
      <c r="D105" s="5" t="s">
        <v>14</v>
      </c>
      <c r="E105" s="5" t="s">
        <v>14</v>
      </c>
      <c r="F105" s="5" t="s">
        <v>14</v>
      </c>
      <c r="G105" s="5" t="s">
        <v>14</v>
      </c>
      <c r="H105" s="5" t="s">
        <v>14</v>
      </c>
      <c r="I105" s="5">
        <v>150.4</v>
      </c>
      <c r="J105" s="3">
        <v>294209158</v>
      </c>
      <c r="K105" s="3">
        <v>14.9</v>
      </c>
      <c r="L105"/>
    </row>
    <row r="106" spans="1:12" x14ac:dyDescent="0.25">
      <c r="A106" s="3" t="s">
        <v>256</v>
      </c>
      <c r="B106" s="3" t="s">
        <v>18</v>
      </c>
      <c r="C106" s="5" t="s">
        <v>14</v>
      </c>
      <c r="D106" s="5" t="s">
        <v>14</v>
      </c>
      <c r="E106" s="5" t="s">
        <v>14</v>
      </c>
      <c r="F106" s="5" t="s">
        <v>14</v>
      </c>
      <c r="G106" s="5" t="s">
        <v>14</v>
      </c>
      <c r="H106" s="5" t="s">
        <v>14</v>
      </c>
      <c r="I106" s="5">
        <v>150.5</v>
      </c>
      <c r="J106" s="3">
        <v>291468824</v>
      </c>
      <c r="K106" s="3">
        <v>14.8</v>
      </c>
      <c r="L106"/>
    </row>
    <row r="107" spans="1:12" x14ac:dyDescent="0.25">
      <c r="A107" s="3" t="s">
        <v>258</v>
      </c>
      <c r="B107" s="3" t="s">
        <v>18</v>
      </c>
      <c r="C107" s="5" t="s">
        <v>14</v>
      </c>
      <c r="D107" s="5" t="s">
        <v>14</v>
      </c>
      <c r="E107" s="5" t="s">
        <v>14</v>
      </c>
      <c r="F107" s="5" t="s">
        <v>14</v>
      </c>
      <c r="G107" s="5" t="s">
        <v>14</v>
      </c>
      <c r="H107" s="5" t="s">
        <v>14</v>
      </c>
      <c r="I107" s="5">
        <v>132.4</v>
      </c>
      <c r="J107" s="3">
        <v>343163826</v>
      </c>
      <c r="K107" s="3">
        <v>15.2</v>
      </c>
      <c r="L107"/>
    </row>
    <row r="108" spans="1:12" x14ac:dyDescent="0.25">
      <c r="A108" s="3" t="s">
        <v>260</v>
      </c>
      <c r="B108" s="3" t="s">
        <v>18</v>
      </c>
      <c r="C108" s="5" t="s">
        <v>14</v>
      </c>
      <c r="D108" s="5" t="s">
        <v>14</v>
      </c>
      <c r="E108" s="5" t="s">
        <v>14</v>
      </c>
      <c r="F108" s="5" t="s">
        <v>14</v>
      </c>
      <c r="G108" s="5" t="s">
        <v>14</v>
      </c>
      <c r="H108" s="5" t="s">
        <v>14</v>
      </c>
      <c r="I108" s="5">
        <v>132.5</v>
      </c>
      <c r="J108" s="3">
        <v>364324558</v>
      </c>
      <c r="K108" s="3">
        <v>16.3</v>
      </c>
      <c r="L108"/>
    </row>
    <row r="109" spans="1:12" x14ac:dyDescent="0.25">
      <c r="A109" s="3" t="s">
        <v>262</v>
      </c>
      <c r="B109" s="3" t="s">
        <v>18</v>
      </c>
      <c r="C109" s="5" t="s">
        <v>14</v>
      </c>
      <c r="D109" s="5" t="s">
        <v>14</v>
      </c>
      <c r="E109" s="5" t="s">
        <v>14</v>
      </c>
      <c r="F109" s="5" t="s">
        <v>14</v>
      </c>
      <c r="G109" s="5" t="s">
        <v>14</v>
      </c>
      <c r="H109" s="5" t="s">
        <v>14</v>
      </c>
      <c r="I109" s="5">
        <v>150.5</v>
      </c>
      <c r="J109" s="3">
        <v>287169498</v>
      </c>
      <c r="K109" s="3">
        <v>14.6</v>
      </c>
      <c r="L109"/>
    </row>
    <row r="110" spans="1:12" x14ac:dyDescent="0.25">
      <c r="A110" s="3" t="s">
        <v>264</v>
      </c>
      <c r="B110" s="3" t="s">
        <v>18</v>
      </c>
      <c r="C110" s="5" t="s">
        <v>14</v>
      </c>
      <c r="D110" s="5" t="s">
        <v>14</v>
      </c>
      <c r="E110" s="5" t="s">
        <v>14</v>
      </c>
      <c r="F110" s="5" t="s">
        <v>14</v>
      </c>
      <c r="G110" s="5" t="s">
        <v>14</v>
      </c>
      <c r="H110" s="5" t="s">
        <v>14</v>
      </c>
      <c r="I110" s="5">
        <v>150.5</v>
      </c>
      <c r="J110" s="3">
        <v>279934538</v>
      </c>
      <c r="K110" s="3">
        <v>14.2</v>
      </c>
      <c r="L110"/>
    </row>
    <row r="111" spans="1:12" x14ac:dyDescent="0.25">
      <c r="A111" s="3" t="s">
        <v>265</v>
      </c>
      <c r="B111" s="3" t="s">
        <v>18</v>
      </c>
      <c r="C111" s="5" t="s">
        <v>14</v>
      </c>
      <c r="D111" s="5" t="s">
        <v>14</v>
      </c>
      <c r="E111" s="5" t="s">
        <v>14</v>
      </c>
      <c r="F111" s="5" t="s">
        <v>14</v>
      </c>
      <c r="G111" s="5" t="s">
        <v>14</v>
      </c>
      <c r="H111" s="5" t="s">
        <v>14</v>
      </c>
      <c r="I111" s="5">
        <v>133.19999999999999</v>
      </c>
      <c r="J111" s="3">
        <v>384591152</v>
      </c>
      <c r="K111" s="3">
        <v>17.3</v>
      </c>
      <c r="L111"/>
    </row>
    <row r="112" spans="1:12" x14ac:dyDescent="0.25">
      <c r="A112" s="3" t="s">
        <v>266</v>
      </c>
      <c r="B112" s="3" t="s">
        <v>18</v>
      </c>
      <c r="C112" s="5" t="s">
        <v>14</v>
      </c>
      <c r="D112" s="5" t="s">
        <v>14</v>
      </c>
      <c r="E112" s="5" t="s">
        <v>14</v>
      </c>
      <c r="F112" s="5" t="s">
        <v>14</v>
      </c>
      <c r="G112" s="5" t="s">
        <v>14</v>
      </c>
      <c r="H112" s="5" t="s">
        <v>14</v>
      </c>
      <c r="I112" s="5">
        <v>125.5</v>
      </c>
      <c r="J112" s="3">
        <v>350021354</v>
      </c>
      <c r="K112" s="3">
        <v>14.9</v>
      </c>
      <c r="L112"/>
    </row>
    <row r="113" spans="1:12" x14ac:dyDescent="0.25">
      <c r="A113" s="3" t="s">
        <v>269</v>
      </c>
      <c r="B113" s="3" t="s">
        <v>18</v>
      </c>
      <c r="C113" s="5" t="s">
        <v>14</v>
      </c>
      <c r="D113" s="5" t="s">
        <v>14</v>
      </c>
      <c r="E113" s="5" t="s">
        <v>14</v>
      </c>
      <c r="F113" s="5" t="s">
        <v>14</v>
      </c>
      <c r="G113" s="5" t="s">
        <v>14</v>
      </c>
      <c r="H113" s="5" t="s">
        <v>14</v>
      </c>
      <c r="I113" s="5">
        <v>125.5</v>
      </c>
      <c r="J113" s="3">
        <v>362990540</v>
      </c>
      <c r="K113" s="3">
        <v>15.5</v>
      </c>
      <c r="L113"/>
    </row>
    <row r="114" spans="1:12" x14ac:dyDescent="0.25">
      <c r="A114" s="3" t="s">
        <v>271</v>
      </c>
      <c r="B114" s="3" t="s">
        <v>18</v>
      </c>
      <c r="C114" s="5" t="s">
        <v>14</v>
      </c>
      <c r="D114" s="5" t="s">
        <v>14</v>
      </c>
      <c r="E114" s="5" t="s">
        <v>14</v>
      </c>
      <c r="F114" s="5" t="s">
        <v>14</v>
      </c>
      <c r="G114" s="5" t="s">
        <v>14</v>
      </c>
      <c r="H114" s="5" t="s">
        <v>14</v>
      </c>
      <c r="I114" s="5">
        <v>133</v>
      </c>
      <c r="J114" s="3">
        <v>358786530</v>
      </c>
      <c r="K114" s="3">
        <v>16.2</v>
      </c>
      <c r="L114"/>
    </row>
    <row r="115" spans="1:12" x14ac:dyDescent="0.25">
      <c r="A115" s="3" t="s">
        <v>273</v>
      </c>
      <c r="B115" s="3" t="s">
        <v>18</v>
      </c>
      <c r="C115" s="5" t="s">
        <v>14</v>
      </c>
      <c r="D115" s="5" t="s">
        <v>14</v>
      </c>
      <c r="E115" s="5" t="s">
        <v>14</v>
      </c>
      <c r="F115" s="5" t="s">
        <v>14</v>
      </c>
      <c r="G115" s="5" t="s">
        <v>14</v>
      </c>
      <c r="H115" s="5" t="s">
        <v>14</v>
      </c>
      <c r="I115" s="5">
        <v>132.5</v>
      </c>
      <c r="J115" s="3">
        <v>359267998</v>
      </c>
      <c r="K115" s="3">
        <v>16.100000000000001</v>
      </c>
      <c r="L115"/>
    </row>
    <row r="116" spans="1:12" x14ac:dyDescent="0.25">
      <c r="A116" s="3" t="s">
        <v>275</v>
      </c>
      <c r="B116" s="3" t="s">
        <v>98</v>
      </c>
      <c r="C116" s="5" t="s">
        <v>593</v>
      </c>
      <c r="D116" s="5" t="s">
        <v>594</v>
      </c>
      <c r="E116" s="5">
        <v>69852</v>
      </c>
      <c r="F116" s="5">
        <f>(E116/D116)*100</f>
        <v>1.4086600366422621</v>
      </c>
      <c r="G116" s="5" t="s">
        <v>595</v>
      </c>
      <c r="H116" s="5">
        <v>67.411267594715298</v>
      </c>
      <c r="I116" s="5">
        <v>60.3</v>
      </c>
      <c r="J116" s="3">
        <v>559936258</v>
      </c>
      <c r="K116" s="3">
        <v>5.9</v>
      </c>
      <c r="L116"/>
    </row>
    <row r="117" spans="1:12" x14ac:dyDescent="0.25">
      <c r="A117" s="3" t="s">
        <v>279</v>
      </c>
      <c r="B117" s="3" t="s">
        <v>98</v>
      </c>
      <c r="C117" s="5" t="s">
        <v>604</v>
      </c>
      <c r="D117" s="5" t="s">
        <v>605</v>
      </c>
      <c r="E117" s="5" t="s">
        <v>606</v>
      </c>
      <c r="F117" s="5">
        <f>(E117/D117)*100</f>
        <v>2.0457135341577266</v>
      </c>
      <c r="G117" s="5" t="s">
        <v>607</v>
      </c>
      <c r="H117" s="5">
        <v>52.663160579175504</v>
      </c>
      <c r="I117" s="5">
        <v>65.8</v>
      </c>
      <c r="J117" s="3">
        <v>893186260</v>
      </c>
      <c r="K117" s="3">
        <v>10.199999999999999</v>
      </c>
      <c r="L117"/>
    </row>
    <row r="118" spans="1:12" x14ac:dyDescent="0.25">
      <c r="A118" s="3" t="s">
        <v>336</v>
      </c>
      <c r="B118" s="3" t="s">
        <v>338</v>
      </c>
      <c r="C118" s="5">
        <v>1689315</v>
      </c>
      <c r="D118" s="5">
        <v>12460</v>
      </c>
      <c r="E118" s="5">
        <v>5668</v>
      </c>
      <c r="F118" s="5">
        <v>45.489566609999997</v>
      </c>
      <c r="G118" s="5">
        <v>97</v>
      </c>
      <c r="H118" s="5">
        <v>5.7419719999999997E-3</v>
      </c>
      <c r="I118" s="5" t="s">
        <v>14</v>
      </c>
      <c r="J118" s="3" t="s">
        <v>14</v>
      </c>
      <c r="K118" s="3" t="s">
        <v>14</v>
      </c>
      <c r="L118"/>
    </row>
    <row r="119" spans="1:12" x14ac:dyDescent="0.25">
      <c r="A119" s="3" t="s">
        <v>282</v>
      </c>
      <c r="B119" s="3" t="s">
        <v>608</v>
      </c>
      <c r="C119" s="5" t="s">
        <v>14</v>
      </c>
      <c r="D119" s="5" t="s">
        <v>14</v>
      </c>
      <c r="E119" s="5" t="s">
        <v>14</v>
      </c>
      <c r="F119" s="5" t="s">
        <v>14</v>
      </c>
      <c r="G119" s="5" t="s">
        <v>14</v>
      </c>
      <c r="H119" s="5" t="s">
        <v>14</v>
      </c>
      <c r="I119" s="5">
        <v>75.900000000000006</v>
      </c>
      <c r="J119" s="3">
        <v>33836490</v>
      </c>
      <c r="K119" s="3">
        <v>0.4</v>
      </c>
      <c r="L119"/>
    </row>
    <row r="120" spans="1:12" x14ac:dyDescent="0.25">
      <c r="A120" s="3" t="s">
        <v>284</v>
      </c>
      <c r="B120" s="3" t="s">
        <v>608</v>
      </c>
      <c r="C120" s="5" t="s">
        <v>14</v>
      </c>
      <c r="D120" s="5" t="s">
        <v>14</v>
      </c>
      <c r="E120" s="5" t="s">
        <v>14</v>
      </c>
      <c r="F120" s="5" t="s">
        <v>14</v>
      </c>
      <c r="G120" s="5" t="s">
        <v>14</v>
      </c>
      <c r="H120" s="5" t="s">
        <v>14</v>
      </c>
      <c r="I120" s="5">
        <v>70.2</v>
      </c>
      <c r="J120" s="3">
        <v>71255680</v>
      </c>
      <c r="K120" s="3">
        <v>0.9</v>
      </c>
      <c r="L120"/>
    </row>
    <row r="121" spans="1:12" x14ac:dyDescent="0.25">
      <c r="A121" s="3" t="s">
        <v>286</v>
      </c>
      <c r="B121" s="3" t="s">
        <v>608</v>
      </c>
      <c r="C121" s="5" t="s">
        <v>14</v>
      </c>
      <c r="D121" s="5" t="s">
        <v>14</v>
      </c>
      <c r="E121" s="5" t="s">
        <v>14</v>
      </c>
      <c r="F121" s="5" t="s">
        <v>14</v>
      </c>
      <c r="G121" s="5" t="s">
        <v>14</v>
      </c>
      <c r="H121" s="5" t="s">
        <v>14</v>
      </c>
      <c r="I121" s="5">
        <v>68</v>
      </c>
      <c r="J121" s="3">
        <v>49056436</v>
      </c>
      <c r="K121" s="3">
        <v>0.6</v>
      </c>
      <c r="L121"/>
    </row>
    <row r="122" spans="1:12" x14ac:dyDescent="0.25">
      <c r="A122" s="3" t="s">
        <v>287</v>
      </c>
      <c r="B122" s="3" t="s">
        <v>18</v>
      </c>
      <c r="C122" s="5" t="s">
        <v>14</v>
      </c>
      <c r="D122" s="5" t="s">
        <v>14</v>
      </c>
      <c r="E122" s="5" t="s">
        <v>14</v>
      </c>
      <c r="F122" s="5" t="s">
        <v>14</v>
      </c>
      <c r="G122" s="5" t="s">
        <v>14</v>
      </c>
      <c r="H122" s="5" t="s">
        <v>14</v>
      </c>
      <c r="I122" s="5">
        <v>132.4</v>
      </c>
      <c r="J122" s="3">
        <v>335953438</v>
      </c>
      <c r="K122" s="3">
        <v>15.1</v>
      </c>
      <c r="L122"/>
    </row>
    <row r="123" spans="1:12" x14ac:dyDescent="0.25">
      <c r="A123" s="3" t="s">
        <v>289</v>
      </c>
      <c r="B123" s="3" t="s">
        <v>18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14</v>
      </c>
      <c r="H123" s="5" t="s">
        <v>14</v>
      </c>
      <c r="I123" s="5">
        <v>132.9</v>
      </c>
      <c r="J123" s="3">
        <v>350653472</v>
      </c>
      <c r="K123" s="3">
        <v>15.8</v>
      </c>
      <c r="L123"/>
    </row>
    <row r="124" spans="1:12" x14ac:dyDescent="0.25">
      <c r="A124" s="3" t="s">
        <v>291</v>
      </c>
      <c r="B124" s="3" t="s">
        <v>18</v>
      </c>
      <c r="C124" s="5" t="s">
        <v>14</v>
      </c>
      <c r="D124" s="5" t="s">
        <v>14</v>
      </c>
      <c r="E124" s="5" t="s">
        <v>14</v>
      </c>
      <c r="F124" s="5" t="s">
        <v>14</v>
      </c>
      <c r="G124" s="5" t="s">
        <v>14</v>
      </c>
      <c r="H124" s="5" t="s">
        <v>14</v>
      </c>
      <c r="I124" s="5">
        <v>133</v>
      </c>
      <c r="J124" s="3">
        <v>378089482</v>
      </c>
      <c r="K124" s="3">
        <v>17</v>
      </c>
      <c r="L124"/>
    </row>
    <row r="125" spans="1:12" x14ac:dyDescent="0.25">
      <c r="A125" s="3" t="s">
        <v>294</v>
      </c>
      <c r="B125" s="3" t="s">
        <v>18</v>
      </c>
      <c r="C125" s="5" t="s">
        <v>14</v>
      </c>
      <c r="D125" s="5" t="s">
        <v>14</v>
      </c>
      <c r="E125" s="5" t="s">
        <v>14</v>
      </c>
      <c r="F125" s="5" t="s">
        <v>14</v>
      </c>
      <c r="G125" s="5" t="s">
        <v>14</v>
      </c>
      <c r="H125" s="5" t="s">
        <v>14</v>
      </c>
      <c r="I125" s="5">
        <v>132.5</v>
      </c>
      <c r="J125" s="3">
        <v>358066466</v>
      </c>
      <c r="K125" s="3">
        <v>16.100000000000001</v>
      </c>
      <c r="L125"/>
    </row>
    <row r="126" spans="1:12" x14ac:dyDescent="0.25">
      <c r="A126" s="3" t="s">
        <v>295</v>
      </c>
      <c r="B126" s="3" t="s">
        <v>18</v>
      </c>
      <c r="C126" s="5" t="s">
        <v>14</v>
      </c>
      <c r="D126" s="5" t="s">
        <v>14</v>
      </c>
      <c r="E126" s="5" t="s">
        <v>14</v>
      </c>
      <c r="F126" s="5" t="s">
        <v>14</v>
      </c>
      <c r="G126" s="5" t="s">
        <v>14</v>
      </c>
      <c r="H126" s="5" t="s">
        <v>14</v>
      </c>
      <c r="I126" s="5">
        <v>132.6</v>
      </c>
      <c r="J126" s="3">
        <v>342784958</v>
      </c>
      <c r="K126" s="3">
        <v>15.4</v>
      </c>
      <c r="L126"/>
    </row>
    <row r="127" spans="1:12" x14ac:dyDescent="0.25">
      <c r="A127" s="3" t="s">
        <v>298</v>
      </c>
      <c r="B127" s="3" t="s">
        <v>18</v>
      </c>
      <c r="C127" s="5" t="s">
        <v>14</v>
      </c>
      <c r="D127" s="5" t="s">
        <v>14</v>
      </c>
      <c r="E127" s="5" t="s">
        <v>14</v>
      </c>
      <c r="F127" s="5" t="s">
        <v>14</v>
      </c>
      <c r="G127" s="5" t="s">
        <v>14</v>
      </c>
      <c r="H127" s="5" t="s">
        <v>14</v>
      </c>
      <c r="I127" s="5">
        <v>125.5</v>
      </c>
      <c r="J127" s="3">
        <v>412633264</v>
      </c>
      <c r="K127" s="3">
        <v>17.600000000000001</v>
      </c>
      <c r="L127"/>
    </row>
    <row r="128" spans="1:12" x14ac:dyDescent="0.25">
      <c r="A128" s="3" t="s">
        <v>300</v>
      </c>
      <c r="B128" s="3" t="s">
        <v>18</v>
      </c>
      <c r="C128" s="5" t="s">
        <v>14</v>
      </c>
      <c r="D128" s="5" t="s">
        <v>14</v>
      </c>
      <c r="E128" s="5" t="s">
        <v>14</v>
      </c>
      <c r="F128" s="5" t="s">
        <v>14</v>
      </c>
      <c r="G128" s="5" t="s">
        <v>14</v>
      </c>
      <c r="H128" s="5" t="s">
        <v>14</v>
      </c>
      <c r="I128" s="5">
        <v>125.5</v>
      </c>
      <c r="J128" s="3">
        <v>399222360</v>
      </c>
      <c r="K128" s="3">
        <v>17.100000000000001</v>
      </c>
      <c r="L128"/>
    </row>
    <row r="129" spans="1:12" x14ac:dyDescent="0.25">
      <c r="A129" s="3" t="s">
        <v>301</v>
      </c>
      <c r="B129" s="3" t="s">
        <v>18</v>
      </c>
      <c r="C129" s="5" t="s">
        <v>14</v>
      </c>
      <c r="D129" s="5" t="s">
        <v>14</v>
      </c>
      <c r="E129" s="5" t="s">
        <v>14</v>
      </c>
      <c r="F129" s="5" t="s">
        <v>14</v>
      </c>
      <c r="G129" s="5" t="s">
        <v>14</v>
      </c>
      <c r="H129" s="5" t="s">
        <v>14</v>
      </c>
      <c r="I129" s="5">
        <v>132.4</v>
      </c>
      <c r="J129" s="3">
        <v>375067352</v>
      </c>
      <c r="K129" s="3">
        <v>16.899999999999999</v>
      </c>
      <c r="L129"/>
    </row>
    <row r="130" spans="1:12" x14ac:dyDescent="0.25">
      <c r="A130" s="3" t="s">
        <v>303</v>
      </c>
      <c r="B130" s="3" t="s">
        <v>18</v>
      </c>
      <c r="C130" s="5" t="s">
        <v>14</v>
      </c>
      <c r="D130" s="5" t="s">
        <v>14</v>
      </c>
      <c r="E130" s="5" t="s">
        <v>14</v>
      </c>
      <c r="F130" s="5" t="s">
        <v>14</v>
      </c>
      <c r="G130" s="5" t="s">
        <v>14</v>
      </c>
      <c r="H130" s="5" t="s">
        <v>14</v>
      </c>
      <c r="I130" s="5">
        <v>133</v>
      </c>
      <c r="J130" s="3">
        <v>361460832</v>
      </c>
      <c r="K130" s="3">
        <v>16.3</v>
      </c>
      <c r="L130"/>
    </row>
    <row r="131" spans="1:12" x14ac:dyDescent="0.25">
      <c r="A131" s="3" t="s">
        <v>305</v>
      </c>
      <c r="B131" s="3" t="s">
        <v>18</v>
      </c>
      <c r="C131" s="5" t="s">
        <v>14</v>
      </c>
      <c r="D131" s="5" t="s">
        <v>14</v>
      </c>
      <c r="E131" s="5" t="s">
        <v>14</v>
      </c>
      <c r="F131" s="5" t="s">
        <v>14</v>
      </c>
      <c r="G131" s="5" t="s">
        <v>14</v>
      </c>
      <c r="H131" s="5" t="s">
        <v>14</v>
      </c>
      <c r="I131" s="5">
        <v>132.69999999999999</v>
      </c>
      <c r="J131" s="3">
        <v>326605076</v>
      </c>
      <c r="K131" s="3">
        <v>14.7</v>
      </c>
      <c r="L131"/>
    </row>
    <row r="132" spans="1:12" x14ac:dyDescent="0.25">
      <c r="A132" s="3" t="s">
        <v>307</v>
      </c>
      <c r="B132" s="3" t="s">
        <v>98</v>
      </c>
      <c r="C132" s="5">
        <v>6177116</v>
      </c>
      <c r="D132" s="5">
        <v>5580563</v>
      </c>
      <c r="E132" s="5">
        <v>337566</v>
      </c>
      <c r="F132" s="5">
        <v>6.0489595759999997</v>
      </c>
      <c r="G132" s="5">
        <v>2347879</v>
      </c>
      <c r="H132" s="5">
        <v>38.00930726</v>
      </c>
      <c r="I132" s="5">
        <v>64.8</v>
      </c>
      <c r="J132" s="3">
        <v>356270136</v>
      </c>
      <c r="K132" s="3">
        <v>4.3</v>
      </c>
      <c r="L132"/>
    </row>
    <row r="133" spans="1:12" x14ac:dyDescent="0.25">
      <c r="A133" s="3" t="s">
        <v>313</v>
      </c>
      <c r="B133" s="3" t="s">
        <v>18</v>
      </c>
      <c r="C133" s="5" t="s">
        <v>14</v>
      </c>
      <c r="D133" s="5" t="s">
        <v>14</v>
      </c>
      <c r="E133" s="5" t="s">
        <v>14</v>
      </c>
      <c r="F133" s="5" t="s">
        <v>14</v>
      </c>
      <c r="G133" s="5" t="s">
        <v>14</v>
      </c>
      <c r="H133" s="5" t="s">
        <v>14</v>
      </c>
      <c r="I133" s="5">
        <v>150.1</v>
      </c>
      <c r="J133" s="3">
        <v>291217468</v>
      </c>
      <c r="K133" s="3">
        <v>14.2</v>
      </c>
      <c r="L133"/>
    </row>
    <row r="134" spans="1:12" x14ac:dyDescent="0.25">
      <c r="A134" s="3" t="s">
        <v>315</v>
      </c>
      <c r="B134" s="3" t="s">
        <v>18</v>
      </c>
      <c r="C134" s="5" t="s">
        <v>14</v>
      </c>
      <c r="D134" s="5" t="s">
        <v>14</v>
      </c>
      <c r="E134" s="5" t="s">
        <v>14</v>
      </c>
      <c r="F134" s="5" t="s">
        <v>14</v>
      </c>
      <c r="G134" s="5" t="s">
        <v>14</v>
      </c>
      <c r="H134" s="5" t="s">
        <v>14</v>
      </c>
      <c r="I134" s="5">
        <v>150.4</v>
      </c>
      <c r="J134" s="3">
        <v>312680148</v>
      </c>
      <c r="K134" s="3">
        <v>15.7</v>
      </c>
      <c r="L134"/>
    </row>
    <row r="135" spans="1:12" x14ac:dyDescent="0.25">
      <c r="A135" s="3" t="s">
        <v>374</v>
      </c>
      <c r="B135" s="3" t="s">
        <v>338</v>
      </c>
      <c r="C135" s="5" t="s">
        <v>573</v>
      </c>
      <c r="D135" s="5" t="s">
        <v>574</v>
      </c>
      <c r="E135" s="5" t="s">
        <v>575</v>
      </c>
      <c r="F135" s="5">
        <f>(E135/D135)*100</f>
        <v>4.4059256273304443</v>
      </c>
      <c r="G135" s="5" t="s">
        <v>576</v>
      </c>
      <c r="H135" s="5">
        <v>0.77293117213643103</v>
      </c>
      <c r="I135" s="5" t="s">
        <v>14</v>
      </c>
      <c r="J135" s="3" t="s">
        <v>14</v>
      </c>
      <c r="K135" s="3" t="s">
        <v>14</v>
      </c>
      <c r="L135"/>
    </row>
    <row r="136" spans="1:12" x14ac:dyDescent="0.25">
      <c r="A136" s="3" t="s">
        <v>317</v>
      </c>
      <c r="B136" s="3" t="s">
        <v>98</v>
      </c>
      <c r="C136" s="5" t="s">
        <v>577</v>
      </c>
      <c r="D136" s="5" t="s">
        <v>578</v>
      </c>
      <c r="E136" s="5" t="s">
        <v>579</v>
      </c>
      <c r="F136" s="5">
        <f>(E136/D136)*100</f>
        <v>1.5297774869109948</v>
      </c>
      <c r="G136" s="5" t="s">
        <v>580</v>
      </c>
      <c r="H136" s="5">
        <v>9.1622202440554297</v>
      </c>
      <c r="I136" s="5">
        <v>60</v>
      </c>
      <c r="J136" s="3">
        <v>8409846</v>
      </c>
      <c r="K136" s="3">
        <v>0.1</v>
      </c>
      <c r="L136"/>
    </row>
    <row r="137" spans="1:12" x14ac:dyDescent="0.25">
      <c r="A137" s="3" t="s">
        <v>368</v>
      </c>
      <c r="B137" s="3" t="s">
        <v>338</v>
      </c>
      <c r="C137" s="5" t="s">
        <v>581</v>
      </c>
      <c r="D137" s="5" t="s">
        <v>582</v>
      </c>
      <c r="E137" s="5" t="s">
        <v>583</v>
      </c>
      <c r="F137" s="5">
        <f t="shared" ref="F137:F139" si="0">(E137/D137)*100</f>
        <v>3.0457078491818828</v>
      </c>
      <c r="G137" s="5" t="s">
        <v>584</v>
      </c>
      <c r="H137" s="5">
        <v>1.2614089717679</v>
      </c>
      <c r="I137" s="5" t="s">
        <v>14</v>
      </c>
      <c r="J137" s="3" t="s">
        <v>14</v>
      </c>
      <c r="K137" s="3" t="s">
        <v>14</v>
      </c>
      <c r="L137"/>
    </row>
    <row r="138" spans="1:12" x14ac:dyDescent="0.25">
      <c r="A138" s="3" t="s">
        <v>371</v>
      </c>
      <c r="B138" s="3" t="s">
        <v>338</v>
      </c>
      <c r="C138" s="5" t="s">
        <v>585</v>
      </c>
      <c r="D138" s="5" t="s">
        <v>586</v>
      </c>
      <c r="E138" s="5" t="s">
        <v>587</v>
      </c>
      <c r="F138" s="5">
        <f t="shared" si="0"/>
        <v>1.4452114642187015</v>
      </c>
      <c r="G138" s="5" t="s">
        <v>588</v>
      </c>
      <c r="H138" s="5">
        <v>7.9164704705000002</v>
      </c>
      <c r="I138" s="5" t="s">
        <v>14</v>
      </c>
      <c r="J138" s="3" t="s">
        <v>14</v>
      </c>
      <c r="K138" s="3" t="s">
        <v>14</v>
      </c>
      <c r="L138"/>
    </row>
    <row r="139" spans="1:12" x14ac:dyDescent="0.25">
      <c r="A139" s="3" t="s">
        <v>365</v>
      </c>
      <c r="B139" s="3" t="s">
        <v>338</v>
      </c>
      <c r="C139" s="5" t="s">
        <v>589</v>
      </c>
      <c r="D139" s="5" t="s">
        <v>590</v>
      </c>
      <c r="E139" s="5" t="s">
        <v>591</v>
      </c>
      <c r="F139" s="5">
        <f t="shared" si="0"/>
        <v>48.80504040876982</v>
      </c>
      <c r="G139" s="5" t="s">
        <v>592</v>
      </c>
      <c r="H139" s="5">
        <v>0.43695063107696802</v>
      </c>
      <c r="I139" s="5" t="s">
        <v>14</v>
      </c>
      <c r="J139" s="3" t="s">
        <v>14</v>
      </c>
      <c r="K139" s="3" t="s">
        <v>14</v>
      </c>
      <c r="L139"/>
    </row>
    <row r="140" spans="1:12" x14ac:dyDescent="0.25">
      <c r="A140" s="3" t="s">
        <v>324</v>
      </c>
      <c r="B140" s="3" t="s">
        <v>18</v>
      </c>
      <c r="C140" s="5" t="s">
        <v>14</v>
      </c>
      <c r="D140" s="5" t="s">
        <v>14</v>
      </c>
      <c r="E140" s="5" t="s">
        <v>14</v>
      </c>
      <c r="F140" s="5" t="s">
        <v>14</v>
      </c>
      <c r="G140" s="5" t="s">
        <v>14</v>
      </c>
      <c r="H140" s="5" t="s">
        <v>14</v>
      </c>
      <c r="I140" s="5">
        <v>133</v>
      </c>
      <c r="J140" s="3">
        <v>520945396</v>
      </c>
      <c r="K140" s="3">
        <v>23.5</v>
      </c>
      <c r="L140"/>
    </row>
    <row r="141" spans="1:12" x14ac:dyDescent="0.25">
      <c r="A141" s="3" t="s">
        <v>326</v>
      </c>
      <c r="B141" s="3" t="s">
        <v>18</v>
      </c>
      <c r="C141" s="5" t="s">
        <v>14</v>
      </c>
      <c r="D141" s="5" t="s">
        <v>14</v>
      </c>
      <c r="E141" s="5" t="s">
        <v>14</v>
      </c>
      <c r="F141" s="5" t="s">
        <v>14</v>
      </c>
      <c r="G141" s="5" t="s">
        <v>14</v>
      </c>
      <c r="H141" s="5" t="s">
        <v>14</v>
      </c>
      <c r="I141" s="5">
        <v>150</v>
      </c>
      <c r="J141" s="3">
        <v>262436044</v>
      </c>
      <c r="K141" s="3">
        <v>12.6</v>
      </c>
      <c r="L141"/>
    </row>
    <row r="142" spans="1:12" x14ac:dyDescent="0.25">
      <c r="A142" s="3" t="s">
        <v>327</v>
      </c>
      <c r="B142" s="3" t="s">
        <v>18</v>
      </c>
      <c r="C142" s="5" t="s">
        <v>14</v>
      </c>
      <c r="D142" s="5" t="s">
        <v>14</v>
      </c>
      <c r="E142" s="5" t="s">
        <v>14</v>
      </c>
      <c r="F142" s="5" t="s">
        <v>14</v>
      </c>
      <c r="G142" s="5" t="s">
        <v>14</v>
      </c>
      <c r="H142" s="5" t="s">
        <v>14</v>
      </c>
      <c r="I142" s="5">
        <v>149.9</v>
      </c>
      <c r="J142" s="3">
        <v>256802530</v>
      </c>
      <c r="K142" s="3">
        <v>12</v>
      </c>
      <c r="L142"/>
    </row>
    <row r="143" spans="1:12" x14ac:dyDescent="0.25">
      <c r="A143" s="3" t="s">
        <v>328</v>
      </c>
      <c r="B143" s="3" t="s">
        <v>18</v>
      </c>
      <c r="C143" s="5" t="s">
        <v>14</v>
      </c>
      <c r="D143" s="5" t="s">
        <v>14</v>
      </c>
      <c r="E143" s="5" t="s">
        <v>14</v>
      </c>
      <c r="F143" s="5" t="s">
        <v>14</v>
      </c>
      <c r="G143" s="5" t="s">
        <v>14</v>
      </c>
      <c r="H143" s="5" t="s">
        <v>14</v>
      </c>
      <c r="I143" s="5">
        <v>132.30000000000001</v>
      </c>
      <c r="J143" s="3">
        <v>335865170</v>
      </c>
      <c r="K143" s="3">
        <v>15</v>
      </c>
      <c r="L143"/>
    </row>
    <row r="144" spans="1:12" x14ac:dyDescent="0.25">
      <c r="A144" s="3" t="s">
        <v>329</v>
      </c>
      <c r="B144" s="3" t="s">
        <v>98</v>
      </c>
      <c r="C144" s="5">
        <v>1419133</v>
      </c>
      <c r="D144" s="5">
        <v>1279339</v>
      </c>
      <c r="E144" s="5">
        <v>46503</v>
      </c>
      <c r="F144" s="5">
        <v>3.6349239720000002</v>
      </c>
      <c r="G144" s="5">
        <v>644100</v>
      </c>
      <c r="H144" s="5">
        <v>45.386866490000003</v>
      </c>
      <c r="I144" s="5">
        <v>72.2</v>
      </c>
      <c r="J144" s="3">
        <v>323433192</v>
      </c>
      <c r="K144" s="3">
        <v>4.8</v>
      </c>
      <c r="L144"/>
    </row>
    <row r="145" spans="1:12" x14ac:dyDescent="0.25">
      <c r="A145" s="3" t="s">
        <v>332</v>
      </c>
      <c r="B145" s="3" t="s">
        <v>98</v>
      </c>
      <c r="C145" s="5">
        <v>999031</v>
      </c>
      <c r="D145" s="5">
        <v>905851</v>
      </c>
      <c r="E145" s="5">
        <v>23993</v>
      </c>
      <c r="F145" s="5">
        <v>2.6486695939999998</v>
      </c>
      <c r="G145" s="5">
        <v>499433</v>
      </c>
      <c r="H145" s="5">
        <v>49.991742000000002</v>
      </c>
      <c r="I145" s="5">
        <v>69.2</v>
      </c>
      <c r="J145" s="3">
        <v>376022350</v>
      </c>
      <c r="K145" s="3">
        <v>5.0999999999999996</v>
      </c>
      <c r="L145"/>
    </row>
    <row r="146" spans="1:12" x14ac:dyDescent="0.25">
      <c r="A146" s="3" t="s">
        <v>333</v>
      </c>
      <c r="B146" s="3" t="s">
        <v>18</v>
      </c>
      <c r="C146" s="5" t="s">
        <v>14</v>
      </c>
      <c r="D146" s="5" t="s">
        <v>14</v>
      </c>
      <c r="E146" s="5" t="s">
        <v>14</v>
      </c>
      <c r="F146" s="5" t="s">
        <v>14</v>
      </c>
      <c r="G146" s="5" t="s">
        <v>14</v>
      </c>
      <c r="H146" s="5" t="s">
        <v>14</v>
      </c>
      <c r="I146" s="5">
        <v>150.4</v>
      </c>
      <c r="J146" s="3">
        <v>265694720</v>
      </c>
      <c r="K146" s="3">
        <v>13.5</v>
      </c>
      <c r="L146"/>
    </row>
    <row r="147" spans="1:12" x14ac:dyDescent="0.25">
      <c r="A147" s="3" t="s">
        <v>335</v>
      </c>
      <c r="B147" s="3" t="s">
        <v>18</v>
      </c>
      <c r="C147" s="5" t="s">
        <v>14</v>
      </c>
      <c r="D147" s="5" t="s">
        <v>14</v>
      </c>
      <c r="E147" s="5" t="s">
        <v>14</v>
      </c>
      <c r="F147" s="5" t="s">
        <v>14</v>
      </c>
      <c r="G147" s="5" t="s">
        <v>14</v>
      </c>
      <c r="H147" s="5" t="s">
        <v>14</v>
      </c>
      <c r="I147" s="5">
        <v>150.5</v>
      </c>
      <c r="J147" s="3">
        <v>372483480</v>
      </c>
      <c r="K147" s="3">
        <v>18.899999999999999</v>
      </c>
      <c r="L147"/>
    </row>
    <row r="148" spans="1:12" x14ac:dyDescent="0.25">
      <c r="A148" s="3" t="s">
        <v>559</v>
      </c>
      <c r="B148" s="3" t="s">
        <v>571</v>
      </c>
      <c r="C148" s="5">
        <v>6072401</v>
      </c>
      <c r="D148" s="5">
        <v>412919</v>
      </c>
      <c r="E148" s="5">
        <v>352590</v>
      </c>
      <c r="F148" s="5">
        <v>85.389628470000005</v>
      </c>
      <c r="G148" s="5">
        <v>31772</v>
      </c>
      <c r="H148" s="5">
        <v>0.52321972800000005</v>
      </c>
      <c r="I148" s="5" t="s">
        <v>14</v>
      </c>
      <c r="J148" s="3" t="s">
        <v>14</v>
      </c>
      <c r="K148" s="3" t="s">
        <v>14</v>
      </c>
      <c r="L148"/>
    </row>
    <row r="149" spans="1:12" x14ac:dyDescent="0.25">
      <c r="A149" s="3" t="s">
        <v>560</v>
      </c>
      <c r="B149" s="3" t="s">
        <v>571</v>
      </c>
      <c r="C149" s="5">
        <v>188854</v>
      </c>
      <c r="D149" s="5">
        <v>4833</v>
      </c>
      <c r="E149" s="5">
        <v>2661</v>
      </c>
      <c r="F149" s="5">
        <v>55.058969580000003</v>
      </c>
      <c r="G149" s="5">
        <v>481</v>
      </c>
      <c r="H149" s="5">
        <v>0.25469410199999998</v>
      </c>
      <c r="I149" s="5" t="s">
        <v>14</v>
      </c>
      <c r="J149" s="3" t="s">
        <v>14</v>
      </c>
      <c r="K149" s="3" t="s">
        <v>14</v>
      </c>
      <c r="L149"/>
    </row>
    <row r="150" spans="1:12" x14ac:dyDescent="0.25">
      <c r="A150" s="3" t="s">
        <v>561</v>
      </c>
      <c r="B150" s="3" t="s">
        <v>571</v>
      </c>
      <c r="C150" s="5">
        <v>804567</v>
      </c>
      <c r="D150" s="5">
        <v>127504</v>
      </c>
      <c r="E150" s="5">
        <v>109663</v>
      </c>
      <c r="F150" s="5">
        <v>86.007497799999996</v>
      </c>
      <c r="G150" s="5">
        <v>6690</v>
      </c>
      <c r="H150" s="5">
        <v>0.83150315600000002</v>
      </c>
      <c r="I150" s="5" t="s">
        <v>14</v>
      </c>
      <c r="J150" s="3" t="s">
        <v>14</v>
      </c>
      <c r="K150" s="3" t="s">
        <v>14</v>
      </c>
      <c r="L150"/>
    </row>
    <row r="151" spans="1:12" x14ac:dyDescent="0.25">
      <c r="A151" s="3" t="s">
        <v>562</v>
      </c>
      <c r="B151" s="3" t="s">
        <v>571</v>
      </c>
      <c r="C151" s="5">
        <v>3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 t="s">
        <v>14</v>
      </c>
      <c r="J151" s="3" t="s">
        <v>14</v>
      </c>
      <c r="K151" s="3" t="s">
        <v>14</v>
      </c>
      <c r="L151"/>
    </row>
    <row r="152" spans="1:12" x14ac:dyDescent="0.25">
      <c r="A152" s="3" t="s">
        <v>563</v>
      </c>
      <c r="B152" s="3" t="s">
        <v>571</v>
      </c>
      <c r="C152" s="5">
        <v>4070620</v>
      </c>
      <c r="D152" s="5">
        <v>311046</v>
      </c>
      <c r="E152" s="5">
        <v>297954</v>
      </c>
      <c r="F152" s="5">
        <v>95.79097625</v>
      </c>
      <c r="G152" s="5">
        <v>1444</v>
      </c>
      <c r="H152" s="5">
        <v>3.5473711999999998E-2</v>
      </c>
      <c r="I152" s="5" t="s">
        <v>14</v>
      </c>
      <c r="J152" s="3" t="s">
        <v>14</v>
      </c>
      <c r="K152" s="3" t="s">
        <v>14</v>
      </c>
      <c r="L152"/>
    </row>
    <row r="153" spans="1:12" x14ac:dyDescent="0.25">
      <c r="A153" s="3" t="s">
        <v>564</v>
      </c>
      <c r="B153" s="3" t="s">
        <v>571</v>
      </c>
      <c r="C153" s="5">
        <v>1605766</v>
      </c>
      <c r="D153" s="5">
        <v>140596</v>
      </c>
      <c r="E153" s="5">
        <v>132177</v>
      </c>
      <c r="F153" s="5">
        <v>94.011920680000003</v>
      </c>
      <c r="G153" s="5">
        <v>802</v>
      </c>
      <c r="H153" s="5">
        <v>4.9945010999999997E-2</v>
      </c>
      <c r="I153" s="5" t="s">
        <v>14</v>
      </c>
      <c r="J153" s="3" t="s">
        <v>14</v>
      </c>
      <c r="K153" s="3" t="s">
        <v>14</v>
      </c>
      <c r="L153"/>
    </row>
    <row r="154" spans="1:12" x14ac:dyDescent="0.25">
      <c r="A154" s="3" t="s">
        <v>565</v>
      </c>
      <c r="B154" s="3" t="s">
        <v>572</v>
      </c>
      <c r="C154" s="5">
        <v>21603</v>
      </c>
      <c r="D154" s="5">
        <v>10241</v>
      </c>
      <c r="E154" s="5">
        <v>8194</v>
      </c>
      <c r="F154" s="5">
        <v>80.011717610000005</v>
      </c>
      <c r="G154" s="5">
        <v>129</v>
      </c>
      <c r="H154" s="5">
        <v>0.59713928599999999</v>
      </c>
      <c r="I154" s="5" t="s">
        <v>14</v>
      </c>
      <c r="J154" s="3" t="s">
        <v>14</v>
      </c>
      <c r="K154" s="3" t="s">
        <v>14</v>
      </c>
      <c r="L154"/>
    </row>
    <row r="155" spans="1:12" x14ac:dyDescent="0.25">
      <c r="A155" s="3" t="s">
        <v>566</v>
      </c>
      <c r="B155" s="3" t="s">
        <v>572</v>
      </c>
      <c r="C155" s="5">
        <v>2660744</v>
      </c>
      <c r="D155" s="5">
        <v>804424</v>
      </c>
      <c r="E155" s="5">
        <v>768469</v>
      </c>
      <c r="F155" s="5">
        <v>95.530342210000001</v>
      </c>
      <c r="G155" s="5">
        <v>16380</v>
      </c>
      <c r="H155" s="5">
        <v>0.61561728599999999</v>
      </c>
      <c r="I155" s="5" t="s">
        <v>14</v>
      </c>
      <c r="J155" s="3" t="s">
        <v>14</v>
      </c>
      <c r="K155" s="3" t="s">
        <v>14</v>
      </c>
      <c r="L155"/>
    </row>
    <row r="156" spans="1:12" x14ac:dyDescent="0.25">
      <c r="A156" s="3" t="s">
        <v>567</v>
      </c>
      <c r="B156" s="3" t="s">
        <v>572</v>
      </c>
      <c r="C156" s="5">
        <v>845560</v>
      </c>
      <c r="D156" s="5">
        <v>371263</v>
      </c>
      <c r="E156" s="5">
        <v>354355</v>
      </c>
      <c r="F156" s="5">
        <v>95.445816039999997</v>
      </c>
      <c r="G156" s="5">
        <v>1389</v>
      </c>
      <c r="H156" s="5">
        <v>0.164269833</v>
      </c>
      <c r="I156" s="5" t="s">
        <v>14</v>
      </c>
      <c r="J156" s="3" t="s">
        <v>14</v>
      </c>
      <c r="K156" s="3" t="s">
        <v>14</v>
      </c>
      <c r="L156"/>
    </row>
    <row r="157" spans="1:12" x14ac:dyDescent="0.25">
      <c r="A157" s="3" t="s">
        <v>568</v>
      </c>
      <c r="B157" s="3" t="s">
        <v>572</v>
      </c>
      <c r="C157" s="5">
        <v>920172</v>
      </c>
      <c r="D157" s="5">
        <v>414752</v>
      </c>
      <c r="E157" s="5">
        <v>399989</v>
      </c>
      <c r="F157" s="5">
        <v>96.440523490000004</v>
      </c>
      <c r="G157" s="5">
        <v>1238</v>
      </c>
      <c r="H157" s="5">
        <v>0.13454006399999999</v>
      </c>
      <c r="I157" s="5" t="s">
        <v>14</v>
      </c>
      <c r="J157" s="3" t="s">
        <v>14</v>
      </c>
      <c r="K157" s="3" t="s">
        <v>14</v>
      </c>
      <c r="L157"/>
    </row>
    <row r="158" spans="1:12" x14ac:dyDescent="0.25">
      <c r="A158" s="3" t="s">
        <v>569</v>
      </c>
      <c r="B158" s="3" t="s">
        <v>572</v>
      </c>
      <c r="C158" s="5">
        <v>467414</v>
      </c>
      <c r="D158" s="5">
        <v>197903</v>
      </c>
      <c r="E158" s="5">
        <v>189164</v>
      </c>
      <c r="F158" s="5">
        <v>95.584200339999995</v>
      </c>
      <c r="G158" s="5">
        <v>1204</v>
      </c>
      <c r="H158" s="5">
        <v>0.25758749199999997</v>
      </c>
      <c r="I158" s="5" t="s">
        <v>14</v>
      </c>
      <c r="J158" s="3" t="s">
        <v>14</v>
      </c>
      <c r="K158" s="3" t="s">
        <v>14</v>
      </c>
      <c r="L158"/>
    </row>
    <row r="159" spans="1:12" x14ac:dyDescent="0.25">
      <c r="A159" s="3" t="s">
        <v>570</v>
      </c>
      <c r="B159" s="3" t="s">
        <v>572</v>
      </c>
      <c r="C159" s="5">
        <v>679766</v>
      </c>
      <c r="D159" s="5">
        <v>298953</v>
      </c>
      <c r="E159" s="5">
        <v>287783</v>
      </c>
      <c r="F159" s="5">
        <v>96.263626720000005</v>
      </c>
      <c r="G159" s="5">
        <v>1044</v>
      </c>
      <c r="H159" s="5">
        <v>0.153582262</v>
      </c>
      <c r="I159" s="5" t="s">
        <v>14</v>
      </c>
      <c r="J159" s="3" t="s">
        <v>14</v>
      </c>
      <c r="K159" s="3" t="s">
        <v>14</v>
      </c>
      <c r="L159"/>
    </row>
  </sheetData>
  <autoFilter ref="A2:B147" xr:uid="{279BE0A0-487A-4224-AE85-005994213B8B}">
    <sortState xmlns:xlrd2="http://schemas.microsoft.com/office/spreadsheetml/2017/richdata2" ref="A3:B147">
      <sortCondition ref="A2"/>
    </sortState>
  </autoFilter>
  <mergeCells count="2">
    <mergeCell ref="J1:L1"/>
    <mergeCell ref="C1:I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3504-ED37-4EF0-B23A-0442840C14A3}">
  <sheetPr>
    <pageSetUpPr fitToPage="1"/>
  </sheetPr>
  <dimension ref="A1:J36"/>
  <sheetViews>
    <sheetView workbookViewId="0">
      <selection activeCell="C17" sqref="C17"/>
    </sheetView>
  </sheetViews>
  <sheetFormatPr baseColWidth="10" defaultColWidth="18.85546875" defaultRowHeight="15" x14ac:dyDescent="0.25"/>
  <cols>
    <col min="1" max="1" width="15.85546875" customWidth="1"/>
    <col min="2" max="2" width="11" customWidth="1"/>
    <col min="3" max="3" width="11.42578125" customWidth="1"/>
    <col min="4" max="4" width="13.42578125" customWidth="1"/>
    <col min="5" max="5" width="12.42578125" customWidth="1"/>
    <col min="6" max="6" width="14.7109375" customWidth="1"/>
    <col min="7" max="7" width="18.42578125" customWidth="1"/>
  </cols>
  <sheetData>
    <row r="1" spans="1:7" ht="30" x14ac:dyDescent="0.25">
      <c r="A1" s="6" t="s">
        <v>2</v>
      </c>
      <c r="B1" s="6" t="s">
        <v>6</v>
      </c>
      <c r="C1" s="6" t="s">
        <v>551</v>
      </c>
      <c r="D1" s="6" t="s">
        <v>552</v>
      </c>
      <c r="E1" s="6" t="s">
        <v>553</v>
      </c>
      <c r="F1" s="6" t="s">
        <v>555</v>
      </c>
      <c r="G1" s="6" t="s">
        <v>554</v>
      </c>
    </row>
    <row r="2" spans="1:7" x14ac:dyDescent="0.25">
      <c r="A2" s="3" t="s">
        <v>86</v>
      </c>
      <c r="B2" s="3" t="s">
        <v>105</v>
      </c>
      <c r="C2" s="8">
        <v>4.0633995624999999</v>
      </c>
      <c r="D2" s="8">
        <v>6.3337000000000003</v>
      </c>
      <c r="E2" s="8">
        <v>0.1774</v>
      </c>
      <c r="F2" s="8">
        <v>64.927809862002505</v>
      </c>
      <c r="G2" s="4" t="s">
        <v>544</v>
      </c>
    </row>
    <row r="3" spans="1:7" x14ac:dyDescent="0.25">
      <c r="A3" s="3" t="s">
        <v>86</v>
      </c>
      <c r="B3" s="3" t="s">
        <v>96</v>
      </c>
      <c r="C3" s="8">
        <v>4.0039800000000003</v>
      </c>
      <c r="D3" s="8">
        <v>10.243600000000001</v>
      </c>
      <c r="E3" s="8">
        <v>0.44704100000000002</v>
      </c>
      <c r="F3" s="8">
        <v>66.429732356181603</v>
      </c>
      <c r="G3" s="4" t="s">
        <v>546</v>
      </c>
    </row>
    <row r="4" spans="1:7" x14ac:dyDescent="0.25">
      <c r="A4" s="3" t="s">
        <v>86</v>
      </c>
      <c r="B4" s="3" t="s">
        <v>17</v>
      </c>
      <c r="C4" s="8">
        <v>15.9360344827586</v>
      </c>
      <c r="D4" s="8">
        <v>18.724900000000002</v>
      </c>
      <c r="E4" s="8">
        <v>14.2303</v>
      </c>
      <c r="F4" s="8">
        <v>135.97969521858599</v>
      </c>
      <c r="G4" s="4" t="s">
        <v>547</v>
      </c>
    </row>
    <row r="5" spans="1:7" x14ac:dyDescent="0.25">
      <c r="A5" s="3" t="s">
        <v>15</v>
      </c>
      <c r="B5" s="3" t="s">
        <v>17</v>
      </c>
      <c r="C5" s="8">
        <v>8.6057699999999997</v>
      </c>
      <c r="D5" s="8">
        <v>10.5303</v>
      </c>
      <c r="E5" s="8">
        <v>5.4345400000000001</v>
      </c>
      <c r="F5" s="8">
        <v>98.369819894432794</v>
      </c>
      <c r="G5" s="4" t="s">
        <v>549</v>
      </c>
    </row>
    <row r="6" spans="1:7" x14ac:dyDescent="0.25">
      <c r="A6" s="3" t="s">
        <v>488</v>
      </c>
      <c r="B6" s="3" t="s">
        <v>17</v>
      </c>
      <c r="C6" s="8">
        <v>10.5316268421053</v>
      </c>
      <c r="D6" s="8">
        <v>17.4116</v>
      </c>
      <c r="E6" s="8">
        <v>4.8490500000000001</v>
      </c>
      <c r="F6" s="8">
        <v>100.22653163842899</v>
      </c>
      <c r="G6" s="4" t="s">
        <v>550</v>
      </c>
    </row>
    <row r="7" spans="1:7" x14ac:dyDescent="0.25">
      <c r="A7" s="3" t="s">
        <v>319</v>
      </c>
      <c r="B7" s="3" t="s">
        <v>105</v>
      </c>
      <c r="C7" s="8">
        <v>9.0004000000000001E-2</v>
      </c>
      <c r="D7" s="8">
        <v>9.0004000000000001E-2</v>
      </c>
      <c r="E7" s="8">
        <v>9.0004000000000001E-2</v>
      </c>
      <c r="F7" s="8">
        <v>59.969900756803398</v>
      </c>
      <c r="G7" s="4" t="s">
        <v>543</v>
      </c>
    </row>
    <row r="8" spans="1:7" x14ac:dyDescent="0.25">
      <c r="A8" s="3" t="s">
        <v>319</v>
      </c>
      <c r="B8" s="3" t="s">
        <v>17</v>
      </c>
      <c r="C8" s="8">
        <v>15.786300000000001</v>
      </c>
      <c r="D8" s="8">
        <v>23.4758</v>
      </c>
      <c r="E8" s="8">
        <v>11.9979</v>
      </c>
      <c r="F8" s="8">
        <v>141.32238219942201</v>
      </c>
      <c r="G8" s="4" t="s">
        <v>548</v>
      </c>
    </row>
    <row r="9" spans="1:7" x14ac:dyDescent="0.25">
      <c r="A9" s="3" t="s">
        <v>31</v>
      </c>
      <c r="B9" s="3" t="s">
        <v>17</v>
      </c>
      <c r="C9" s="8">
        <v>37.151600000000002</v>
      </c>
      <c r="D9" s="8">
        <v>37.151600000000002</v>
      </c>
      <c r="E9" s="8">
        <v>37.151600000000002</v>
      </c>
      <c r="F9" s="8">
        <v>150.45102521709501</v>
      </c>
      <c r="G9" s="4" t="s">
        <v>543</v>
      </c>
    </row>
    <row r="10" spans="1:7" x14ac:dyDescent="0.25">
      <c r="A10" s="3" t="s">
        <v>308</v>
      </c>
      <c r="B10" s="3" t="s">
        <v>96</v>
      </c>
      <c r="C10" s="8">
        <v>4.3287399999999998</v>
      </c>
      <c r="D10" s="8">
        <v>4.3287399999999998</v>
      </c>
      <c r="E10" s="8">
        <v>4.3287399999999998</v>
      </c>
      <c r="F10" s="8">
        <v>64.780314401653897</v>
      </c>
      <c r="G10" s="4" t="s">
        <v>543</v>
      </c>
    </row>
    <row r="11" spans="1:7" x14ac:dyDescent="0.25">
      <c r="A11" s="3" t="s">
        <v>308</v>
      </c>
      <c r="B11" s="3" t="s">
        <v>17</v>
      </c>
      <c r="C11" s="8">
        <v>14.94725</v>
      </c>
      <c r="D11" s="8">
        <v>15.743399999999999</v>
      </c>
      <c r="E11" s="8">
        <v>14.1511</v>
      </c>
      <c r="F11" s="8">
        <v>150.237505507214</v>
      </c>
      <c r="G11" s="4" t="s">
        <v>545</v>
      </c>
    </row>
    <row r="12" spans="1:7" x14ac:dyDescent="0.25">
      <c r="A12" s="3" t="s">
        <v>330</v>
      </c>
      <c r="B12" s="3" t="s">
        <v>96</v>
      </c>
      <c r="C12" s="8">
        <v>4.9421900000000001</v>
      </c>
      <c r="D12" s="8">
        <v>5.0923800000000004</v>
      </c>
      <c r="E12" s="8">
        <v>4.7919999999999998</v>
      </c>
      <c r="F12" s="8">
        <v>70.704787829439098</v>
      </c>
      <c r="G12" s="4" t="s">
        <v>545</v>
      </c>
    </row>
    <row r="13" spans="1:7" x14ac:dyDescent="0.25">
      <c r="A13" s="3" t="s">
        <v>330</v>
      </c>
      <c r="B13" s="3" t="s">
        <v>17</v>
      </c>
      <c r="C13" s="8">
        <v>16.158000000000001</v>
      </c>
      <c r="D13" s="8">
        <v>18.858499999999999</v>
      </c>
      <c r="E13" s="8">
        <v>13.4575</v>
      </c>
      <c r="F13" s="8">
        <v>150.446195259951</v>
      </c>
      <c r="G13" s="4" t="s">
        <v>545</v>
      </c>
    </row>
    <row r="16" spans="1:7" x14ac:dyDescent="0.25">
      <c r="G16" s="1"/>
    </row>
    <row r="20" spans="3:10" x14ac:dyDescent="0.25">
      <c r="G20">
        <v>0</v>
      </c>
    </row>
    <row r="24" spans="3:10" x14ac:dyDescent="0.25">
      <c r="C24" s="1"/>
      <c r="D24" s="1"/>
      <c r="E24" s="1"/>
      <c r="F24" s="1"/>
      <c r="G24" s="1"/>
      <c r="H24" s="1"/>
      <c r="I24" s="1"/>
      <c r="J24" s="1"/>
    </row>
    <row r="25" spans="3:10" x14ac:dyDescent="0.25">
      <c r="C25" s="1"/>
      <c r="D25" s="1"/>
      <c r="E25" s="1"/>
      <c r="F25" s="1"/>
      <c r="G25" s="1"/>
      <c r="H25" s="1"/>
      <c r="I25" s="1"/>
      <c r="J25" s="1"/>
    </row>
    <row r="26" spans="3:10" x14ac:dyDescent="0.25">
      <c r="C26" s="1"/>
      <c r="D26" s="1"/>
      <c r="E26" s="1"/>
      <c r="F26" s="1"/>
      <c r="G26" s="1"/>
      <c r="H26" s="1"/>
      <c r="I26" s="1"/>
      <c r="J26" s="1"/>
    </row>
    <row r="27" spans="3:10" x14ac:dyDescent="0.25">
      <c r="C27" s="1"/>
      <c r="D27" s="1"/>
      <c r="E27" s="1"/>
      <c r="F27" s="1"/>
      <c r="G27" s="1"/>
      <c r="H27" s="1"/>
      <c r="I27" s="1"/>
      <c r="J27" s="1"/>
    </row>
    <row r="28" spans="3:10" x14ac:dyDescent="0.25">
      <c r="C28" s="1"/>
      <c r="D28" s="1"/>
      <c r="E28" s="1"/>
      <c r="F28" s="1"/>
      <c r="G28" s="1"/>
      <c r="H28" s="1"/>
      <c r="I28" s="1"/>
      <c r="J28" s="1"/>
    </row>
    <row r="29" spans="3:10" x14ac:dyDescent="0.25">
      <c r="C29" s="1"/>
      <c r="D29" s="1"/>
      <c r="E29" s="1"/>
      <c r="F29" s="1"/>
      <c r="G29" s="1"/>
      <c r="H29" s="1"/>
      <c r="I29" s="1"/>
      <c r="J29" s="1"/>
    </row>
    <row r="30" spans="3:10" x14ac:dyDescent="0.25">
      <c r="C30" s="1"/>
      <c r="D30" s="1"/>
      <c r="E30" s="1"/>
      <c r="F30" s="1"/>
      <c r="G30" s="1"/>
      <c r="H30" s="1"/>
      <c r="I30" s="1"/>
      <c r="J30" s="1"/>
    </row>
    <row r="31" spans="3:10" x14ac:dyDescent="0.25">
      <c r="C31" s="1"/>
      <c r="D31" s="1"/>
      <c r="E31" s="1"/>
      <c r="F31" s="1"/>
      <c r="G31" s="1"/>
      <c r="H31" s="1"/>
      <c r="I31" s="1"/>
      <c r="J31" s="1"/>
    </row>
    <row r="32" spans="3:10" x14ac:dyDescent="0.25">
      <c r="C32" s="1"/>
      <c r="D32" s="1"/>
      <c r="E32" s="1"/>
      <c r="F32" s="1"/>
      <c r="G32" s="1"/>
      <c r="H32" s="1"/>
      <c r="I32" s="1"/>
      <c r="J32" s="1"/>
    </row>
    <row r="33" spans="3:10" x14ac:dyDescent="0.25">
      <c r="C33" s="1"/>
      <c r="D33" s="1"/>
      <c r="E33" s="1"/>
      <c r="F33" s="1"/>
      <c r="G33" s="1"/>
      <c r="H33" s="1"/>
      <c r="I33" s="1"/>
      <c r="J33" s="1"/>
    </row>
    <row r="34" spans="3:10" x14ac:dyDescent="0.25">
      <c r="C34" s="1"/>
      <c r="D34" s="1"/>
      <c r="E34" s="1"/>
      <c r="F34" s="1"/>
      <c r="G34" s="1"/>
      <c r="H34" s="1"/>
      <c r="I34" s="1"/>
      <c r="J34" s="1"/>
    </row>
    <row r="35" spans="3:10" x14ac:dyDescent="0.25">
      <c r="C35" s="1"/>
      <c r="D35" s="1"/>
      <c r="E35" s="1"/>
      <c r="F35" s="1"/>
      <c r="G35" s="1"/>
      <c r="H35" s="1"/>
      <c r="I35" s="1"/>
      <c r="J35" s="1"/>
    </row>
    <row r="36" spans="3:10" x14ac:dyDescent="0.25">
      <c r="C36" s="1"/>
      <c r="D36" s="1"/>
      <c r="E36" s="1"/>
      <c r="F36" s="1"/>
      <c r="G36" s="1"/>
      <c r="H36" s="1"/>
      <c r="I36" s="1"/>
      <c r="J36" s="1"/>
    </row>
  </sheetData>
  <pageMargins left="0.7" right="0.7" top="0.78740157499999996" bottom="0.78740157499999996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TableS1</vt:lpstr>
      <vt:lpstr>TableS2</vt:lpstr>
      <vt:lpstr>TableS3</vt:lpstr>
      <vt:lpstr>outdated1</vt:lpstr>
      <vt:lpstr>outdated2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Mathieu Robin</cp:lastModifiedBy>
  <cp:lastPrinted>2022-10-21T11:41:44Z</cp:lastPrinted>
  <dcterms:created xsi:type="dcterms:W3CDTF">2022-10-10T08:21:45Z</dcterms:created>
  <dcterms:modified xsi:type="dcterms:W3CDTF">2022-10-23T19:40:49Z</dcterms:modified>
</cp:coreProperties>
</file>