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B468453D-6FB0-4A2E-BC24-61B2FFAEA536}" xr6:coauthVersionLast="45" xr6:coauthVersionMax="45" xr10:uidLastSave="{00000000-0000-0000-0000-000000000000}"/>
  <bookViews>
    <workbookView xWindow="18040" yWindow="3870" windowWidth="36930" windowHeight="1689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O36" i="8"/>
  <c r="P36" i="8"/>
  <c r="Q36" i="8"/>
  <c r="R36" i="8"/>
  <c r="AI36" i="8" s="1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L36" i="8"/>
  <c r="AP36" i="8"/>
  <c r="E36" i="8" a="1"/>
  <c r="E36" i="8" s="1"/>
  <c r="B36" i="8"/>
  <c r="C36" i="8"/>
  <c r="C37" i="5"/>
  <c r="G37" i="5" s="1"/>
  <c r="AO36" i="8" l="1"/>
  <c r="AK36" i="8"/>
  <c r="AR36" i="8"/>
  <c r="AN36" i="8"/>
  <c r="AJ36" i="8"/>
  <c r="AQ36" i="8"/>
  <c r="AM36" i="8"/>
  <c r="O35" i="8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G33" i="5"/>
  <c r="G36" i="5" l="1"/>
  <c r="B35" i="8"/>
  <c r="G35" i="5"/>
  <c r="B34" i="8"/>
  <c r="G34" i="5"/>
  <c r="B3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<sst xmlns="http://schemas.openxmlformats.org/spreadsheetml/2006/main" count="1233" uniqueCount="305">
  <si>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</si>
  <si>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</si>
  <si>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</si>
  <si>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</si>
  <si>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</si>
  <si>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</si>
  <si>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</si>
  <si>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</si>
  <si>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</si>
  <si>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</si>
  <si>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</si>
  <si>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</si>
  <si>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</si>
  <si>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</si>
  <si>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</si>
  <si>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</si>
  <si>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</si>
  <si>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</si>
  <si>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</si>
  <si>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</si>
  <si>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</si>
  <si>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</si>
  <si>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</si>
  <si>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</si>
  <si>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</si>
  <si>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</si>
  <si>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</si>
  <si>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</si>
  <si>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</si>
  <si>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</si>
  <si>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</si>
  <si>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</si>
  <si>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</si>
  <si>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</si>
  <si>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</si>
  <si>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</si>
  <si>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</si>
  <si>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</si>
  <si>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</si>
  <si>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</si>
  <si>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</si>
  <si>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</si>
  <si>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</si>
  <si>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</si>
  <si>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</si>
  <si>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</si>
  <si>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</si>
  <si>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</si>
  <si>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</si>
  <si>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</si>
  <si>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</si>
  <si>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</si>
  <si>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</si>
  <si>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</si>
  <si>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</si>
  <si>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</si>
  <si>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</si>
  <si>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</si>
  <si>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</si>
  <si>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</si>
  <si>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</si>
  <si>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</si>
  <si>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</si>
  <si>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</si>
  <si>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</si>
  <si>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</si>
  <si>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</si>
  <si>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</si>
  <si>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</si>
  <si>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</si>
  <si>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</si>
  <si>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</si>
  <si>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</si>
  <si>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</si>
  <si>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</si>
  <si>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</si>
  <si>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</si>
  <si>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</si>
  <si>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</si>
  <si>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</si>
  <si>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</si>
  <si>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</si>
  <si>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</si>
  <si>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</si>
  <si>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</si>
  <si>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</si>
  <si>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</si>
  <si>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</si>
  <si>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</si>
  <si>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</si>
  <si>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</si>
  <si>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</si>
  <si>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</si>
  <si>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</si>
  <si>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</si>
  <si>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</si>
  <si>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</si>
  <si>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</si>
  <si>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</si>
  <si>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</si>
  <si>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</si>
  <si>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</si>
  <si>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</si>
  <si>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</si>
  <si>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</si>
  <si>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</si>
  <si>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</si>
  <si>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</si>
  <si>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</si>
  <si>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</si>
  <si>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</si>
  <si>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</si>
  <si>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</si>
  <si>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</si>
  <si>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</si>
  <si>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</si>
  <si>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</si>
  <si>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</si>
  <si>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</si>
  <si>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</si>
  <si>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</si>
  <si>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</si>
  <si>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</si>
  <si>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</si>
  <si>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</si>
  <si>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</si>
  <si>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</si>
  <si>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</si>
  <si>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</si>
  <si>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</si>
  <si>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</si>
  <si>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</si>
  <si>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</si>
  <si>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</si>
  <si>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</si>
  <si>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</si>
  <si>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</si>
  <si>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</si>
  <si>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</si>
  <si>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</si>
  <si>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</si>
  <si>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</si>
  <si>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</si>
  <si>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</si>
  <si>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</si>
  <si>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</si>
  <si>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</si>
  <si>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</si>
  <si>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</si>
  <si>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</si>
  <si>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</si>
  <si>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</si>
  <si>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</si>
  <si>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</si>
  <si>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</si>
  <si>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</si>
  <si>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</si>
  <si>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</si>
  <si>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</si>
  <si>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</si>
  <si>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</si>
  <si>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</si>
  <si>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</si>
  <si>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</si>
  <si>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</si>
  <si>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</si>
  <si>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</si>
  <si>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</si>
  <si>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</si>
  <si>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</si>
  <si>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</si>
  <si>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</si>
  <si>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</si>
  <si>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</si>
  <si>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</si>
  <si>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</si>
  <si>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</si>
  <si>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</si>
  <si>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</si>
  <si>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</si>
  <si>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</si>
  <si>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</si>
  <si>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</si>
  <si>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</si>
  <si>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</si>
  <si>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</si>
  <si>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</si>
  <si>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</si>
  <si>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</si>
  <si>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</si>
  <si>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</si>
  <si>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</si>
  <si>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</si>
  <si>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</si>
  <si>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</si>
  <si>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</si>
  <si>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</si>
  <si>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</si>
  <si>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</si>
  <si>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</si>
  <si>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</si>
  <si>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</si>
  <si>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</si>
  <si>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</si>
  <si>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</si>
  <si>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</si>
  <si>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</si>
  <si>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</si>
  <si>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</si>
  <si>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</si>
  <si>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</si>
  <si>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</si>
  <si>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</si>
  <si>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</si>
  <si>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</si>
  <si>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</si>
  <si>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</si>
  <si>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</si>
  <si>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</si>
  <si>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</si>
  <si>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</si>
  <si>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</si>
  <si>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</si>
  <si>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</si>
  <si>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</si>
  <si>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</si>
  <si>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</si>
  <si>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</si>
  <si>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</si>
  <si>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</si>
  <si>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</si>
  <si>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</si>
  <si>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</si>
  <si>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</si>
  <si>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</si>
  <si>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</si>
  <si>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</si>
  <si>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</si>
  <si>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</si>
  <si>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</si>
  <si>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</si>
  <si>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</si>
  <si>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</si>
  <si>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</si>
  <si>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</si>
  <si>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</si>
  <si>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</si>
  <si>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</si>
  <si>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</si>
  <si>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</si>
  <si>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</si>
  <si>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</si>
  <si>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</si>
  <si>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</si>
  <si>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</si>
  <si>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</si>
  <si>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</si>
  <si>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</si>
  <si>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</si>
  <si>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</si>
  <si>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</si>
  <si>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</si>
  <si>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</si>
  <si>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</si>
  <si>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</si>
  <si>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</si>
  <si>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</si>
  <si>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</si>
  <si>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</si>
  <si>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</si>
  <si>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</si>
  <si>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</si>
  <si>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</si>
  <si>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</si>
  <si>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</si>
  <si>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</si>
  <si>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</si>
  <si>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* 32,4</t>
  </si>
  <si>
    <t>14,8</t>
  </si>
  <si>
    <t>17 AVRIL, 17H15</t>
  </si>
  <si>
    <t>41,5</t>
  </si>
  <si>
    <t>0,4</t>
  </si>
  <si>
    <t>18 AVRIL, 17H15</t>
  </si>
  <si>
    <t>0,5</t>
  </si>
  <si>
    <t>8 457</t>
  </si>
  <si>
    <t>409,4</t>
  </si>
  <si>
    <t>2,3</t>
  </si>
  <si>
    <t>99,0</t>
  </si>
  <si>
    <t>1 022</t>
  </si>
  <si>
    <t>12,1</t>
  </si>
  <si>
    <t>317,3</t>
  </si>
  <si>
    <t>1 250</t>
  </si>
  <si>
    <t>380,5</t>
  </si>
  <si>
    <t>1 451</t>
  </si>
  <si>
    <t>17,2</t>
  </si>
  <si>
    <t>521,3</t>
  </si>
  <si>
    <t>1 247</t>
  </si>
  <si>
    <t>485,8</t>
  </si>
  <si>
    <t>9,5</t>
  </si>
  <si>
    <t>370,3</t>
  </si>
  <si>
    <t>8,2</t>
  </si>
  <si>
    <t>480,3</t>
  </si>
  <si>
    <t>1 689</t>
  </si>
  <si>
    <t>20,0</t>
  </si>
  <si>
    <t>1 671,6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</si>
</sst>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V35"/>
  <sheetViews>
    <sheetView topLeftCell="B1" zoomScale="77" zoomScaleNormal="77" workbookViewId="0">
      <selection activeCell="Y12" sqref="Y12"/>
    </sheetView>
  </sheetViews>
  <sheetFormatPr defaultRowHeight="14.5" x14ac:dyDescent="0.35"/>
  <cols>
    <col min="1" max="1" width="42.453125" customWidth="1"/>
    <col min="2" max="17" width="10.08984375" bestFit="1" customWidth="1"/>
    <col min="18" max="22" width="10.7265625" bestFit="1" customWidth="1"/>
  </cols>
  <sheetData>
    <row r="1" spans="1:22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</row>
    <row r="2" spans="1:22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</row>
    <row r="3" spans="1:22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</row>
    <row r="4" spans="1:22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 spans="1:22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</row>
    <row r="6" spans="1:22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</row>
    <row r="7" spans="1:22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</row>
    <row r="8" spans="1:22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</row>
    <row r="9" spans="1:22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</row>
    <row r="10" spans="1:22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</row>
    <row r="11" spans="1:22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</row>
    <row r="12" spans="1:22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</row>
    <row r="13" spans="1:22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</row>
    <row r="14" spans="1:22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</row>
    <row r="15" spans="1:22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</row>
    <row r="16" spans="1:22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</row>
    <row r="17" spans="1:22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</row>
    <row r="18" spans="1:22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</row>
    <row r="19" spans="1:22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</row>
    <row r="20" spans="1:22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</row>
    <row r="21" spans="1:22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</row>
    <row r="22" spans="1:22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</row>
    <row r="23" spans="1:22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</row>
    <row r="24" spans="1:22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</row>
    <row r="25" spans="1:22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</row>
    <row r="26" spans="1:22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 spans="1:22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</row>
    <row r="28" spans="1:22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</row>
    <row r="29" spans="1:22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</row>
    <row r="31" spans="1:22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</row>
    <row r="32" spans="1:22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</row>
    <row r="33" spans="1:22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</row>
    <row r="34" spans="1:22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</row>
    <row r="35" spans="1:22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V34"/>
  <sheetViews>
    <sheetView topLeftCell="B1" zoomScale="84" zoomScaleNormal="84" workbookViewId="0">
      <selection activeCell="X6" sqref="X6"/>
    </sheetView>
  </sheetViews>
  <sheetFormatPr defaultRowHeight="14.5" x14ac:dyDescent="0.35"/>
  <cols>
    <col min="1" max="1" width="40.08984375" customWidth="1"/>
    <col min="2" max="16" width="10.08984375" bestFit="1" customWidth="1"/>
    <col min="17" max="22" width="10.90625" bestFit="1" customWidth="1"/>
  </cols>
  <sheetData>
    <row r="1" spans="1:22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</row>
    <row r="2" spans="1:22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</row>
    <row r="3" spans="1:22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</row>
    <row r="4" spans="1:22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</row>
    <row r="5" spans="1:22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</row>
    <row r="6" spans="1:22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</row>
    <row r="7" spans="1:22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</row>
    <row r="8" spans="1:22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</row>
    <row r="9" spans="1:22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</row>
    <row r="10" spans="1:22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</row>
    <row r="11" spans="1:22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</row>
    <row r="12" spans="1:22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</row>
    <row r="13" spans="1:22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</row>
    <row r="14" spans="1:22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</row>
    <row r="15" spans="1:22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</row>
    <row r="16" spans="1:22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</row>
    <row r="17" spans="1:22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</row>
    <row r="18" spans="1:22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</row>
    <row r="19" spans="1:22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</row>
    <row r="20" spans="1:22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</row>
    <row r="21" spans="1:22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</row>
    <row r="22" spans="1:22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</row>
    <row r="23" spans="1:22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</row>
    <row r="24" spans="1:22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</row>
    <row r="25" spans="1:22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</row>
    <row r="26" spans="1:22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</row>
    <row r="27" spans="1:22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</row>
    <row r="28" spans="1:22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</row>
    <row r="29" spans="1:22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</row>
    <row r="30" spans="1:22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</row>
    <row r="31" spans="1:22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</row>
    <row r="32" spans="1:22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</row>
    <row r="33" spans="1:22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</row>
    <row r="34" spans="1:22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6"/>
  <sheetViews>
    <sheetView zoomScale="75" zoomScaleNormal="75" workbookViewId="0">
      <selection activeCell="AQ40" sqref="AQ40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113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216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312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454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633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830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1031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1300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2123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2519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2828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3238</v>
      </c>
      <c r="C20" s="17">
        <f>mtl_newcases!B21</f>
        <v>410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3598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3917</v>
      </c>
      <c r="C22" s="17">
        <f>mtl_newcases!B23</f>
        <v>319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4179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4612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5038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5385</v>
      </c>
      <c r="C26" s="17">
        <f>mtl_newcases!B27</f>
        <v>347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5703</v>
      </c>
      <c r="C27" s="17">
        <f>mtl_newcases!B28</f>
        <v>318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5960</v>
      </c>
      <c r="C28" s="17">
        <f>mtl_newcases!B29</f>
        <v>257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6166</v>
      </c>
      <c r="C29" s="17">
        <f>mtl_newcases!B30</f>
        <v>206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6479</v>
      </c>
      <c r="C30" s="17">
        <f>mtl_newcases!B31</f>
        <v>313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7029</v>
      </c>
      <c r="C31" s="17">
        <f>mtl_newcases!B32</f>
        <v>550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7448</v>
      </c>
      <c r="C32" s="17">
        <f>mtl_newcases!B33</f>
        <v>419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7890</v>
      </c>
      <c r="C33" s="17">
        <f>mtl_newcases!B34</f>
        <v>442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8225</v>
      </c>
      <c r="C34" s="17">
        <f>mtl_newcases!B35</f>
        <v>335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8444</v>
      </c>
      <c r="C35" s="17">
        <f>mtl_newcases!B36</f>
        <v>219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  <row r="36" spans="1:44" x14ac:dyDescent="0.35">
      <c r="A36" s="19">
        <v>43939</v>
      </c>
      <c r="B36" s="17">
        <f>mtl_newcases!C37</f>
        <v>8457</v>
      </c>
      <c r="C36" s="17">
        <f>mtl_newcases!B37</f>
        <v>13</v>
      </c>
      <c r="D36">
        <v>513</v>
      </c>
      <c r="E36" cm="1">
        <f t="array" ref="E36:N36">TRANSPOSE(santemontreal!U$57:U$66)</f>
        <v>46</v>
      </c>
      <c r="F36">
        <v>35</v>
      </c>
      <c r="G36">
        <v>197</v>
      </c>
      <c r="H36">
        <v>1022</v>
      </c>
      <c r="I36">
        <v>1250</v>
      </c>
      <c r="J36">
        <v>1451</v>
      </c>
      <c r="K36">
        <v>1247</v>
      </c>
      <c r="L36">
        <v>802</v>
      </c>
      <c r="M36">
        <v>695</v>
      </c>
      <c r="N36">
        <v>1689</v>
      </c>
      <c r="O36" s="18">
        <f>E36/(age_distribution_2016!$B$2/100000)</f>
        <v>41.917258975760895</v>
      </c>
      <c r="P36" s="18">
        <f>F36/(age_distribution_2016!$B$3/100000)</f>
        <v>33.529721703309868</v>
      </c>
      <c r="Q36" s="18">
        <f>G36/(age_distribution_2016!$B$4/100000)</f>
        <v>104.68422031511544</v>
      </c>
      <c r="R36" s="18">
        <f>H36/(age_distribution_2016!$B$5/100000)</f>
        <v>348.53781226020976</v>
      </c>
      <c r="S36" s="18">
        <f>I36/(age_distribution_2016!$B$6/100000)</f>
        <v>417.11854509051471</v>
      </c>
      <c r="T36" s="18">
        <f>J36/(age_distribution_2016!$B$7/100000)</f>
        <v>570.19353571077704</v>
      </c>
      <c r="U36" s="18">
        <f>K36/(age_distribution_2016!$B$8/100000)</f>
        <v>481.69966199903428</v>
      </c>
      <c r="V36" s="18">
        <f>L36/(age_distribution_2016!$B$9/100000)</f>
        <v>391.20997048852462</v>
      </c>
      <c r="W36" s="18">
        <f>M36/(age_distribution_2016!$B$10/100000)</f>
        <v>535.93460826650221</v>
      </c>
      <c r="X36" s="18">
        <f>N36/(age_distribution_2016!$B$11/100000)</f>
        <v>1709.4276605434948</v>
      </c>
      <c r="Y36" s="3">
        <f t="shared" ref="Y36" si="273">E36*100/SUM($E36:$N36)</f>
        <v>0.54541142992648806</v>
      </c>
      <c r="Z36" s="3">
        <f t="shared" ref="Z36" si="274">F36*100/SUM($E36:$N36)</f>
        <v>0.4149869575527626</v>
      </c>
      <c r="AA36" s="3">
        <f t="shared" ref="AA36" si="275">G36*100/SUM($E36:$N36)</f>
        <v>2.3357837325112638</v>
      </c>
      <c r="AB36" s="3">
        <f t="shared" ref="AB36" si="276">H36*100/SUM($E36:$N36)</f>
        <v>12.117619160540668</v>
      </c>
      <c r="AC36" s="3">
        <f t="shared" ref="AC36" si="277">I36*100/SUM($E36:$N36)</f>
        <v>14.820962769741522</v>
      </c>
      <c r="AD36" s="3">
        <f t="shared" ref="AD36" si="278">J36*100/SUM($E36:$N36)</f>
        <v>17.20417358311596</v>
      </c>
      <c r="AE36" s="3">
        <f t="shared" ref="AE36" si="279">K36*100/SUM($E36:$N36)</f>
        <v>14.785392459094142</v>
      </c>
      <c r="AF36" s="3">
        <f t="shared" ref="AF36" si="280">L36*100/SUM($E36:$N36)</f>
        <v>9.5091297130661605</v>
      </c>
      <c r="AG36" s="3">
        <f t="shared" ref="AG36" si="281">M36*100/SUM($E36:$N36)</f>
        <v>8.2404552999762863</v>
      </c>
      <c r="AH36" s="3">
        <f t="shared" ref="AH36" si="282">N36*100/SUM($E36:$N36)</f>
        <v>20.026084894474746</v>
      </c>
      <c r="AI36" s="3">
        <f t="shared" ref="AI36" si="283">O36*100/SUM($O36:$X36)</f>
        <v>0.90450950817297315</v>
      </c>
      <c r="AJ36" s="3">
        <f t="shared" ref="AJ36" si="284">P36*100/SUM($O36:$X36)</f>
        <v>0.72351944826771564</v>
      </c>
      <c r="AK36" s="3">
        <f t="shared" ref="AK36" si="285">Q36*100/SUM($O36:$X36)</f>
        <v>2.2589232918462181</v>
      </c>
      <c r="AL36" s="3">
        <f t="shared" ref="AL36" si="286">R36*100/SUM($O36:$X36)</f>
        <v>7.5209060146195723</v>
      </c>
      <c r="AM36" s="3">
        <f t="shared" ref="AM36" si="287">S36*100/SUM($O36:$X36)</f>
        <v>9.0007719800528534</v>
      </c>
      <c r="AN36" s="3">
        <f t="shared" ref="AN36" si="288">T36*100/SUM($O36:$X36)</f>
        <v>12.303893125440261</v>
      </c>
      <c r="AO36" s="3">
        <f t="shared" ref="AO36" si="289">U36*100/SUM($O36:$X36)</f>
        <v>10.394332430319054</v>
      </c>
      <c r="AP36" s="3">
        <f t="shared" ref="AP36" si="290">V36*100/SUM($O36:$X36)</f>
        <v>8.4417050791312036</v>
      </c>
      <c r="AQ36" s="3">
        <f t="shared" ref="AQ36" si="291">W36*100/SUM($O36:$X36)</f>
        <v>11.564638547008176</v>
      </c>
      <c r="AR36" s="3">
        <f t="shared" ref="AR36" si="292">X36*100/SUM($O36:$X36)</f>
        <v>36.88680057514199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8"/>
  <sheetViews>
    <sheetView tabSelected="1" workbookViewId="0">
      <pane ySplit="1" topLeftCell="A41" activePane="bottomLeft" state="frozen"/>
      <selection pane="bottomLeft" activeCell="F61" sqref="F61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  <row r="48" spans="1:7" x14ac:dyDescent="0.35">
      <c r="A48" s="1">
        <v>43939</v>
      </c>
      <c r="B48">
        <v>18357</v>
      </c>
      <c r="C48">
        <v>877</v>
      </c>
      <c r="D48">
        <v>1102</v>
      </c>
      <c r="E48">
        <v>183</v>
      </c>
      <c r="F48">
        <v>145191</v>
      </c>
      <c r="G48">
        <v>3555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7"/>
  <sheetViews>
    <sheetView workbookViewId="0">
      <selection activeCell="F38" sqref="F38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39</v>
      </c>
      <c r="C8">
        <f t="shared" si="0"/>
        <v>113</v>
      </c>
    </row>
    <row r="9" spans="1:7" x14ac:dyDescent="0.35">
      <c r="A9" s="19">
        <v>43911</v>
      </c>
      <c r="B9">
        <v>103</v>
      </c>
      <c r="C9">
        <f t="shared" si="0"/>
        <v>216</v>
      </c>
    </row>
    <row r="10" spans="1:7" x14ac:dyDescent="0.35">
      <c r="A10" s="19">
        <v>43912</v>
      </c>
      <c r="B10">
        <v>96</v>
      </c>
      <c r="C10">
        <f t="shared" si="0"/>
        <v>312</v>
      </c>
    </row>
    <row r="11" spans="1:7" x14ac:dyDescent="0.35">
      <c r="A11" s="19">
        <v>43913</v>
      </c>
      <c r="B11">
        <v>142</v>
      </c>
      <c r="C11">
        <f t="shared" si="0"/>
        <v>454</v>
      </c>
    </row>
    <row r="12" spans="1:7" x14ac:dyDescent="0.35">
      <c r="A12" s="19">
        <v>43914</v>
      </c>
      <c r="B12">
        <v>179</v>
      </c>
      <c r="C12">
        <f t="shared" si="0"/>
        <v>633</v>
      </c>
    </row>
    <row r="13" spans="1:7" x14ac:dyDescent="0.35">
      <c r="A13" s="19">
        <v>43915</v>
      </c>
      <c r="B13">
        <v>197</v>
      </c>
      <c r="C13">
        <f t="shared" si="0"/>
        <v>830</v>
      </c>
    </row>
    <row r="14" spans="1:7" x14ac:dyDescent="0.35">
      <c r="A14" s="19">
        <v>43916</v>
      </c>
      <c r="B14">
        <v>201</v>
      </c>
      <c r="C14">
        <f t="shared" si="0"/>
        <v>1031</v>
      </c>
    </row>
    <row r="15" spans="1:7" x14ac:dyDescent="0.35">
      <c r="A15" s="19">
        <v>43917</v>
      </c>
      <c r="B15">
        <v>269</v>
      </c>
      <c r="C15">
        <f t="shared" si="0"/>
        <v>1300</v>
      </c>
    </row>
    <row r="16" spans="1:7" x14ac:dyDescent="0.35">
      <c r="A16" s="19">
        <v>43918</v>
      </c>
      <c r="B16">
        <v>242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283</v>
      </c>
      <c r="C18">
        <f t="shared" si="0"/>
        <v>2123</v>
      </c>
      <c r="E18" s="19">
        <v>43920</v>
      </c>
      <c r="F18">
        <v>1991</v>
      </c>
      <c r="G18">
        <f t="shared" si="1"/>
        <v>132</v>
      </c>
    </row>
    <row r="19" spans="1:7" x14ac:dyDescent="0.35">
      <c r="A19" s="19">
        <v>43921</v>
      </c>
      <c r="B19">
        <v>396</v>
      </c>
      <c r="C19">
        <f t="shared" si="0"/>
        <v>2519</v>
      </c>
      <c r="E19" s="19">
        <v>43921</v>
      </c>
      <c r="F19">
        <v>2097</v>
      </c>
      <c r="G19">
        <f t="shared" si="1"/>
        <v>422</v>
      </c>
    </row>
    <row r="20" spans="1:7" x14ac:dyDescent="0.35">
      <c r="A20" s="19">
        <v>43922</v>
      </c>
      <c r="B20">
        <v>309</v>
      </c>
      <c r="C20">
        <f t="shared" si="0"/>
        <v>2828</v>
      </c>
      <c r="E20" s="19">
        <v>43922</v>
      </c>
      <c r="F20">
        <v>2642</v>
      </c>
      <c r="G20">
        <f t="shared" si="1"/>
        <v>186</v>
      </c>
    </row>
    <row r="21" spans="1:7" x14ac:dyDescent="0.35">
      <c r="A21" s="19">
        <v>43923</v>
      </c>
      <c r="B21">
        <v>410</v>
      </c>
      <c r="C21">
        <f t="shared" si="0"/>
        <v>3238</v>
      </c>
      <c r="E21" s="19">
        <v>43923</v>
      </c>
      <c r="F21">
        <v>2837</v>
      </c>
      <c r="G21">
        <f t="shared" ref="G21:G26" si="2">C21-F21</f>
        <v>401</v>
      </c>
    </row>
    <row r="22" spans="1:7" x14ac:dyDescent="0.35">
      <c r="A22" s="19">
        <v>43924</v>
      </c>
      <c r="B22">
        <v>360</v>
      </c>
      <c r="C22">
        <f t="shared" si="0"/>
        <v>3598</v>
      </c>
      <c r="E22" s="19">
        <v>43924</v>
      </c>
      <c r="F22">
        <v>3261</v>
      </c>
      <c r="G22">
        <f t="shared" si="2"/>
        <v>337</v>
      </c>
    </row>
    <row r="23" spans="1:7" x14ac:dyDescent="0.35">
      <c r="A23" s="19">
        <v>43925</v>
      </c>
      <c r="B23">
        <v>319</v>
      </c>
      <c r="C23">
        <f t="shared" si="0"/>
        <v>3917</v>
      </c>
      <c r="E23" s="19">
        <v>43925</v>
      </c>
      <c r="F23">
        <v>3713</v>
      </c>
      <c r="G23">
        <f t="shared" si="2"/>
        <v>204</v>
      </c>
    </row>
    <row r="24" spans="1:7" x14ac:dyDescent="0.35">
      <c r="A24" s="19">
        <v>43926</v>
      </c>
      <c r="B24">
        <v>262</v>
      </c>
      <c r="C24">
        <f t="shared" si="0"/>
        <v>4179</v>
      </c>
      <c r="E24" s="19">
        <v>43926</v>
      </c>
      <c r="F24">
        <v>3977</v>
      </c>
      <c r="G24">
        <f t="shared" si="2"/>
        <v>202</v>
      </c>
    </row>
    <row r="25" spans="1:7" x14ac:dyDescent="0.35">
      <c r="A25" s="19">
        <v>43927</v>
      </c>
      <c r="B25">
        <v>433</v>
      </c>
      <c r="C25">
        <f t="shared" si="0"/>
        <v>4612</v>
      </c>
      <c r="E25" s="19">
        <v>43927</v>
      </c>
      <c r="F25">
        <v>4407</v>
      </c>
      <c r="G25">
        <f t="shared" si="2"/>
        <v>205</v>
      </c>
    </row>
    <row r="26" spans="1:7" x14ac:dyDescent="0.35">
      <c r="A26" s="19">
        <v>43928</v>
      </c>
      <c r="B26">
        <v>426</v>
      </c>
      <c r="C26">
        <f t="shared" si="0"/>
        <v>5038</v>
      </c>
      <c r="E26" s="19">
        <v>43928</v>
      </c>
      <c r="F26">
        <v>4775</v>
      </c>
      <c r="G26">
        <f t="shared" si="2"/>
        <v>263</v>
      </c>
    </row>
    <row r="27" spans="1:7" x14ac:dyDescent="0.35">
      <c r="A27" s="19">
        <v>43929</v>
      </c>
      <c r="B27">
        <v>347</v>
      </c>
      <c r="C27">
        <f t="shared" si="0"/>
        <v>5385</v>
      </c>
      <c r="E27" s="19">
        <v>43929</v>
      </c>
      <c r="F27">
        <v>5262</v>
      </c>
      <c r="G27">
        <f t="shared" ref="G27" si="3">C27-F27</f>
        <v>123</v>
      </c>
    </row>
    <row r="28" spans="1:7" x14ac:dyDescent="0.35">
      <c r="A28" s="19">
        <v>43930</v>
      </c>
      <c r="B28">
        <v>318</v>
      </c>
      <c r="C28">
        <f t="shared" ref="C28:C37" si="4">C27+B28</f>
        <v>5703</v>
      </c>
      <c r="E28" s="19">
        <v>43930</v>
      </c>
      <c r="F28">
        <v>5617</v>
      </c>
      <c r="G28">
        <f t="shared" ref="G28:G33" si="5">C28-F28</f>
        <v>86</v>
      </c>
    </row>
    <row r="29" spans="1:7" x14ac:dyDescent="0.35">
      <c r="A29" s="19">
        <v>43931</v>
      </c>
      <c r="B29">
        <v>257</v>
      </c>
      <c r="C29">
        <f t="shared" si="4"/>
        <v>5960</v>
      </c>
      <c r="E29" s="19">
        <v>43931</v>
      </c>
      <c r="F29">
        <v>5861</v>
      </c>
      <c r="G29">
        <f t="shared" si="5"/>
        <v>99</v>
      </c>
    </row>
    <row r="30" spans="1:7" x14ac:dyDescent="0.35">
      <c r="A30" s="19">
        <v>43932</v>
      </c>
      <c r="B30">
        <v>206</v>
      </c>
      <c r="C30">
        <f t="shared" si="4"/>
        <v>6166</v>
      </c>
      <c r="E30" s="19">
        <v>43932</v>
      </c>
      <c r="F30">
        <v>6088</v>
      </c>
      <c r="G30">
        <f t="shared" si="5"/>
        <v>78</v>
      </c>
    </row>
    <row r="31" spans="1:7" x14ac:dyDescent="0.35">
      <c r="A31" s="19">
        <v>43933</v>
      </c>
      <c r="B31">
        <v>313</v>
      </c>
      <c r="C31">
        <f t="shared" si="4"/>
        <v>6479</v>
      </c>
      <c r="E31" s="19">
        <v>43933</v>
      </c>
      <c r="F31">
        <v>6393</v>
      </c>
      <c r="G31">
        <f t="shared" si="5"/>
        <v>86</v>
      </c>
    </row>
    <row r="32" spans="1:7" x14ac:dyDescent="0.35">
      <c r="A32" s="19">
        <v>43934</v>
      </c>
      <c r="B32">
        <v>550</v>
      </c>
      <c r="C32">
        <f t="shared" si="4"/>
        <v>7029</v>
      </c>
      <c r="E32" s="19">
        <v>43934</v>
      </c>
      <c r="F32">
        <v>6628</v>
      </c>
      <c r="G32">
        <f t="shared" si="5"/>
        <v>401</v>
      </c>
    </row>
    <row r="33" spans="1:7" x14ac:dyDescent="0.35">
      <c r="A33" s="19">
        <v>43935</v>
      </c>
      <c r="B33">
        <v>419</v>
      </c>
      <c r="C33">
        <f t="shared" si="4"/>
        <v>7448</v>
      </c>
      <c r="E33" s="19">
        <v>43935</v>
      </c>
      <c r="F33">
        <v>6830</v>
      </c>
      <c r="G33">
        <f t="shared" si="5"/>
        <v>618</v>
      </c>
    </row>
    <row r="34" spans="1:7" x14ac:dyDescent="0.35">
      <c r="A34" s="19">
        <v>43936</v>
      </c>
      <c r="B34">
        <v>442</v>
      </c>
      <c r="C34">
        <f t="shared" si="4"/>
        <v>7890</v>
      </c>
      <c r="E34" s="19">
        <v>43936</v>
      </c>
      <c r="F34">
        <v>7281</v>
      </c>
      <c r="G34">
        <f t="shared" ref="G34:G36" si="6">C34-F34</f>
        <v>609</v>
      </c>
    </row>
    <row r="35" spans="1:7" x14ac:dyDescent="0.35">
      <c r="A35" s="19">
        <v>43937</v>
      </c>
      <c r="B35">
        <v>335</v>
      </c>
      <c r="C35">
        <f t="shared" si="4"/>
        <v>8225</v>
      </c>
      <c r="E35" s="19">
        <v>43937</v>
      </c>
      <c r="F35">
        <v>7760</v>
      </c>
      <c r="G35">
        <f t="shared" si="6"/>
        <v>465</v>
      </c>
    </row>
    <row r="36" spans="1:7" x14ac:dyDescent="0.35">
      <c r="A36" s="19">
        <v>43938</v>
      </c>
      <c r="B36">
        <v>219</v>
      </c>
      <c r="C36">
        <f t="shared" si="4"/>
        <v>8444</v>
      </c>
      <c r="E36" s="19">
        <v>43938</v>
      </c>
      <c r="F36">
        <v>8052</v>
      </c>
      <c r="G36">
        <f t="shared" si="6"/>
        <v>392</v>
      </c>
    </row>
    <row r="37" spans="1:7" x14ac:dyDescent="0.35">
      <c r="A37" s="19">
        <v>43939</v>
      </c>
      <c r="B37">
        <v>13</v>
      </c>
      <c r="C37">
        <f t="shared" si="4"/>
        <v>8457</v>
      </c>
      <c r="E37" s="19">
        <v>43939</v>
      </c>
      <c r="F37">
        <v>8457</v>
      </c>
      <c r="G37">
        <f t="shared" ref="G37" si="7">C37-F37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S1" activePane="topRight" state="frozen"/>
      <selection pane="topRight" activeCell="U2" sqref="U2:U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271</v>
      </c>
      <c r="O1" s="5" t="s">
        <v>272</v>
      </c>
      <c r="P1" s="5" t="s">
        <v>273</v>
      </c>
      <c r="Q1" s="5" t="s">
        <v>274</v>
      </c>
      <c r="R1" s="5" t="s">
        <v>275</v>
      </c>
      <c r="S1" s="5" t="s">
        <v>276</v>
      </c>
      <c r="T1" s="5" t="s">
        <v>279</v>
      </c>
      <c r="U1" s="5" t="s">
        <v>282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271</v>
      </c>
      <c r="O56" s="5" t="s">
        <v>272</v>
      </c>
      <c r="P56" s="5" t="s">
        <v>273</v>
      </c>
      <c r="Q56" s="5" t="s">
        <v>274</v>
      </c>
      <c r="R56" s="5" t="s">
        <v>275</v>
      </c>
      <c r="S56" s="5" t="s">
        <v>276</v>
      </c>
      <c r="T56" s="5" t="s">
        <v>279</v>
      </c>
      <c r="U56" s="5" t="s">
        <v>282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46</v>
      </c>
      <c r="C4" t="s">
        <v>283</v>
      </c>
      <c r="D4" t="s">
        <v>280</v>
      </c>
    </row>
    <row r="5" spans="1:4" x14ac:dyDescent="0.35">
      <c r="A5" t="s">
        <v>88</v>
      </c>
      <c r="B5">
        <v>35</v>
      </c>
      <c r="C5" t="s">
        <v>281</v>
      </c>
      <c r="D5" t="s">
        <v>277</v>
      </c>
    </row>
    <row r="6" spans="1:4" x14ac:dyDescent="0.35">
      <c r="A6" t="s">
        <v>89</v>
      </c>
      <c r="B6">
        <v>197</v>
      </c>
      <c r="C6" t="s">
        <v>286</v>
      </c>
      <c r="D6" t="s">
        <v>287</v>
      </c>
    </row>
    <row r="7" spans="1:4" x14ac:dyDescent="0.35">
      <c r="A7" t="s">
        <v>90</v>
      </c>
      <c r="B7" t="s">
        <v>288</v>
      </c>
      <c r="C7" t="s">
        <v>289</v>
      </c>
      <c r="D7" t="s">
        <v>290</v>
      </c>
    </row>
    <row r="8" spans="1:4" x14ac:dyDescent="0.35">
      <c r="A8" t="s">
        <v>91</v>
      </c>
      <c r="B8" t="s">
        <v>291</v>
      </c>
      <c r="C8" t="s">
        <v>278</v>
      </c>
      <c r="D8" t="s">
        <v>292</v>
      </c>
    </row>
    <row r="9" spans="1:4" x14ac:dyDescent="0.35">
      <c r="A9" t="s">
        <v>92</v>
      </c>
      <c r="B9" s="2" t="s">
        <v>293</v>
      </c>
      <c r="C9" t="s">
        <v>294</v>
      </c>
      <c r="D9" t="s">
        <v>295</v>
      </c>
    </row>
    <row r="10" spans="1:4" x14ac:dyDescent="0.35">
      <c r="A10" t="s">
        <v>93</v>
      </c>
      <c r="B10" t="s">
        <v>296</v>
      </c>
      <c r="C10" t="s">
        <v>278</v>
      </c>
      <c r="D10" t="s">
        <v>297</v>
      </c>
    </row>
    <row r="11" spans="1:4" x14ac:dyDescent="0.35">
      <c r="A11" t="s">
        <v>94</v>
      </c>
      <c r="B11">
        <v>802</v>
      </c>
      <c r="C11" t="s">
        <v>298</v>
      </c>
      <c r="D11" t="s">
        <v>299</v>
      </c>
    </row>
    <row r="12" spans="1:4" x14ac:dyDescent="0.35">
      <c r="A12" t="s">
        <v>95</v>
      </c>
      <c r="B12">
        <v>695</v>
      </c>
      <c r="C12" t="s">
        <v>300</v>
      </c>
      <c r="D12" t="s">
        <v>301</v>
      </c>
    </row>
    <row r="13" spans="1:4" x14ac:dyDescent="0.35">
      <c r="A13" t="s">
        <v>96</v>
      </c>
      <c r="B13" t="s">
        <v>302</v>
      </c>
      <c r="C13" t="s">
        <v>303</v>
      </c>
      <c r="D13" t="s">
        <v>304</v>
      </c>
    </row>
    <row r="14" spans="1:4" x14ac:dyDescent="0.35">
      <c r="A14" t="s">
        <v>97</v>
      </c>
      <c r="B14">
        <v>23</v>
      </c>
      <c r="C14" t="s">
        <v>235</v>
      </c>
      <c r="D14" t="s">
        <v>235</v>
      </c>
    </row>
    <row r="15" spans="1:4" x14ac:dyDescent="0.35">
      <c r="A15" t="s">
        <v>98</v>
      </c>
      <c r="B15" t="s">
        <v>284</v>
      </c>
      <c r="C15" t="s">
        <v>235</v>
      </c>
      <c r="D15" t="s">
        <v>285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2020-04-19T20:44:10Z</dcterms:modified>
</cp:coreProperties>
</file>