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3784307E-5E03-4B3C-804A-6D4C37720894}" xr6:coauthVersionLast="45" xr6:coauthVersionMax="45" xr10:uidLastSave="{00000000-0000-0000-0000-000000000000}"/>
  <bookViews>
    <workbookView xWindow="8600" yWindow="9150" windowWidth="25710" windowHeight="10100" tabRatio="733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90" i="8" l="1"/>
  <c r="Q90" i="8"/>
  <c r="R90" i="8"/>
  <c r="S90" i="8"/>
  <c r="AJ90" i="8" s="1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AM90" i="8"/>
  <c r="AQ90" i="8"/>
  <c r="F90" i="8" a="1"/>
  <c r="F90" i="8" s="1"/>
  <c r="F89" i="8" a="1"/>
  <c r="F89" i="8" s="1"/>
  <c r="B90" i="8"/>
  <c r="C90" i="8"/>
  <c r="E90" i="8"/>
  <c r="AL90" i="8" l="1"/>
  <c r="AP90" i="8"/>
  <c r="AS90" i="8"/>
  <c r="AO90" i="8"/>
  <c r="AK90" i="8"/>
  <c r="AR90" i="8"/>
  <c r="AN90" i="8"/>
  <c r="Z89" i="8"/>
  <c r="P89" i="8"/>
  <c r="Q89" i="8"/>
  <c r="AJ89" i="8" s="1"/>
  <c r="R89" i="8"/>
  <c r="S89" i="8"/>
  <c r="T89" i="8"/>
  <c r="U89" i="8"/>
  <c r="V89" i="8"/>
  <c r="W89" i="8"/>
  <c r="X89" i="8"/>
  <c r="Y89" i="8"/>
  <c r="AA89" i="8"/>
  <c r="AB89" i="8"/>
  <c r="AC89" i="8"/>
  <c r="AE89" i="8"/>
  <c r="AF89" i="8"/>
  <c r="AG89" i="8"/>
  <c r="AI89" i="8"/>
  <c r="B89" i="8"/>
  <c r="C89" i="8"/>
  <c r="E89" i="8"/>
  <c r="AL89" i="8" l="1"/>
  <c r="AM89" i="8"/>
  <c r="AS89" i="8"/>
  <c r="AO89" i="8"/>
  <c r="AK89" i="8"/>
  <c r="AR89" i="8"/>
  <c r="AN89" i="8"/>
  <c r="AQ89" i="8"/>
  <c r="AP89" i="8"/>
  <c r="AH89" i="8"/>
  <c r="AD89" i="8"/>
  <c r="P88" i="8"/>
  <c r="Q88" i="8"/>
  <c r="R88" i="8"/>
  <c r="S88" i="8"/>
  <c r="AJ88" i="8" s="1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AM88" i="8"/>
  <c r="AN88" i="8"/>
  <c r="AQ88" i="8"/>
  <c r="AR88" i="8"/>
  <c r="F88" i="8" a="1"/>
  <c r="F88" i="8" s="1"/>
  <c r="B88" i="8"/>
  <c r="C88" i="8"/>
  <c r="E88" i="8"/>
  <c r="AL88" i="8" l="1"/>
  <c r="AP88" i="8"/>
  <c r="AS88" i="8"/>
  <c r="AO88" i="8"/>
  <c r="AK88" i="8"/>
  <c r="P87" i="8"/>
  <c r="Q87" i="8"/>
  <c r="AJ87" i="8" s="1"/>
  <c r="R87" i="8"/>
  <c r="S87" i="8"/>
  <c r="AK87" i="8" s="1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AM87" i="8"/>
  <c r="AP87" i="8"/>
  <c r="AQ87" i="8"/>
  <c r="F87" i="8" a="1"/>
  <c r="F87" i="8" s="1"/>
  <c r="B87" i="8"/>
  <c r="C87" i="8"/>
  <c r="E87" i="8"/>
  <c r="AL87" i="8" l="1"/>
  <c r="AS87" i="8"/>
  <c r="AO87" i="8"/>
  <c r="AR87" i="8"/>
  <c r="AN87" i="8"/>
  <c r="P86" i="8"/>
  <c r="Q86" i="8"/>
  <c r="AJ86" i="8" s="1"/>
  <c r="R86" i="8"/>
  <c r="S86" i="8"/>
  <c r="AN86" i="8" s="1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AM86" i="8"/>
  <c r="AQ86" i="8"/>
  <c r="F86" i="8" a="1"/>
  <c r="F86" i="8" s="1"/>
  <c r="C86" i="8"/>
  <c r="E86" i="8"/>
  <c r="B86" i="8"/>
  <c r="AL86" i="8" l="1"/>
  <c r="AP86" i="8"/>
  <c r="AO86" i="8"/>
  <c r="AS86" i="8"/>
  <c r="AK86" i="8"/>
  <c r="AR86" i="8"/>
  <c r="P84" i="8"/>
  <c r="Q84" i="8"/>
  <c r="R84" i="8"/>
  <c r="AJ84" i="8" s="1"/>
  <c r="S84" i="8"/>
  <c r="AL84" i="8" s="1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AM84" i="8"/>
  <c r="AQ84" i="8"/>
  <c r="P85" i="8"/>
  <c r="AL85" i="8" s="1"/>
  <c r="Q85" i="8"/>
  <c r="AJ85" i="8" s="1"/>
  <c r="R85" i="8"/>
  <c r="S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AK85" i="8"/>
  <c r="AO85" i="8"/>
  <c r="AS85" i="8"/>
  <c r="F85" i="8" a="1"/>
  <c r="F85" i="8" s="1"/>
  <c r="F84" i="8" a="1"/>
  <c r="F84" i="8" s="1"/>
  <c r="B85" i="8"/>
  <c r="C85" i="8"/>
  <c r="E85" i="8"/>
  <c r="B84" i="8"/>
  <c r="C84" i="8"/>
  <c r="E84" i="8"/>
  <c r="AR85" i="8" l="1"/>
  <c r="AN85" i="8"/>
  <c r="AP84" i="8"/>
  <c r="AQ85" i="8"/>
  <c r="AM85" i="8"/>
  <c r="AS84" i="8"/>
  <c r="AO84" i="8"/>
  <c r="AK84" i="8"/>
  <c r="AP85" i="8"/>
  <c r="AR84" i="8"/>
  <c r="AN84" i="8"/>
  <c r="J95" i="9"/>
  <c r="F95" i="9"/>
  <c r="C95" i="9"/>
  <c r="P83" i="8"/>
  <c r="AK83" i="8" s="1"/>
  <c r="Q83" i="8"/>
  <c r="R83" i="8"/>
  <c r="S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AJ83" i="8"/>
  <c r="AM83" i="8"/>
  <c r="AN83" i="8"/>
  <c r="AQ83" i="8"/>
  <c r="AR83" i="8"/>
  <c r="F83" i="8" a="1"/>
  <c r="F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P83" i="8" l="1"/>
  <c r="AL83" i="8"/>
  <c r="AS83" i="8"/>
  <c r="AO83" i="8"/>
  <c r="J94" i="9"/>
  <c r="F94" i="9"/>
  <c r="C94" i="9"/>
  <c r="P82" i="8"/>
  <c r="Q82" i="8"/>
  <c r="R82" i="8"/>
  <c r="S82" i="8"/>
  <c r="AJ82" i="8" s="1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AM82" i="8"/>
  <c r="AN82" i="8"/>
  <c r="AQ82" i="8"/>
  <c r="AR82" i="8"/>
  <c r="F82" i="8" a="1"/>
  <c r="F82" i="8" s="1"/>
  <c r="E82" i="8"/>
  <c r="AP82" i="8" l="1"/>
  <c r="AL82" i="8"/>
  <c r="AS82" i="8"/>
  <c r="AO82" i="8"/>
  <c r="AK82" i="8"/>
  <c r="J93" i="9"/>
  <c r="F93" i="9"/>
  <c r="C93" i="9"/>
  <c r="P81" i="8"/>
  <c r="Q81" i="8"/>
  <c r="R81" i="8"/>
  <c r="AJ81" i="8" s="1"/>
  <c r="S81" i="8"/>
  <c r="AP81" i="8" s="1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AM81" i="8"/>
  <c r="AQ81" i="8"/>
  <c r="F81" i="8" a="1"/>
  <c r="F81" i="8" s="1"/>
  <c r="E81" i="8"/>
  <c r="AL81" i="8" l="1"/>
  <c r="AS81" i="8"/>
  <c r="AO81" i="8"/>
  <c r="AK81" i="8"/>
  <c r="AR81" i="8"/>
  <c r="AN81" i="8"/>
  <c r="P80" i="8"/>
  <c r="Q80" i="8"/>
  <c r="AJ80" i="8" s="1"/>
  <c r="R80" i="8"/>
  <c r="S80" i="8"/>
  <c r="AL80" i="8" s="1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AM80" i="8"/>
  <c r="AQ80" i="8"/>
  <c r="F80" i="8" a="1"/>
  <c r="F80" i="8" s="1"/>
  <c r="E80" i="8"/>
  <c r="J92" i="9"/>
  <c r="F92" i="9"/>
  <c r="C92" i="9"/>
  <c r="AP80" i="8" l="1"/>
  <c r="AS80" i="8"/>
  <c r="AO80" i="8"/>
  <c r="AK80" i="8"/>
  <c r="AR80" i="8"/>
  <c r="AN80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AJ79" i="8"/>
  <c r="AK79" i="8"/>
  <c r="AL79" i="8"/>
  <c r="AM79" i="8"/>
  <c r="AN79" i="8"/>
  <c r="AO79" i="8"/>
  <c r="AP79" i="8"/>
  <c r="AQ79" i="8"/>
  <c r="AR79" i="8"/>
  <c r="AS79" i="8"/>
  <c r="F79" i="8" a="1"/>
  <c r="F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P78" i="8" l="1"/>
  <c r="Q78" i="8"/>
  <c r="R78" i="8"/>
  <c r="S78" i="8"/>
  <c r="AJ78" i="8" s="1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AM78" i="8"/>
  <c r="AQ78" i="8"/>
  <c r="F78" i="8" a="1"/>
  <c r="F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AP78" i="8" l="1"/>
  <c r="AL78" i="8"/>
  <c r="AS78" i="8"/>
  <c r="AO78" i="8"/>
  <c r="AK78" i="8"/>
  <c r="AR78" i="8"/>
  <c r="AN78" i="8"/>
  <c r="P77" i="8"/>
  <c r="Q77" i="8"/>
  <c r="R77" i="8"/>
  <c r="S77" i="8"/>
  <c r="AJ77" i="8" s="1"/>
  <c r="T77" i="8"/>
  <c r="U77" i="8"/>
  <c r="V77" i="8"/>
  <c r="W77" i="8"/>
  <c r="AK77" i="8" s="1"/>
  <c r="X77" i="8"/>
  <c r="Y77" i="8"/>
  <c r="Z77" i="8"/>
  <c r="AA77" i="8"/>
  <c r="AB77" i="8"/>
  <c r="AC77" i="8"/>
  <c r="AD77" i="8"/>
  <c r="AE77" i="8"/>
  <c r="AF77" i="8"/>
  <c r="AG77" i="8"/>
  <c r="AH77" i="8"/>
  <c r="AI77" i="8"/>
  <c r="AM77" i="8"/>
  <c r="AO77" i="8"/>
  <c r="AQ77" i="8"/>
  <c r="AS77" i="8"/>
  <c r="F77" i="8" a="1"/>
  <c r="F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P77" i="8" l="1"/>
  <c r="AL77" i="8"/>
  <c r="AR77" i="8"/>
  <c r="AN77" i="8"/>
  <c r="C88" i="9" l="1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P76" i="8"/>
  <c r="Q76" i="8"/>
  <c r="R76" i="8"/>
  <c r="S76" i="8"/>
  <c r="AJ76" i="8" s="1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AM76" i="8"/>
  <c r="AQ76" i="8"/>
  <c r="F76" i="8" a="1"/>
  <c r="F76" i="8" s="1"/>
  <c r="E76" i="8"/>
  <c r="AP76" i="8" l="1"/>
  <c r="AS76" i="8"/>
  <c r="AO76" i="8"/>
  <c r="AK76" i="8"/>
  <c r="AL76" i="8"/>
  <c r="AR76" i="8"/>
  <c r="AN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P75" i="8"/>
  <c r="Q75" i="8"/>
  <c r="R75" i="8"/>
  <c r="S75" i="8"/>
  <c r="AJ75" i="8" s="1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AM75" i="8"/>
  <c r="AQ75" i="8"/>
  <c r="F75" i="8" a="1"/>
  <c r="F75" i="8" s="1"/>
  <c r="E75" i="8"/>
  <c r="F87" i="9"/>
  <c r="C87" i="9"/>
  <c r="J87" i="9"/>
  <c r="AL75" i="8" l="1"/>
  <c r="AP75" i="8"/>
  <c r="AS75" i="8"/>
  <c r="AO75" i="8"/>
  <c r="AK75" i="8"/>
  <c r="AR75" i="8"/>
  <c r="AN75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S74" i="8" l="1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AL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O74" i="8" l="1"/>
  <c r="AS74" i="8"/>
  <c r="AK74" i="8"/>
  <c r="AA73" i="8"/>
  <c r="AD73" i="8"/>
  <c r="V73" i="8"/>
  <c r="R73" i="8"/>
  <c r="AN73" i="8" s="1"/>
  <c r="AP74" i="8"/>
  <c r="AR74" i="8"/>
  <c r="AG73" i="8"/>
  <c r="AC73" i="8"/>
  <c r="Y73" i="8"/>
  <c r="AS73" i="8" s="1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O73" i="8" l="1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AR72" i="8" s="1"/>
  <c r="T72" i="8"/>
  <c r="AJ73" i="8"/>
  <c r="AM73" i="8"/>
  <c r="AS72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AD71" i="8"/>
  <c r="F71" i="8" a="1"/>
  <c r="F71" i="8" s="1"/>
  <c r="P71" i="8" s="1"/>
  <c r="F70" i="8" a="1"/>
  <c r="F70" i="8" s="1"/>
  <c r="E71" i="8"/>
  <c r="V71" i="8" l="1"/>
  <c r="R71" i="8"/>
  <c r="AH71" i="8"/>
  <c r="AN72" i="8"/>
  <c r="AO72" i="8"/>
  <c r="AP72" i="8"/>
  <c r="Z71" i="8"/>
  <c r="AG71" i="8"/>
  <c r="AC71" i="8"/>
  <c r="Y71" i="8"/>
  <c r="U71" i="8"/>
  <c r="Q71" i="8"/>
  <c r="AS71" i="8" s="1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AM70" i="8" s="1"/>
  <c r="T70" i="8"/>
  <c r="U70" i="8"/>
  <c r="V70" i="8"/>
  <c r="W70" i="8"/>
  <c r="AQ70" i="8" s="1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Q71" i="8" l="1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AO68" i="8"/>
  <c r="AR68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N68" i="8" l="1"/>
  <c r="AP68" i="8"/>
  <c r="AG67" i="8"/>
  <c r="AC67" i="8"/>
  <c r="Y67" i="8"/>
  <c r="U67" i="8"/>
  <c r="Q67" i="8"/>
  <c r="AF67" i="8"/>
  <c r="AB67" i="8"/>
  <c r="X67" i="8"/>
  <c r="T67" i="8"/>
  <c r="P67" i="8"/>
  <c r="AN67" i="8" s="1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P67" i="8" l="1"/>
  <c r="AK67" i="8"/>
  <c r="AS67" i="8"/>
  <c r="AO67" i="8"/>
  <c r="AH66" i="8"/>
  <c r="AD66" i="8"/>
  <c r="Z66" i="8"/>
  <c r="V66" i="8"/>
  <c r="R66" i="8"/>
  <c r="AG66" i="8"/>
  <c r="AC66" i="8"/>
  <c r="Y66" i="8"/>
  <c r="AS66" i="8" s="1"/>
  <c r="U66" i="8"/>
  <c r="Q66" i="8"/>
  <c r="AR67" i="8"/>
  <c r="AM67" i="8"/>
  <c r="AF66" i="8"/>
  <c r="AB66" i="8"/>
  <c r="X66" i="8"/>
  <c r="T66" i="8"/>
  <c r="AO66" i="8" s="1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N66" i="8" l="1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AS65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Q65" i="8" l="1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AP64" i="8" s="1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N64" i="8" l="1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L61" i="8" s="1"/>
  <c r="AK63" i="8"/>
  <c r="AN63" i="8"/>
  <c r="J73" i="9"/>
  <c r="F73" i="9"/>
  <c r="C73" i="9"/>
  <c r="E61" i="8"/>
  <c r="AK61" i="8" l="1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O59" i="8" s="1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AN59" i="8"/>
  <c r="F58" i="8" a="1"/>
  <c r="F58" i="8" s="1"/>
  <c r="P58" i="8" s="1"/>
  <c r="E58" i="8"/>
  <c r="J70" i="9"/>
  <c r="F70" i="9"/>
  <c r="C70" i="9"/>
  <c r="AK59" i="8" l="1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4" i="8" l="1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L43" i="8" s="1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 s="1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<sst xmlns="http://schemas.openxmlformats.org/spreadsheetml/2006/main" count="2103" uniqueCount="350">
  <si>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</si>
  <si>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</si>
  <si>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</si>
  <si>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</si>
  <si>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</si>
  <si>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</si>
  <si>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</si>
  <si>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</si>
  <si>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</si>
  <si>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</si>
  <si>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</si>
  <si>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</si>
  <si>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</si>
  <si>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</si>
  <si>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</si>
  <si>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</si>
  <si>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</si>
  <si>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</si>
  <si>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</si>
  <si>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</si>
  <si>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</si>
  <si>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</si>
  <si>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</si>
  <si>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</si>
  <si>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</si>
  <si>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</si>
  <si>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</si>
  <si>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</si>
  <si>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</si>
  <si>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</si>
  <si>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</si>
  <si>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</si>
  <si>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</si>
  <si>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</si>
  <si>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</si>
  <si>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</si>
  <si>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</si>
  <si>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</si>
  <si>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</si>
  <si>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</si>
  <si>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</si>
  <si>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</si>
  <si>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</si>
  <si>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</si>
  <si>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</si>
  <si>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</si>
  <si>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</si>
  <si>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</si>
  <si>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</si>
  <si>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</si>
  <si>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</si>
  <si>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</si>
  <si>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</si>
  <si>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</si>
  <si>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</si>
  <si>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</si>
  <si>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</si>
  <si>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</si>
  <si>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</si>
  <si>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</si>
  <si>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</si>
  <si>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</si>
  <si>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</si>
  <si>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</si>
  <si>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</si>
  <si>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</si>
  <si>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</si>
  <si>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</si>
  <si>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</si>
  <si>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</si>
  <si>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</si>
  <si>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</si>
  <si>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</si>
  <si>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</si>
  <si>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</si>
  <si>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</si>
  <si>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</si>
  <si>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</si>
  <si>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</si>
  <si>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</si>
  <si>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</si>
  <si>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</si>
  <si>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</si>
  <si>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</si>
  <si>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</si>
  <si>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</si>
  <si>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</si>
  <si>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</si>
  <si>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</si>
  <si>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</si>
  <si>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</si>
  <si>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</si>
  <si>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</si>
  <si>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</si>
  <si>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</si>
  <si>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</si>
  <si>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</si>
  <si>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</si>
  <si>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</si>
  <si>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</si>
  <si>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</si>
  <si>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</si>
  <si>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</si>
  <si>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</si>
  <si>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</si>
  <si>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</si>
  <si>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</si>
  <si>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</si>
  <si>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</si>
  <si>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</si>
  <si>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</si>
  <si>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</si>
  <si>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</si>
  <si>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</si>
  <si>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</si>
  <si>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</si>
  <si>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</si>
  <si>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</si>
  <si>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</si>
  <si>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</si>
  <si>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</si>
  <si>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</si>
  <si>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</si>
  <si>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</si>
  <si>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</si>
  <si>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</si>
  <si>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</si>
  <si>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</si>
  <si>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</si>
  <si>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</si>
  <si>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</si>
  <si>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</si>
  <si>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</si>
  <si>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</si>
  <si>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</si>
  <si>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</si>
  <si>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</si>
  <si>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</si>
  <si>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</si>
  <si>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</si>
  <si>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</si>
  <si>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</si>
  <si>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</si>
  <si>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</si>
  <si>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</si>
  <si>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</si>
  <si>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</si>
  <si>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</si>
  <si>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</si>
  <si>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</si>
  <si>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</si>
  <si>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</si>
  <si>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</si>
  <si>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</si>
  <si>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</si>
  <si>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</si>
  <si>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</si>
  <si>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</si>
  <si>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</si>
  <si>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</si>
  <si>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</si>
  <si>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</si>
  <si>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</si>
  <si>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</si>
  <si>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</si>
  <si>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</si>
  <si>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</si>
  <si>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</si>
  <si>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</si>
  <si>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</si>
  <si>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</si>
  <si>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</si>
  <si>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</si>
  <si>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</si>
  <si>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</si>
  <si>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</si>
  <si>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</si>
  <si>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</si>
  <si>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</si>
  <si>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</si>
  <si>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</si>
  <si>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</si>
  <si>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</si>
  <si>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</si>
  <si>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</si>
  <si>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</si>
  <si>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</si>
  <si>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</si>
  <si>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</si>
  <si>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</si>
  <si>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</si>
  <si>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</si>
  <si>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</si>
  <si>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</si>
  <si>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</si>
  <si>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</si>
  <si>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</si>
  <si>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</si>
  <si>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</si>
  <si>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</si>
  <si>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</si>
  <si>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</si>
  <si>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</si>
  <si>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</si>
  <si>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</si>
  <si>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</si>
  <si>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</si>
  <si>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</si>
  <si>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</si>
  <si>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</si>
  <si>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</si>
  <si>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</si>
  <si>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</si>
  <si>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</si>
  <si>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</si>
  <si>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</si>
  <si>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</si>
  <si>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</si>
  <si>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</si>
  <si>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</si>
  <si>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</si>
  <si>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</si>
  <si>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</si>
  <si>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</si>
  <si>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</si>
  <si>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</si>
  <si>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</si>
  <si>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</si>
  <si>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</si>
  <si>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</si>
  <si>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</si>
  <si>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</si>
  <si>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</si>
  <si>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</si>
  <si>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</si>
  <si>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</si>
  <si>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</si>
  <si>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</si>
  <si>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</si>
  <si>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</si>
  <si>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</si>
  <si>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</si>
  <si>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</si>
  <si>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</si>
  <si>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</si>
  <si>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</si>
  <si>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</si>
  <si>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</si>
  <si>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</si>
  <si>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</si>
  <si>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</si>
  <si>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</si>
  <si>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</si>
  <si>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</si>
  <si>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</si>
  <si>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</si>
  <si>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</si>
  <si>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</si>
  <si>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</si>
  <si>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</si>
  <si>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</si>
  <si>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</si>
  <si>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</si>
  <si>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</si>
  <si>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</si>
  <si>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</si>
  <si>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</si>
  <si>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</si>
  <si>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</si>
  <si>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</si>
  <si>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</si>
  <si>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</si>
  <si>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</si>
  <si>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</si>
  <si>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</si>
  <si>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</si>
  <si>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</si>
  <si>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</si>
  <si>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</si>
  <si>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</si>
  <si>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</si>
  <si>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</si>
  <si>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</si>
  <si>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</si>
  <si>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</si>
  <si>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</si>
  <si>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</si>
  <si>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</si>
  <si>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</si>
  <si>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</si>
  <si>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</si>
  <si>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</si>
  <si>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</si>
  <si>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</si>
  <si>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</si>
  <si>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</si>
  <si>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</si>
  <si>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</si>
  <si>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</si>
  <si>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</si>
  <si>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</si>
  <si>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</si>
  <si>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</si>
  <si>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</si>
  <si>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</si>
  <si>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</si>
  <si>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</si>
  <si>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</si>
  <si>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</si>
  <si>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</si>
  <si>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</si>
  <si>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</si>
  <si>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</si>
  <si>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</si>
  <si>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</si>
  <si>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</si>
  <si>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</si>
  <si>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</si>
  <si>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</si>
  <si>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31 MAI, 18h06</t>
  </si>
  <si>
    <t>1 JUIN, 18h05</t>
  </si>
  <si>
    <t>2 JUIN, 18h06</t>
  </si>
  <si>
    <t>3 JUIN, 18h06</t>
  </si>
  <si>
    <t>4 JUIN, 18h06</t>
  </si>
  <si>
    <t>5 JUIN, 18h06</t>
  </si>
  <si>
    <t>6 JUIN, 18h06</t>
  </si>
  <si>
    <t>7 JUIN, 18h05</t>
  </si>
  <si>
    <t>8 JUIN, 18h05</t>
  </si>
  <si>
    <t>9 JUIN, 18h05</t>
  </si>
  <si>
    <t>10 JUIN, 18h05</t>
  </si>
  <si>
    <t>11 JUIN, 18h05</t>
  </si>
  <si>
    <t>AGE GROUP</t>
  </si>
  <si>
    <t>NUMBER OF CONFIRMED CASES¹</t>
  </si>
  <si>
    <t>DISTRIBUTION OF CASES (%)</t>
  </si>
  <si>
    <t>RATE PER 100,000 PEOPLE</t>
  </si>
  <si>
    <t>NUMBER</t>
  </si>
  <si>
    <t>OF DEATHS</t>
  </si>
  <si>
    <t>RATE OF MORTALITY PER 100,000 PEOPLE</t>
  </si>
  <si>
    <t>0-4 years</t>
  </si>
  <si>
    <t>5-9 years</t>
  </si>
  <si>
    <t>10-19 years</t>
  </si>
  <si>
    <t>20-29 years</t>
  </si>
  <si>
    <t>30-39 years</t>
  </si>
  <si>
    <t>40-49 years</t>
  </si>
  <si>
    <t>* 4.7</t>
  </si>
  <si>
    <t>50-59 years</t>
  </si>
  <si>
    <t>60-69 years</t>
  </si>
  <si>
    <t>70-79 years</t>
  </si>
  <si>
    <t>80 years and more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</si>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</sst>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90"/>
  <sheetViews>
    <sheetView tabSelected="1" zoomScale="75" zoomScaleNormal="75" workbookViewId="0">
      <pane ySplit="1" topLeftCell="A80" activePane="bottomLeft" state="frozen"/>
      <selection pane="bottomLeft" activeCell="D90" sqref="D90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311</v>
      </c>
      <c r="C9" s="5">
        <f>mtl_newcases!B27</f>
        <v>89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445</v>
      </c>
      <c r="C10" s="5">
        <f>mtl_newcases!B28</f>
        <v>134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589</v>
      </c>
      <c r="C11" s="5">
        <f>mtl_newcases!B29</f>
        <v>144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772</v>
      </c>
      <c r="C12" s="5">
        <f>mtl_newcases!B30</f>
        <v>183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958</v>
      </c>
      <c r="C13" s="5">
        <f>mtl_newcases!B31</f>
        <v>186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1204</v>
      </c>
      <c r="C14" s="5">
        <f>mtl_newcases!B32</f>
        <v>246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1402</v>
      </c>
      <c r="C15" s="5">
        <f>mtl_newcases!B33</f>
        <v>198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1663</v>
      </c>
      <c r="C16" s="5">
        <f>mtl_newcases!B34</f>
        <v>261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1933</v>
      </c>
      <c r="C17" s="5">
        <f>mtl_newcases!B35</f>
        <v>270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2258</v>
      </c>
      <c r="C18" s="5">
        <f>mtl_newcases!B36</f>
        <v>325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2569</v>
      </c>
      <c r="C19" s="5">
        <f>mtl_newcases!B37</f>
        <v>311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2977</v>
      </c>
      <c r="C20" s="5">
        <f>mtl_newcases!B38</f>
        <v>408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3327</v>
      </c>
      <c r="C21" s="5">
        <f>mtl_newcases!B39</f>
        <v>350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3668</v>
      </c>
      <c r="C22" s="5">
        <f>mtl_newcases!B40</f>
        <v>341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3929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4387</v>
      </c>
      <c r="C24" s="5">
        <f>mtl_newcases!B42</f>
        <v>458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4810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5186</v>
      </c>
      <c r="C26" s="5">
        <f>mtl_newcases!B44</f>
        <v>376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5538</v>
      </c>
      <c r="C27" s="5">
        <f>mtl_newcases!B45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5845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6107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6438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6981</v>
      </c>
      <c r="C31" s="5">
        <f>mtl_newcases!B49</f>
        <v>543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7451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8073</v>
      </c>
      <c r="C33" s="5">
        <f>mtl_newcases!B51</f>
        <v>622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8569</v>
      </c>
      <c r="C34" s="5">
        <f>mtl_newcases!B52</f>
        <v>496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9144</v>
      </c>
      <c r="C35" s="5">
        <f>mtl_newcases!B53</f>
        <v>575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9474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9908</v>
      </c>
      <c r="C37" s="5">
        <f>mtl_newcases!B55</f>
        <v>434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10393</v>
      </c>
      <c r="C38" s="5">
        <f>mtl_newcases!B56</f>
        <v>485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10853</v>
      </c>
      <c r="C39" s="5">
        <f>mtl_newcases!B57</f>
        <v>460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11391</v>
      </c>
      <c r="C40" s="5">
        <f>mtl_newcases!B58</f>
        <v>538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11919</v>
      </c>
      <c r="C41" s="5">
        <f>mtl_newcases!B59</f>
        <v>528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12417</v>
      </c>
      <c r="C42" s="5">
        <f>mtl_newcases!B60</f>
        <v>498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12728</v>
      </c>
      <c r="C43" s="5">
        <f>mtl_newcases!B61</f>
        <v>311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13010</v>
      </c>
      <c r="C44" s="5">
        <f>mtl_newcases!B62</f>
        <v>282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13473</v>
      </c>
      <c r="C45" s="5">
        <f>mtl_newcases!B63</f>
        <v>463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13949</v>
      </c>
      <c r="C46" s="5">
        <f>mtl_newcases!B64</f>
        <v>476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14466</v>
      </c>
      <c r="C47" s="5">
        <f>mtl_newcases!B65</f>
        <v>517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15061</v>
      </c>
      <c r="C48" s="5">
        <f>mtl_newcases!B66</f>
        <v>595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15681</v>
      </c>
      <c r="C49" s="5">
        <f>mtl_newcases!B67</f>
        <v>620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16204</v>
      </c>
      <c r="C50" s="5">
        <f>mtl_newcases!B68</f>
        <v>523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16549</v>
      </c>
      <c r="C51" s="5">
        <f>mtl_newcases!B69</f>
        <v>345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16967</v>
      </c>
      <c r="C52" s="5">
        <f>mtl_newcases!B70</f>
        <v>418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17440</v>
      </c>
      <c r="C53" s="5">
        <f>mtl_newcases!B71</f>
        <v>473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18009</v>
      </c>
      <c r="C54" s="5">
        <f>mtl_newcases!B72</f>
        <v>569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18439</v>
      </c>
      <c r="C55" s="5">
        <f>mtl_newcases!B73</f>
        <v>430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18871</v>
      </c>
      <c r="C56" s="5">
        <f>mtl_newcases!B74</f>
        <v>432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19183</v>
      </c>
      <c r="C57" s="5">
        <f>mtl_newcases!B75</f>
        <v>312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19485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19852</v>
      </c>
      <c r="C59" s="5">
        <f>mtl_newcases!B77</f>
        <v>367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20278</v>
      </c>
      <c r="C60" s="5">
        <f>mtl_newcases!B78</f>
        <v>426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20671</v>
      </c>
      <c r="C61" s="5">
        <f>mtl_newcases!B79</f>
        <v>393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21026</v>
      </c>
      <c r="C62" s="5">
        <f>mtl_newcases!B80</f>
        <v>355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21377</v>
      </c>
      <c r="C63" s="5">
        <f>mtl_newcases!B81</f>
        <v>351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21647</v>
      </c>
      <c r="C64" s="5">
        <f>mtl_newcases!B82</f>
        <v>270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21989</v>
      </c>
      <c r="C65" s="5">
        <f>mtl_newcases!B83</f>
        <v>342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22316</v>
      </c>
      <c r="C66" s="5">
        <f>mtl_newcases!B84</f>
        <v>327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22633</v>
      </c>
      <c r="C67" s="5">
        <f>mtl_newcases!B85</f>
        <v>317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23040</v>
      </c>
      <c r="C68" s="5">
        <f>mtl_newcases!B86</f>
        <v>407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23420</v>
      </c>
      <c r="C69" s="5">
        <f>mtl_newcases!B87</f>
        <v>380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23671</v>
      </c>
      <c r="C70" s="5">
        <f>mtl_newcases!B88</f>
        <v>251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23888</v>
      </c>
      <c r="C71" s="5">
        <f>mtl_newcases!B89</f>
        <v>217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24102</v>
      </c>
      <c r="C72" s="5">
        <f>mtl_newcases!B90</f>
        <v>214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24307</v>
      </c>
      <c r="C73" s="5">
        <f>mtl_newcases!B91</f>
        <v>205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24548</v>
      </c>
      <c r="C74" s="5">
        <f>mtl_newcases!B92</f>
        <v>241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24797</v>
      </c>
      <c r="C75" s="5">
        <f>mtl_newcases!B93</f>
        <v>249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24984</v>
      </c>
      <c r="C76" s="5">
        <f>mtl_newcases!B94</f>
        <v>187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25181</v>
      </c>
      <c r="C77" s="5">
        <f>mtl_newcases!B95</f>
        <v>197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25390</v>
      </c>
      <c r="C78" s="5">
        <f>mtl_newcases!B96</f>
        <v>209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25526</v>
      </c>
      <c r="C79" s="5">
        <f>mtl_newcases!B97</f>
        <v>136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25676</v>
      </c>
      <c r="C80" s="5">
        <f>mtl_newcases!B98</f>
        <v>150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25777</v>
      </c>
      <c r="C81" s="5">
        <f>mtl_newcases!B99</f>
        <v>101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25894</v>
      </c>
      <c r="C82" s="5">
        <f>mtl_newcases!B100</f>
        <v>117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26018</v>
      </c>
      <c r="C83" s="5">
        <f>mtl_newcases!B101</f>
        <v>124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26128</v>
      </c>
      <c r="C84" s="5">
        <f>mtl_newcases!B102</f>
        <v>110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26228</v>
      </c>
      <c r="C85" s="5">
        <f>mtl_newcases!B103</f>
        <v>100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26303</v>
      </c>
      <c r="C86" s="5">
        <f>mtl_newcases!B104</f>
        <v>75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  <row r="87" spans="1:45" x14ac:dyDescent="0.35">
      <c r="A87" s="7">
        <v>43990</v>
      </c>
      <c r="B87" s="5">
        <f>mtl_newcases!C105</f>
        <v>26354</v>
      </c>
      <c r="C87" s="5">
        <f>mtl_newcases!B105</f>
        <v>51</v>
      </c>
      <c r="D87">
        <v>3088</v>
      </c>
      <c r="E87">
        <f t="shared" ref="E87" si="1205">D87-D86</f>
        <v>20</v>
      </c>
      <c r="F87" cm="1">
        <f t="array" ref="F87:O87">TRANSPOSE(santemontreal!BR$57:BR$66)</f>
        <v>299</v>
      </c>
      <c r="G87">
        <v>271</v>
      </c>
      <c r="H87">
        <v>944</v>
      </c>
      <c r="I87">
        <v>3019</v>
      </c>
      <c r="J87">
        <v>3325</v>
      </c>
      <c r="K87">
        <v>3623</v>
      </c>
      <c r="L87">
        <v>3304</v>
      </c>
      <c r="M87">
        <v>2276</v>
      </c>
      <c r="N87">
        <v>2351</v>
      </c>
      <c r="O87">
        <v>6711</v>
      </c>
      <c r="P87" s="6">
        <f>F87/(age_distribution_2016!$B$2/100000)</f>
        <v>272.46218334244583</v>
      </c>
      <c r="Q87" s="6">
        <f>G87/(age_distribution_2016!$B$3/100000)</f>
        <v>259.61584518848497</v>
      </c>
      <c r="R87" s="6">
        <f>H87/(age_distribution_2016!$B$4/100000)</f>
        <v>501.63403034248211</v>
      </c>
      <c r="S87" s="6">
        <f>I87/(age_distribution_2016!$B$5/100000)</f>
        <v>1029.5847898371558</v>
      </c>
      <c r="T87" s="6">
        <f>J87/(age_distribution_2016!$B$6/100000)</f>
        <v>1109.5353299407691</v>
      </c>
      <c r="U87" s="6">
        <f>K87/(age_distribution_2016!$B$7/100000)</f>
        <v>1423.7154926810099</v>
      </c>
      <c r="V87" s="6">
        <f>L87/(age_distribution_2016!$B$8/100000)</f>
        <v>1276.2916465475614</v>
      </c>
      <c r="W87" s="6">
        <f>M87/(age_distribution_2016!$B$9/100000)</f>
        <v>1110.2168239799028</v>
      </c>
      <c r="X87" s="6">
        <f>N87/(age_distribution_2016!$B$10/100000)</f>
        <v>1812.9241209130166</v>
      </c>
      <c r="Y87" s="6">
        <f>O87/(age_distribution_2016!$B$11/100000)</f>
        <v>6792.1663883406709</v>
      </c>
      <c r="Z87" s="3">
        <f t="shared" ref="Z87" si="1206">F87*100/SUM($F87:$O87)</f>
        <v>1.1445852314052751</v>
      </c>
      <c r="AA87" s="3">
        <f t="shared" ref="AA87" si="1207">G87*100/SUM($F87:$O87)</f>
        <v>1.0373999923439114</v>
      </c>
      <c r="AB87" s="3">
        <f t="shared" ref="AB87" si="1208">H87*100/SUM($F87:$O87)</f>
        <v>3.6136737740688281</v>
      </c>
      <c r="AC87" s="3">
        <f t="shared" ref="AC87" si="1209">I87*100/SUM($F87:$O87)</f>
        <v>11.556865597366306</v>
      </c>
      <c r="AD87" s="3">
        <f t="shared" ref="AD87" si="1210">J87*100/SUM($F87:$O87)</f>
        <v>12.728247138536922</v>
      </c>
      <c r="AE87" s="3">
        <f t="shared" ref="AE87" si="1211">K87*100/SUM($F87:$O87)</f>
        <v>13.869004325690005</v>
      </c>
      <c r="AF87" s="3">
        <f t="shared" ref="AF87" si="1212">L87*100/SUM($F87:$O87)</f>
        <v>12.6478582092409</v>
      </c>
      <c r="AG87" s="3">
        <f t="shared" ref="AG87" si="1213">M87*100/SUM($F87:$O87)</f>
        <v>8.7126287179879807</v>
      </c>
      <c r="AH87" s="3">
        <f t="shared" ref="AH87" si="1214">N87*100/SUM($F87:$O87)</f>
        <v>8.9997320369023459</v>
      </c>
      <c r="AI87" s="3">
        <f t="shared" ref="AI87" si="1215">O87*100/SUM($F87:$O87)</f>
        <v>25.690004976457526</v>
      </c>
      <c r="AJ87" s="3">
        <f t="shared" ref="AJ87" si="1216">P87*100/SUM($P87:$Y87)</f>
        <v>1.7478805495006247</v>
      </c>
      <c r="AK87" s="3">
        <f t="shared" ref="AK87" si="1217">Q87*100/SUM($P87:$Y87)</f>
        <v>1.6654696096917974</v>
      </c>
      <c r="AL87" s="3">
        <f t="shared" ref="AL87" si="1218">R87*100/SUM($P87:$Y87)</f>
        <v>3.2180479281457695</v>
      </c>
      <c r="AM87" s="3">
        <f t="shared" ref="AM87" si="1219">S87*100/SUM($P87:$Y87)</f>
        <v>6.6049211165434487</v>
      </c>
      <c r="AN87" s="3">
        <f t="shared" ref="AN87" si="1220">T87*100/SUM($P87:$Y87)</f>
        <v>7.1178142903955317</v>
      </c>
      <c r="AO87" s="3">
        <f t="shared" ref="AO87" si="1221">U87*100/SUM($P87:$Y87)</f>
        <v>9.1333211352570292</v>
      </c>
      <c r="AP87" s="3">
        <f t="shared" ref="AP87" si="1222">V87*100/SUM($P87:$Y87)</f>
        <v>8.1875778764013152</v>
      </c>
      <c r="AQ87" s="3">
        <f t="shared" ref="AQ87" si="1223">W87*100/SUM($P87:$Y87)</f>
        <v>7.1221861638092641</v>
      </c>
      <c r="AR87" s="3">
        <f t="shared" ref="AR87" si="1224">X87*100/SUM($P87:$Y87)</f>
        <v>11.63014540143241</v>
      </c>
      <c r="AS87" s="3">
        <f t="shared" ref="AS87" si="1225">Y87*100/SUM($P87:$Y87)</f>
        <v>43.572635928822812</v>
      </c>
    </row>
    <row r="88" spans="1:45" x14ac:dyDescent="0.35">
      <c r="A88" s="7">
        <v>43991</v>
      </c>
      <c r="B88" s="5">
        <f>mtl_newcases!C106</f>
        <v>26429</v>
      </c>
      <c r="C88" s="5">
        <f>mtl_newcases!B106</f>
        <v>75</v>
      </c>
      <c r="D88">
        <v>3117</v>
      </c>
      <c r="E88">
        <f t="shared" ref="E88" si="1226">D88-D87</f>
        <v>29</v>
      </c>
      <c r="F88" cm="1">
        <f t="array" ref="F88:O88">TRANSPOSE(santemontreal!BS$57:BS$66)</f>
        <v>300</v>
      </c>
      <c r="G88">
        <v>276</v>
      </c>
      <c r="H88">
        <v>951</v>
      </c>
      <c r="I88">
        <v>3035</v>
      </c>
      <c r="J88">
        <v>3339</v>
      </c>
      <c r="K88">
        <v>3635</v>
      </c>
      <c r="L88">
        <v>3313</v>
      </c>
      <c r="M88">
        <v>2287</v>
      </c>
      <c r="N88">
        <v>2354</v>
      </c>
      <c r="O88">
        <v>6716</v>
      </c>
      <c r="P88" s="6">
        <f>F88/(age_distribution_2016!$B$2/100000)</f>
        <v>273.37342810278841</v>
      </c>
      <c r="Q88" s="6">
        <f>G88/(age_distribution_2016!$B$3/100000)</f>
        <v>264.40580543181494</v>
      </c>
      <c r="R88" s="6">
        <f>H88/(age_distribution_2016!$B$4/100000)</f>
        <v>505.35377421154715</v>
      </c>
      <c r="S88" s="6">
        <f>I88/(age_distribution_2016!$B$5/100000)</f>
        <v>1035.0413504987639</v>
      </c>
      <c r="T88" s="6">
        <f>J88/(age_distribution_2016!$B$6/100000)</f>
        <v>1114.2070576457829</v>
      </c>
      <c r="U88" s="6">
        <f>K88/(age_distribution_2016!$B$7/100000)</f>
        <v>1428.4310836034974</v>
      </c>
      <c r="V88" s="6">
        <f>L88/(age_distribution_2016!$B$8/100000)</f>
        <v>1279.7682279092226</v>
      </c>
      <c r="W88" s="6">
        <f>M88/(age_distribution_2016!$B$9/100000)</f>
        <v>1115.5825467671521</v>
      </c>
      <c r="X88" s="6">
        <f>N88/(age_distribution_2016!$B$10/100000)</f>
        <v>1815.2375077112895</v>
      </c>
      <c r="Y88" s="6">
        <f>O88/(age_distribution_2016!$B$11/100000)</f>
        <v>6797.226860988816</v>
      </c>
      <c r="Z88" s="3">
        <f t="shared" ref="Z88" si="1227">F88*100/SUM($F88:$O88)</f>
        <v>1.1447760054949248</v>
      </c>
      <c r="AA88" s="3">
        <f t="shared" ref="AA88" si="1228">G88*100/SUM($F88:$O88)</f>
        <v>1.0531939250553308</v>
      </c>
      <c r="AB88" s="3">
        <f t="shared" ref="AB88" si="1229">H88*100/SUM($F88:$O88)</f>
        <v>3.6289399374189117</v>
      </c>
      <c r="AC88" s="3">
        <f t="shared" ref="AC88" si="1230">I88*100/SUM($F88:$O88)</f>
        <v>11.581317255590323</v>
      </c>
      <c r="AD88" s="3">
        <f t="shared" ref="AD88" si="1231">J88*100/SUM($F88:$O88)</f>
        <v>12.741356941158513</v>
      </c>
      <c r="AE88" s="3">
        <f t="shared" ref="AE88" si="1232">K88*100/SUM($F88:$O88)</f>
        <v>13.870869266580172</v>
      </c>
      <c r="AF88" s="3">
        <f t="shared" ref="AF88" si="1233">L88*100/SUM($F88:$O88)</f>
        <v>12.642143020682287</v>
      </c>
      <c r="AG88" s="3">
        <f t="shared" ref="AG88" si="1234">M88*100/SUM($F88:$O88)</f>
        <v>8.7270090818896442</v>
      </c>
      <c r="AH88" s="3">
        <f t="shared" ref="AH88" si="1235">N88*100/SUM($F88:$O88)</f>
        <v>8.9826757231168433</v>
      </c>
      <c r="AI88" s="3">
        <f t="shared" ref="AI88" si="1236">O88*100/SUM($F88:$O88)</f>
        <v>25.627718843013049</v>
      </c>
      <c r="AJ88" s="3">
        <f t="shared" ref="AJ88" si="1237">P88*100/SUM($P88:$Y88)</f>
        <v>1.7491838333450438</v>
      </c>
      <c r="AK88" s="3">
        <f t="shared" ref="AK88" si="1238">Q88*100/SUM($P88:$Y88)</f>
        <v>1.6918043699916876</v>
      </c>
      <c r="AL88" s="3">
        <f t="shared" ref="AL88" si="1239">R88*100/SUM($P88:$Y88)</f>
        <v>3.2335134329089659</v>
      </c>
      <c r="AM88" s="3">
        <f t="shared" ref="AM88" si="1240">S88*100/SUM($P88:$Y88)</f>
        <v>6.6227270503237028</v>
      </c>
      <c r="AN88" s="3">
        <f t="shared" ref="AN88" si="1241">T88*100/SUM($P88:$Y88)</f>
        <v>7.1292699724281405</v>
      </c>
      <c r="AO88" s="3">
        <f t="shared" ref="AO88" si="1242">U88*100/SUM($P88:$Y88)</f>
        <v>9.1398369469446425</v>
      </c>
      <c r="AP88" s="3">
        <f t="shared" ref="AP88" si="1243">V88*100/SUM($P88:$Y88)</f>
        <v>8.188615514766683</v>
      </c>
      <c r="AQ88" s="3">
        <f t="shared" ref="AQ88" si="1244">W88*100/SUM($P88:$Y88)</f>
        <v>7.1380710594640622</v>
      </c>
      <c r="AR88" s="3">
        <f t="shared" ref="AR88" si="1245">X88*100/SUM($P88:$Y88)</f>
        <v>11.614823445738359</v>
      </c>
      <c r="AS88" s="3">
        <f t="shared" ref="AS88" si="1246">Y88*100/SUM($P88:$Y88)</f>
        <v>43.492154374088713</v>
      </c>
    </row>
    <row r="89" spans="1:45" x14ac:dyDescent="0.35">
      <c r="A89" s="7">
        <v>43992</v>
      </c>
      <c r="B89" s="5">
        <f>mtl_newcases!C107</f>
        <v>26503</v>
      </c>
      <c r="C89" s="5">
        <f>mtl_newcases!B107</f>
        <v>74</v>
      </c>
      <c r="D89">
        <v>3130</v>
      </c>
      <c r="E89">
        <f t="shared" ref="E89" si="1247">D89-D88</f>
        <v>13</v>
      </c>
      <c r="F89" cm="1">
        <f t="array" ref="F89:O89">TRANSPOSE(santemontreal!BT$57:BT$66)</f>
        <v>302</v>
      </c>
      <c r="G89">
        <v>276</v>
      </c>
      <c r="H89">
        <v>961</v>
      </c>
      <c r="I89">
        <v>3046</v>
      </c>
      <c r="J89">
        <v>3347</v>
      </c>
      <c r="K89">
        <v>3641</v>
      </c>
      <c r="L89">
        <v>3320</v>
      </c>
      <c r="M89">
        <v>2293</v>
      </c>
      <c r="N89">
        <v>2354</v>
      </c>
      <c r="O89">
        <v>6729</v>
      </c>
      <c r="P89" s="6">
        <f>F89/(age_distribution_2016!$B$2/100000)</f>
        <v>275.19591762347369</v>
      </c>
      <c r="Q89" s="6">
        <f>G89/(age_distribution_2016!$B$3/100000)</f>
        <v>264.40580543181494</v>
      </c>
      <c r="R89" s="6">
        <f>H89/(age_distribution_2016!$B$4/100000)</f>
        <v>510.66769402449717</v>
      </c>
      <c r="S89" s="6">
        <f>I89/(age_distribution_2016!$B$5/100000)</f>
        <v>1038.7927359536193</v>
      </c>
      <c r="T89" s="6">
        <f>J89/(age_distribution_2016!$B$6/100000)</f>
        <v>1116.8766163343623</v>
      </c>
      <c r="U89" s="6">
        <f>K89/(age_distribution_2016!$B$7/100000)</f>
        <v>1430.7888790647412</v>
      </c>
      <c r="V89" s="6">
        <f>L89/(age_distribution_2016!$B$8/100000)</f>
        <v>1282.4722356349589</v>
      </c>
      <c r="W89" s="6">
        <f>M89/(age_distribution_2016!$B$9/100000)</f>
        <v>1118.509304651106</v>
      </c>
      <c r="X89" s="6">
        <f>N89/(age_distribution_2016!$B$10/100000)</f>
        <v>1815.2375077112895</v>
      </c>
      <c r="Y89" s="6">
        <f>O89/(age_distribution_2016!$B$11/100000)</f>
        <v>6810.3840898739945</v>
      </c>
      <c r="Z89" s="3">
        <f t="shared" ref="Z89" si="1248">F89*100/SUM($F89:$O89)</f>
        <v>1.1496440671513952</v>
      </c>
      <c r="AA89" s="3">
        <f t="shared" ref="AA89" si="1249">G89*100/SUM($F89:$O89)</f>
        <v>1.0506680878602155</v>
      </c>
      <c r="AB89" s="3">
        <f t="shared" ref="AB89" si="1250">H89*100/SUM($F89:$O89)</f>
        <v>3.6583044653393735</v>
      </c>
      <c r="AC89" s="3">
        <f t="shared" ref="AC89" si="1251">I89*100/SUM($F89:$O89)</f>
        <v>11.595416650805131</v>
      </c>
      <c r="AD89" s="3">
        <f t="shared" ref="AD89" si="1252">J89*100/SUM($F89:$O89)</f>
        <v>12.741253949522251</v>
      </c>
      <c r="AE89" s="3">
        <f t="shared" ref="AE89" si="1253">K89*100/SUM($F89:$O89)</f>
        <v>13.860443869199436</v>
      </c>
      <c r="AF89" s="3">
        <f t="shared" ref="AF89" si="1254">L89*100/SUM($F89:$O89)</f>
        <v>12.638471201796795</v>
      </c>
      <c r="AG89" s="3">
        <f t="shared" ref="AG89" si="1255">M89*100/SUM($F89:$O89)</f>
        <v>8.7289200197951953</v>
      </c>
      <c r="AH89" s="3">
        <f t="shared" ref="AH89" si="1256">N89*100/SUM($F89:$O89)</f>
        <v>8.96113289428604</v>
      </c>
      <c r="AI89" s="3">
        <f t="shared" ref="AI89" si="1257">O89*100/SUM($F89:$O89)</f>
        <v>25.615744794244165</v>
      </c>
      <c r="AJ89" s="3">
        <f t="shared" ref="AJ89" si="1258">P89*100/SUM($P89:$Y89)</f>
        <v>1.7569437904236</v>
      </c>
      <c r="AK89" s="3">
        <f t="shared" ref="AK89" si="1259">Q89*100/SUM($P89:$Y89)</f>
        <v>1.6880560657188795</v>
      </c>
      <c r="AL89" s="3">
        <f t="shared" ref="AL89" si="1260">R89*100/SUM($P89:$Y89)</f>
        <v>3.2602752313130554</v>
      </c>
      <c r="AM89" s="3">
        <f t="shared" ref="AM89" si="1261">S89*100/SUM($P89:$Y89)</f>
        <v>6.6320040745225652</v>
      </c>
      <c r="AN89" s="3">
        <f t="shared" ref="AN89" si="1262">T89*100/SUM($P89:$Y89)</f>
        <v>7.1305179694664185</v>
      </c>
      <c r="AO89" s="3">
        <f t="shared" ref="AO89" si="1263">U89*100/SUM($P89:$Y89)</f>
        <v>9.1346399982552526</v>
      </c>
      <c r="AP89" s="3">
        <f t="shared" ref="AP89" si="1264">V89*100/SUM($P89:$Y89)</f>
        <v>8.1877363961205667</v>
      </c>
      <c r="AQ89" s="3">
        <f t="shared" ref="AQ89" si="1265">W89*100/SUM($P89:$Y89)</f>
        <v>7.1409416037433076</v>
      </c>
      <c r="AR89" s="3">
        <f t="shared" ref="AR89" si="1266">X89*100/SUM($P89:$Y89)</f>
        <v>11.589090037596266</v>
      </c>
      <c r="AS89" s="3">
        <f t="shared" ref="AS89" si="1267">Y89*100/SUM($P89:$Y89)</f>
        <v>43.479794832840078</v>
      </c>
    </row>
    <row r="90" spans="1:45" x14ac:dyDescent="0.35">
      <c r="A90" s="7">
        <v>43993</v>
      </c>
      <c r="B90" s="5">
        <f>mtl_newcases!C108</f>
        <v>26557</v>
      </c>
      <c r="C90" s="5">
        <f>mtl_newcases!B108</f>
        <v>54</v>
      </c>
      <c r="D90">
        <v>3158</v>
      </c>
      <c r="E90">
        <f t="shared" ref="E90" si="1268">D90-D89</f>
        <v>28</v>
      </c>
      <c r="F90" cm="1">
        <f t="array" ref="F90:O90">TRANSPOSE(santemontreal!BU$57:BU$66)</f>
        <v>305</v>
      </c>
      <c r="G90">
        <v>279</v>
      </c>
      <c r="H90">
        <v>961</v>
      </c>
      <c r="I90">
        <v>3057</v>
      </c>
      <c r="J90">
        <v>3350</v>
      </c>
      <c r="K90">
        <v>3656</v>
      </c>
      <c r="L90">
        <v>3328</v>
      </c>
      <c r="M90">
        <v>2300</v>
      </c>
      <c r="N90">
        <v>2359</v>
      </c>
      <c r="O90">
        <v>6735</v>
      </c>
      <c r="P90" s="6">
        <f>F90/(age_distribution_2016!$B$2/100000)</f>
        <v>277.92965190450155</v>
      </c>
      <c r="Q90" s="6">
        <f>G90/(age_distribution_2016!$B$3/100000)</f>
        <v>267.27978157781291</v>
      </c>
      <c r="R90" s="6">
        <f>H90/(age_distribution_2016!$B$4/100000)</f>
        <v>510.66769402449717</v>
      </c>
      <c r="S90" s="6">
        <f>I90/(age_distribution_2016!$B$5/100000)</f>
        <v>1042.5441214084749</v>
      </c>
      <c r="T90" s="6">
        <f>J90/(age_distribution_2016!$B$6/100000)</f>
        <v>1117.8777008425795</v>
      </c>
      <c r="U90" s="6">
        <f>K90/(age_distribution_2016!$B$7/100000)</f>
        <v>1436.6833677178504</v>
      </c>
      <c r="V90" s="6">
        <f>L90/(age_distribution_2016!$B$8/100000)</f>
        <v>1285.5625301786577</v>
      </c>
      <c r="W90" s="6">
        <f>M90/(age_distribution_2016!$B$9/100000)</f>
        <v>1121.923855515719</v>
      </c>
      <c r="X90" s="6">
        <f>N90/(age_distribution_2016!$B$10/100000)</f>
        <v>1819.0931523750771</v>
      </c>
      <c r="Y90" s="6">
        <f>O90/(age_distribution_2016!$B$11/100000)</f>
        <v>6816.4566570517691</v>
      </c>
      <c r="Z90" s="3">
        <f t="shared" ref="Z90" si="1269">F90*100/SUM($F90:$O90)</f>
        <v>1.1583744777819978</v>
      </c>
      <c r="AA90" s="3">
        <f t="shared" ref="AA90" si="1270">G90*100/SUM($F90:$O90)</f>
        <v>1.0596278009874667</v>
      </c>
      <c r="AB90" s="3">
        <f t="shared" ref="AB90" si="1271">H90*100/SUM($F90:$O90)</f>
        <v>3.6498290922901635</v>
      </c>
      <c r="AC90" s="3">
        <f t="shared" ref="AC90" si="1272">I90*100/SUM($F90:$O90)</f>
        <v>11.610330421572352</v>
      </c>
      <c r="AD90" s="3">
        <f t="shared" ref="AD90" si="1273">J90*100/SUM($F90:$O90)</f>
        <v>12.723129510064565</v>
      </c>
      <c r="AE90" s="3">
        <f t="shared" ref="AE90" si="1274">K90*100/SUM($F90:$O90)</f>
        <v>13.885301936954045</v>
      </c>
      <c r="AF90" s="3">
        <f t="shared" ref="AF90" si="1275">L90*100/SUM($F90:$O90)</f>
        <v>12.639574629699961</v>
      </c>
      <c r="AG90" s="3">
        <f t="shared" ref="AG90" si="1276">M90*100/SUM($F90:$O90)</f>
        <v>8.735282947208507</v>
      </c>
      <c r="AH90" s="3">
        <f t="shared" ref="AH90" si="1277">N90*100/SUM($F90:$O90)</f>
        <v>8.9593619445499435</v>
      </c>
      <c r="AI90" s="3">
        <f t="shared" ref="AI90" si="1278">O90*100/SUM($F90:$O90)</f>
        <v>25.579187238890999</v>
      </c>
      <c r="AJ90" s="3">
        <f t="shared" ref="AJ90" si="1279">P90*100/SUM($P90:$Y90)</f>
        <v>1.7707016061522056</v>
      </c>
      <c r="AK90" s="3">
        <f t="shared" ref="AK90" si="1280">Q90*100/SUM($P90:$Y90)</f>
        <v>1.7028508303765431</v>
      </c>
      <c r="AL90" s="3">
        <f t="shared" ref="AL90" si="1281">R90*100/SUM($P90:$Y90)</f>
        <v>3.2534855486737451</v>
      </c>
      <c r="AM90" s="3">
        <f t="shared" ref="AM90" si="1282">S90*100/SUM($P90:$Y90)</f>
        <v>6.6420928375675299</v>
      </c>
      <c r="AN90" s="3">
        <f t="shared" ref="AN90" si="1283">T90*100/SUM($P90:$Y90)</f>
        <v>7.1220462689020128</v>
      </c>
      <c r="AO90" s="3">
        <f t="shared" ref="AO90" si="1284">U90*100/SUM($P90:$Y90)</f>
        <v>9.153170700995485</v>
      </c>
      <c r="AP90" s="3">
        <f t="shared" ref="AP90" si="1285">V90*100/SUM($P90:$Y90)</f>
        <v>8.1903734322619535</v>
      </c>
      <c r="AQ90" s="3">
        <f t="shared" ref="AQ90" si="1286">W90*100/SUM($P90:$Y90)</f>
        <v>7.1478244920220488</v>
      </c>
      <c r="AR90" s="3">
        <f t="shared" ref="AR90" si="1287">X90*100/SUM($P90:$Y90)</f>
        <v>11.58951966650111</v>
      </c>
      <c r="AS90" s="3">
        <f t="shared" ref="AS90" si="1288">Y90*100/SUM($P90:$Y90)</f>
        <v>43.427934616547361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92" activePane="bottomLeft" state="frozen"/>
      <selection pane="bottomLeft" activeCell="I96" sqref="I96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08"/>
  <sheetViews>
    <sheetView zoomScale="85" zoomScaleNormal="85" workbookViewId="0">
      <pane ySplit="1" topLeftCell="A89" activePane="bottomLeft" state="frozen"/>
      <selection pane="bottomLeft" activeCell="F106" sqref="F106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0</v>
      </c>
      <c r="C14">
        <v>5</v>
      </c>
    </row>
    <row r="15" spans="1:3" x14ac:dyDescent="0.35">
      <c r="A15" s="7">
        <v>43900</v>
      </c>
      <c r="B15">
        <v>3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89</v>
      </c>
      <c r="C27">
        <v>311</v>
      </c>
      <c r="E27" s="7"/>
    </row>
    <row r="28" spans="1:5" x14ac:dyDescent="0.35">
      <c r="A28" s="7">
        <v>43913</v>
      </c>
      <c r="B28">
        <v>134</v>
      </c>
      <c r="C28">
        <v>445</v>
      </c>
      <c r="E28" s="7"/>
    </row>
    <row r="29" spans="1:5" x14ac:dyDescent="0.35">
      <c r="A29" s="7">
        <v>43914</v>
      </c>
      <c r="B29">
        <v>144</v>
      </c>
      <c r="C29">
        <v>589</v>
      </c>
      <c r="E29" s="7"/>
    </row>
    <row r="30" spans="1:5" x14ac:dyDescent="0.35">
      <c r="A30" s="7">
        <v>43915</v>
      </c>
      <c r="B30">
        <v>183</v>
      </c>
      <c r="C30">
        <v>772</v>
      </c>
      <c r="E30" s="7"/>
    </row>
    <row r="31" spans="1:5" x14ac:dyDescent="0.35">
      <c r="A31" s="7">
        <v>43916</v>
      </c>
      <c r="B31">
        <v>186</v>
      </c>
      <c r="C31">
        <v>958</v>
      </c>
      <c r="E31" s="7"/>
    </row>
    <row r="32" spans="1:5" x14ac:dyDescent="0.35">
      <c r="A32" s="7">
        <v>43917</v>
      </c>
      <c r="B32">
        <v>246</v>
      </c>
      <c r="C32">
        <v>1204</v>
      </c>
      <c r="E32" s="7"/>
    </row>
    <row r="33" spans="1:5" x14ac:dyDescent="0.35">
      <c r="A33" s="7">
        <v>43918</v>
      </c>
      <c r="B33">
        <v>198</v>
      </c>
      <c r="C33">
        <v>1402</v>
      </c>
      <c r="E33" s="7"/>
    </row>
    <row r="34" spans="1:5" x14ac:dyDescent="0.35">
      <c r="A34" s="7">
        <v>43919</v>
      </c>
      <c r="B34">
        <v>261</v>
      </c>
      <c r="C34">
        <v>1663</v>
      </c>
      <c r="E34" s="7"/>
    </row>
    <row r="35" spans="1:5" x14ac:dyDescent="0.35">
      <c r="A35" s="7">
        <v>43920</v>
      </c>
      <c r="B35">
        <v>270</v>
      </c>
      <c r="C35">
        <v>1933</v>
      </c>
      <c r="E35" s="7"/>
    </row>
    <row r="36" spans="1:5" x14ac:dyDescent="0.35">
      <c r="A36" s="7">
        <v>43921</v>
      </c>
      <c r="B36" s="8">
        <v>325</v>
      </c>
      <c r="C36">
        <v>2258</v>
      </c>
      <c r="E36" s="7"/>
    </row>
    <row r="37" spans="1:5" x14ac:dyDescent="0.35">
      <c r="A37" s="7">
        <v>43922</v>
      </c>
      <c r="B37" s="8">
        <v>311</v>
      </c>
      <c r="C37">
        <v>2569</v>
      </c>
      <c r="E37" s="7"/>
    </row>
    <row r="38" spans="1:5" x14ac:dyDescent="0.35">
      <c r="A38" s="7">
        <v>43923</v>
      </c>
      <c r="B38">
        <v>408</v>
      </c>
      <c r="C38">
        <v>2977</v>
      </c>
      <c r="E38" s="7"/>
    </row>
    <row r="39" spans="1:5" x14ac:dyDescent="0.35">
      <c r="A39" s="7">
        <v>43924</v>
      </c>
      <c r="B39">
        <v>350</v>
      </c>
      <c r="C39">
        <v>3327</v>
      </c>
      <c r="E39" s="7"/>
    </row>
    <row r="40" spans="1:5" x14ac:dyDescent="0.35">
      <c r="A40" s="7">
        <v>43925</v>
      </c>
      <c r="B40">
        <v>341</v>
      </c>
      <c r="C40">
        <v>3668</v>
      </c>
      <c r="E40" s="7"/>
    </row>
    <row r="41" spans="1:5" x14ac:dyDescent="0.35">
      <c r="A41" s="7">
        <v>43926</v>
      </c>
      <c r="B41" s="8">
        <v>261</v>
      </c>
      <c r="C41">
        <v>3929</v>
      </c>
      <c r="E41" s="7"/>
    </row>
    <row r="42" spans="1:5" x14ac:dyDescent="0.35">
      <c r="A42" s="7">
        <v>43927</v>
      </c>
      <c r="B42" s="8">
        <v>458</v>
      </c>
      <c r="C42">
        <v>4387</v>
      </c>
      <c r="E42" s="7"/>
    </row>
    <row r="43" spans="1:5" x14ac:dyDescent="0.35">
      <c r="A43" s="7">
        <v>43928</v>
      </c>
      <c r="B43" s="8">
        <v>423</v>
      </c>
      <c r="C43">
        <v>4810</v>
      </c>
      <c r="E43" s="7"/>
    </row>
    <row r="44" spans="1:5" x14ac:dyDescent="0.35">
      <c r="A44" s="7">
        <v>43929</v>
      </c>
      <c r="B44" s="8">
        <v>376</v>
      </c>
      <c r="C44">
        <v>5186</v>
      </c>
      <c r="E44" s="7"/>
    </row>
    <row r="45" spans="1:5" x14ac:dyDescent="0.35">
      <c r="A45" s="7">
        <v>43930</v>
      </c>
      <c r="B45" s="8">
        <v>352</v>
      </c>
      <c r="C45">
        <v>5538</v>
      </c>
      <c r="E45" s="7"/>
    </row>
    <row r="46" spans="1:5" x14ac:dyDescent="0.35">
      <c r="A46" s="7">
        <v>43931</v>
      </c>
      <c r="B46" s="8">
        <v>307</v>
      </c>
      <c r="C46">
        <v>5845</v>
      </c>
      <c r="E46" s="7"/>
    </row>
    <row r="47" spans="1:5" x14ac:dyDescent="0.35">
      <c r="A47" s="7">
        <v>43932</v>
      </c>
      <c r="B47" s="8">
        <v>262</v>
      </c>
      <c r="C47">
        <v>6107</v>
      </c>
      <c r="E47" s="7"/>
    </row>
    <row r="48" spans="1:5" x14ac:dyDescent="0.35">
      <c r="A48" s="7">
        <v>43933</v>
      </c>
      <c r="B48" s="8">
        <v>331</v>
      </c>
      <c r="C48">
        <v>6438</v>
      </c>
      <c r="E48" s="7"/>
    </row>
    <row r="49" spans="1:6" x14ac:dyDescent="0.35">
      <c r="A49" s="7">
        <v>43934</v>
      </c>
      <c r="B49" s="8">
        <v>543</v>
      </c>
      <c r="C49">
        <v>6981</v>
      </c>
      <c r="E49" s="7"/>
    </row>
    <row r="50" spans="1:6" x14ac:dyDescent="0.35">
      <c r="A50" s="7">
        <v>43935</v>
      </c>
      <c r="B50" s="8">
        <v>470</v>
      </c>
      <c r="C50">
        <v>7451</v>
      </c>
      <c r="E50" s="7"/>
    </row>
    <row r="51" spans="1:6" x14ac:dyDescent="0.35">
      <c r="A51" s="7">
        <v>43936</v>
      </c>
      <c r="B51" s="8">
        <v>622</v>
      </c>
      <c r="C51">
        <v>8073</v>
      </c>
      <c r="E51" s="7"/>
    </row>
    <row r="52" spans="1:6" x14ac:dyDescent="0.35">
      <c r="A52" s="7">
        <v>43937</v>
      </c>
      <c r="B52" s="8">
        <v>496</v>
      </c>
      <c r="C52">
        <v>8569</v>
      </c>
      <c r="E52" s="7"/>
    </row>
    <row r="53" spans="1:6" x14ac:dyDescent="0.35">
      <c r="A53" s="7">
        <v>43938</v>
      </c>
      <c r="B53" s="8">
        <v>575</v>
      </c>
      <c r="C53">
        <v>9144</v>
      </c>
      <c r="E53" s="7"/>
    </row>
    <row r="54" spans="1:6" x14ac:dyDescent="0.35">
      <c r="A54" s="7">
        <v>43939</v>
      </c>
      <c r="B54" s="8">
        <v>330</v>
      </c>
      <c r="C54">
        <v>9474</v>
      </c>
      <c r="E54" s="7"/>
    </row>
    <row r="55" spans="1:6" x14ac:dyDescent="0.35">
      <c r="A55" s="7">
        <v>43940</v>
      </c>
      <c r="B55" s="8">
        <v>434</v>
      </c>
      <c r="C55">
        <v>9908</v>
      </c>
      <c r="E55" s="7"/>
    </row>
    <row r="56" spans="1:6" x14ac:dyDescent="0.35">
      <c r="A56" s="7">
        <v>43941</v>
      </c>
      <c r="B56" s="8">
        <v>485</v>
      </c>
      <c r="C56">
        <v>10393</v>
      </c>
      <c r="E56" s="7"/>
    </row>
    <row r="57" spans="1:6" x14ac:dyDescent="0.35">
      <c r="A57" s="7">
        <v>43942</v>
      </c>
      <c r="B57" s="8">
        <v>460</v>
      </c>
      <c r="C57">
        <v>10853</v>
      </c>
      <c r="E57" s="7"/>
    </row>
    <row r="58" spans="1:6" x14ac:dyDescent="0.35">
      <c r="A58" s="7">
        <v>43943</v>
      </c>
      <c r="B58" s="8">
        <v>538</v>
      </c>
      <c r="C58">
        <v>11391</v>
      </c>
      <c r="E58" s="7"/>
    </row>
    <row r="59" spans="1:6" x14ac:dyDescent="0.35">
      <c r="A59" s="7">
        <v>43944</v>
      </c>
      <c r="B59" s="8">
        <v>528</v>
      </c>
      <c r="C59">
        <v>11919</v>
      </c>
      <c r="E59" s="7"/>
    </row>
    <row r="60" spans="1:6" x14ac:dyDescent="0.35">
      <c r="A60" s="7">
        <v>43945</v>
      </c>
      <c r="B60" s="8">
        <v>498</v>
      </c>
      <c r="C60">
        <v>12417</v>
      </c>
      <c r="E60" s="7"/>
    </row>
    <row r="61" spans="1:6" x14ac:dyDescent="0.35">
      <c r="A61" s="7">
        <v>43946</v>
      </c>
      <c r="B61" s="8">
        <v>311</v>
      </c>
      <c r="C61">
        <v>12728</v>
      </c>
      <c r="E61" s="7"/>
    </row>
    <row r="62" spans="1:6" x14ac:dyDescent="0.35">
      <c r="A62" s="7">
        <v>43947</v>
      </c>
      <c r="B62" s="8">
        <v>282</v>
      </c>
      <c r="C62">
        <v>13010</v>
      </c>
      <c r="E62" s="7"/>
    </row>
    <row r="63" spans="1:6" x14ac:dyDescent="0.35">
      <c r="A63" s="7">
        <v>43948</v>
      </c>
      <c r="B63" s="8">
        <v>463</v>
      </c>
      <c r="C63">
        <v>13473</v>
      </c>
      <c r="E63" s="7"/>
      <c r="F63" s="5"/>
    </row>
    <row r="64" spans="1:6" x14ac:dyDescent="0.35">
      <c r="A64" s="7">
        <v>43949</v>
      </c>
      <c r="B64" s="8">
        <v>476</v>
      </c>
      <c r="C64">
        <v>13949</v>
      </c>
      <c r="E64" s="7"/>
    </row>
    <row r="65" spans="1:5" x14ac:dyDescent="0.35">
      <c r="A65" s="7">
        <v>43950</v>
      </c>
      <c r="B65" s="8">
        <v>517</v>
      </c>
      <c r="C65">
        <v>14466</v>
      </c>
      <c r="E65" s="7"/>
    </row>
    <row r="66" spans="1:5" x14ac:dyDescent="0.35">
      <c r="A66" s="7">
        <v>43951</v>
      </c>
      <c r="B66" s="8">
        <v>595</v>
      </c>
      <c r="C66">
        <v>15061</v>
      </c>
      <c r="E66" s="7"/>
    </row>
    <row r="67" spans="1:5" x14ac:dyDescent="0.35">
      <c r="A67" s="7">
        <v>43952</v>
      </c>
      <c r="B67" s="8">
        <v>620</v>
      </c>
      <c r="C67">
        <v>15681</v>
      </c>
      <c r="E67" s="7"/>
    </row>
    <row r="68" spans="1:5" x14ac:dyDescent="0.35">
      <c r="A68" s="7">
        <v>43953</v>
      </c>
      <c r="B68" s="8">
        <v>523</v>
      </c>
      <c r="C68">
        <v>16204</v>
      </c>
      <c r="E68" s="7"/>
    </row>
    <row r="69" spans="1:5" x14ac:dyDescent="0.35">
      <c r="A69" s="7">
        <v>43954</v>
      </c>
      <c r="B69" s="8">
        <v>345</v>
      </c>
      <c r="C69">
        <v>16549</v>
      </c>
      <c r="E69" s="7"/>
    </row>
    <row r="70" spans="1:5" x14ac:dyDescent="0.35">
      <c r="A70" s="7">
        <v>43955</v>
      </c>
      <c r="B70" s="8">
        <v>418</v>
      </c>
      <c r="C70">
        <v>16967</v>
      </c>
      <c r="E70" s="7"/>
    </row>
    <row r="71" spans="1:5" x14ac:dyDescent="0.35">
      <c r="A71" s="7">
        <v>43956</v>
      </c>
      <c r="B71" s="8">
        <v>473</v>
      </c>
      <c r="C71">
        <v>17440</v>
      </c>
      <c r="E71" s="7"/>
    </row>
    <row r="72" spans="1:5" x14ac:dyDescent="0.35">
      <c r="A72" s="7">
        <v>43957</v>
      </c>
      <c r="B72" s="8">
        <v>569</v>
      </c>
      <c r="C72">
        <v>18009</v>
      </c>
      <c r="E72" s="7"/>
    </row>
    <row r="73" spans="1:5" x14ac:dyDescent="0.35">
      <c r="A73" s="7">
        <v>43958</v>
      </c>
      <c r="B73" s="8">
        <v>430</v>
      </c>
      <c r="C73">
        <v>18439</v>
      </c>
      <c r="E73" s="7"/>
    </row>
    <row r="74" spans="1:5" x14ac:dyDescent="0.35">
      <c r="A74" s="7">
        <v>43959</v>
      </c>
      <c r="B74" s="8">
        <v>432</v>
      </c>
      <c r="C74">
        <v>18871</v>
      </c>
      <c r="E74" s="7"/>
    </row>
    <row r="75" spans="1:5" x14ac:dyDescent="0.35">
      <c r="A75" s="7">
        <v>43960</v>
      </c>
      <c r="B75" s="8">
        <v>312</v>
      </c>
      <c r="C75">
        <v>19183</v>
      </c>
      <c r="E75" s="7"/>
    </row>
    <row r="76" spans="1:5" x14ac:dyDescent="0.35">
      <c r="A76" s="7">
        <v>43961</v>
      </c>
      <c r="B76">
        <v>302</v>
      </c>
      <c r="C76">
        <v>19485</v>
      </c>
      <c r="E76" s="7"/>
    </row>
    <row r="77" spans="1:5" x14ac:dyDescent="0.35">
      <c r="A77" s="7">
        <v>43962</v>
      </c>
      <c r="B77">
        <v>367</v>
      </c>
      <c r="C77">
        <v>19852</v>
      </c>
    </row>
    <row r="78" spans="1:5" x14ac:dyDescent="0.35">
      <c r="A78" s="7">
        <v>43963</v>
      </c>
      <c r="B78">
        <v>426</v>
      </c>
      <c r="C78">
        <v>20278</v>
      </c>
    </row>
    <row r="79" spans="1:5" x14ac:dyDescent="0.35">
      <c r="A79" s="7">
        <v>43964</v>
      </c>
      <c r="B79">
        <v>393</v>
      </c>
      <c r="C79">
        <v>20671</v>
      </c>
    </row>
    <row r="80" spans="1:5" x14ac:dyDescent="0.35">
      <c r="A80" s="7">
        <v>43965</v>
      </c>
      <c r="B80">
        <v>355</v>
      </c>
      <c r="C80">
        <v>21026</v>
      </c>
    </row>
    <row r="81" spans="1:3" x14ac:dyDescent="0.35">
      <c r="A81" s="7">
        <v>43966</v>
      </c>
      <c r="B81">
        <v>351</v>
      </c>
      <c r="C81">
        <v>21377</v>
      </c>
    </row>
    <row r="82" spans="1:3" x14ac:dyDescent="0.35">
      <c r="A82" s="7">
        <v>43967</v>
      </c>
      <c r="B82">
        <v>270</v>
      </c>
      <c r="C82">
        <v>21647</v>
      </c>
    </row>
    <row r="83" spans="1:3" x14ac:dyDescent="0.35">
      <c r="A83" s="7">
        <v>43968</v>
      </c>
      <c r="B83">
        <v>342</v>
      </c>
      <c r="C83">
        <v>21989</v>
      </c>
    </row>
    <row r="84" spans="1:3" x14ac:dyDescent="0.35">
      <c r="A84" s="7">
        <v>43969</v>
      </c>
      <c r="B84">
        <v>327</v>
      </c>
      <c r="C84">
        <v>22316</v>
      </c>
    </row>
    <row r="85" spans="1:3" x14ac:dyDescent="0.35">
      <c r="A85" s="7">
        <v>43970</v>
      </c>
      <c r="B85">
        <v>317</v>
      </c>
      <c r="C85">
        <v>22633</v>
      </c>
    </row>
    <row r="86" spans="1:3" x14ac:dyDescent="0.35">
      <c r="A86" s="7">
        <v>43971</v>
      </c>
      <c r="B86">
        <v>407</v>
      </c>
      <c r="C86">
        <v>23040</v>
      </c>
    </row>
    <row r="87" spans="1:3" x14ac:dyDescent="0.35">
      <c r="A87" s="7">
        <v>43972</v>
      </c>
      <c r="B87">
        <v>380</v>
      </c>
      <c r="C87">
        <v>23420</v>
      </c>
    </row>
    <row r="88" spans="1:3" x14ac:dyDescent="0.35">
      <c r="A88" s="7">
        <v>43973</v>
      </c>
      <c r="B88">
        <v>251</v>
      </c>
      <c r="C88">
        <v>23671</v>
      </c>
    </row>
    <row r="89" spans="1:3" x14ac:dyDescent="0.35">
      <c r="A89" s="7">
        <v>43974</v>
      </c>
      <c r="B89">
        <v>217</v>
      </c>
      <c r="C89">
        <v>23888</v>
      </c>
    </row>
    <row r="90" spans="1:3" x14ac:dyDescent="0.35">
      <c r="A90" s="7">
        <v>43975</v>
      </c>
      <c r="B90">
        <v>214</v>
      </c>
      <c r="C90">
        <v>24102</v>
      </c>
    </row>
    <row r="91" spans="1:3" x14ac:dyDescent="0.35">
      <c r="A91" s="7">
        <v>43976</v>
      </c>
      <c r="B91">
        <v>205</v>
      </c>
      <c r="C91">
        <v>24307</v>
      </c>
    </row>
    <row r="92" spans="1:3" x14ac:dyDescent="0.35">
      <c r="A92" s="7">
        <v>43977</v>
      </c>
      <c r="B92">
        <v>241</v>
      </c>
      <c r="C92">
        <v>24548</v>
      </c>
    </row>
    <row r="93" spans="1:3" x14ac:dyDescent="0.35">
      <c r="A93" s="7">
        <v>43978</v>
      </c>
      <c r="B93">
        <v>249</v>
      </c>
      <c r="C93">
        <v>24797</v>
      </c>
    </row>
    <row r="94" spans="1:3" x14ac:dyDescent="0.35">
      <c r="A94" s="7">
        <v>43979</v>
      </c>
      <c r="B94">
        <v>187</v>
      </c>
      <c r="C94">
        <v>24984</v>
      </c>
    </row>
    <row r="95" spans="1:3" x14ac:dyDescent="0.35">
      <c r="A95" s="7">
        <v>43980</v>
      </c>
      <c r="B95">
        <v>197</v>
      </c>
      <c r="C95">
        <v>25181</v>
      </c>
    </row>
    <row r="96" spans="1:3" x14ac:dyDescent="0.35">
      <c r="A96" s="7">
        <v>43981</v>
      </c>
      <c r="B96">
        <v>209</v>
      </c>
      <c r="C96">
        <v>25390</v>
      </c>
    </row>
    <row r="97" spans="1:3" x14ac:dyDescent="0.35">
      <c r="A97" s="7">
        <v>43982</v>
      </c>
      <c r="B97">
        <v>136</v>
      </c>
      <c r="C97">
        <v>25526</v>
      </c>
    </row>
    <row r="98" spans="1:3" x14ac:dyDescent="0.35">
      <c r="A98" s="7">
        <v>43983</v>
      </c>
      <c r="B98">
        <v>150</v>
      </c>
      <c r="C98">
        <v>25676</v>
      </c>
    </row>
    <row r="99" spans="1:3" x14ac:dyDescent="0.35">
      <c r="A99" s="7">
        <v>43984</v>
      </c>
      <c r="B99">
        <v>101</v>
      </c>
      <c r="C99">
        <v>25777</v>
      </c>
    </row>
    <row r="100" spans="1:3" x14ac:dyDescent="0.35">
      <c r="A100" s="7">
        <v>43985</v>
      </c>
      <c r="B100">
        <v>117</v>
      </c>
      <c r="C100">
        <v>25894</v>
      </c>
    </row>
    <row r="101" spans="1:3" x14ac:dyDescent="0.35">
      <c r="A101" s="7">
        <v>43986</v>
      </c>
      <c r="B101">
        <v>124</v>
      </c>
      <c r="C101">
        <v>26018</v>
      </c>
    </row>
    <row r="102" spans="1:3" x14ac:dyDescent="0.35">
      <c r="A102" s="7">
        <v>43987</v>
      </c>
      <c r="B102">
        <v>110</v>
      </c>
      <c r="C102">
        <v>26128</v>
      </c>
    </row>
    <row r="103" spans="1:3" x14ac:dyDescent="0.35">
      <c r="A103" s="7">
        <v>43988</v>
      </c>
      <c r="B103">
        <v>100</v>
      </c>
      <c r="C103">
        <v>26228</v>
      </c>
    </row>
    <row r="104" spans="1:3" x14ac:dyDescent="0.35">
      <c r="A104" s="7">
        <v>43989</v>
      </c>
      <c r="B104">
        <v>75</v>
      </c>
      <c r="C104">
        <v>26303</v>
      </c>
    </row>
    <row r="105" spans="1:3" x14ac:dyDescent="0.35">
      <c r="A105" s="7">
        <v>43990</v>
      </c>
      <c r="B105">
        <v>51</v>
      </c>
      <c r="C105">
        <v>26354</v>
      </c>
    </row>
    <row r="106" spans="1:3" x14ac:dyDescent="0.35">
      <c r="A106" s="7">
        <v>43991</v>
      </c>
      <c r="B106">
        <v>75</v>
      </c>
      <c r="C106">
        <v>26429</v>
      </c>
    </row>
    <row r="107" spans="1:3" x14ac:dyDescent="0.35">
      <c r="A107" s="7">
        <v>43992</v>
      </c>
      <c r="B107">
        <v>74</v>
      </c>
      <c r="C107">
        <v>26503</v>
      </c>
    </row>
    <row r="108" spans="1:3" x14ac:dyDescent="0.35">
      <c r="A108" s="7">
        <v>43993</v>
      </c>
      <c r="B108">
        <v>54</v>
      </c>
      <c r="C108">
        <v>26557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A65" workbookViewId="0">
      <pane xSplit="1" topLeftCell="BL1" activePane="topRight" state="frozen"/>
      <selection pane="topRight" activeCell="BW57" sqref="BW57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319</v>
      </c>
      <c r="BM1" s="10" t="s">
        <v>320</v>
      </c>
      <c r="BN1" s="10" t="s">
        <v>321</v>
      </c>
      <c r="BO1" s="10" t="s">
        <v>322</v>
      </c>
      <c r="BP1" s="10" t="s">
        <v>323</v>
      </c>
      <c r="BQ1" s="10" t="s">
        <v>324</v>
      </c>
      <c r="BR1" s="10" t="s">
        <v>325</v>
      </c>
      <c r="BS1" s="10" t="s">
        <v>326</v>
      </c>
      <c r="BT1" s="10" t="s">
        <v>327</v>
      </c>
      <c r="BU1" s="10" t="s">
        <v>328</v>
      </c>
      <c r="BV1" s="10" t="s">
        <v>329</v>
      </c>
      <c r="BW1" s="10" t="s">
        <v>330</v>
      </c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15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15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15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15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15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15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15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15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15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15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15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15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15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15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15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15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15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15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15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15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15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15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15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15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15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15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15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15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15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15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15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15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15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15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15" hidden="1" thickBot="1" x14ac:dyDescent="0.4"/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>
        <v>302</v>
      </c>
      <c r="BU57" s="13">
        <v>305</v>
      </c>
      <c r="BV57" s="13">
        <v>306</v>
      </c>
      <c r="BW57" s="13">
        <v>307</v>
      </c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>
        <v>276</v>
      </c>
      <c r="BU58" s="15">
        <v>279</v>
      </c>
      <c r="BV58" s="15">
        <v>280</v>
      </c>
      <c r="BW58" s="15">
        <v>281</v>
      </c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>
        <v>961</v>
      </c>
      <c r="BU59" s="13">
        <v>961</v>
      </c>
      <c r="BV59" s="13">
        <v>961</v>
      </c>
      <c r="BW59" s="13">
        <v>967</v>
      </c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>
        <v>3046</v>
      </c>
      <c r="BU60" s="15">
        <v>3057</v>
      </c>
      <c r="BV60" s="15">
        <v>3073</v>
      </c>
      <c r="BW60" s="15">
        <v>3087</v>
      </c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>
        <v>3347</v>
      </c>
      <c r="BU61" s="13">
        <v>3350</v>
      </c>
      <c r="BV61" s="13">
        <v>3359</v>
      </c>
      <c r="BW61" s="13">
        <v>3375</v>
      </c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>
        <v>3641</v>
      </c>
      <c r="BU62" s="15">
        <v>3656</v>
      </c>
      <c r="BV62" s="15">
        <v>3664</v>
      </c>
      <c r="BW62" s="15">
        <v>3674</v>
      </c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>
        <v>3320</v>
      </c>
      <c r="BU63" s="13">
        <v>3328</v>
      </c>
      <c r="BV63" s="13">
        <v>3334</v>
      </c>
      <c r="BW63" s="13">
        <v>3339</v>
      </c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>
        <v>2293</v>
      </c>
      <c r="BU64" s="15">
        <v>2300</v>
      </c>
      <c r="BV64" s="15">
        <v>2304</v>
      </c>
      <c r="BW64" s="15">
        <v>2314</v>
      </c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>
        <v>2354</v>
      </c>
      <c r="BU65" s="13">
        <v>2359</v>
      </c>
      <c r="BV65" s="13">
        <v>2365</v>
      </c>
      <c r="BW65" s="13">
        <v>2368</v>
      </c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>
        <v>6729</v>
      </c>
      <c r="BU66" s="15">
        <v>6735</v>
      </c>
      <c r="BV66" s="15">
        <v>6747</v>
      </c>
      <c r="BW66" s="15">
        <v>6763</v>
      </c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>
        <v>82</v>
      </c>
      <c r="BU67" s="13">
        <v>82</v>
      </c>
      <c r="BV67" s="13">
        <v>82</v>
      </c>
      <c r="BW67" s="13">
        <v>82</v>
      </c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>
        <v>26351</v>
      </c>
      <c r="BU68" s="24">
        <v>26412</v>
      </c>
      <c r="BV68" s="24">
        <v>26475</v>
      </c>
      <c r="BW68" s="24">
        <v>26557</v>
      </c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x14ac:dyDescent="0.35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x14ac:dyDescent="0.35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</row>
    <row r="108" spans="1:216" x14ac:dyDescent="0.35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</row>
    <row r="109" spans="1:216" x14ac:dyDescent="0.35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</row>
    <row r="110" spans="1:216" x14ac:dyDescent="0.35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  <c r="BT110" s="25">
        <v>3</v>
      </c>
      <c r="BU110" s="25">
        <v>3</v>
      </c>
      <c r="BV110" s="25">
        <v>3</v>
      </c>
      <c r="BW110" s="25">
        <v>3</v>
      </c>
    </row>
    <row r="111" spans="1:216" x14ac:dyDescent="0.35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  <c r="BT111" s="25">
        <v>4</v>
      </c>
      <c r="BU111" s="25">
        <v>4</v>
      </c>
      <c r="BV111" s="25">
        <v>4</v>
      </c>
      <c r="BW111" s="25">
        <v>4</v>
      </c>
    </row>
    <row r="112" spans="1:216" x14ac:dyDescent="0.35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  <c r="BT112" s="11">
        <v>13</v>
      </c>
      <c r="BU112" s="11">
        <v>13</v>
      </c>
      <c r="BV112" s="11">
        <v>13</v>
      </c>
      <c r="BW112" s="11">
        <v>13</v>
      </c>
    </row>
    <row r="113" spans="1:75" x14ac:dyDescent="0.35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  <c r="BT113" s="11">
        <v>56</v>
      </c>
      <c r="BU113" s="11">
        <v>56</v>
      </c>
      <c r="BV113" s="11">
        <v>57</v>
      </c>
      <c r="BW113" s="11">
        <v>58</v>
      </c>
    </row>
    <row r="114" spans="1:75" x14ac:dyDescent="0.35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  <c r="BT114" s="11">
        <v>198</v>
      </c>
      <c r="BU114" s="11">
        <v>199</v>
      </c>
      <c r="BV114" s="11">
        <v>201</v>
      </c>
      <c r="BW114" s="11">
        <v>202</v>
      </c>
    </row>
    <row r="115" spans="1:75" x14ac:dyDescent="0.35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  <c r="BT115" s="11">
        <v>541</v>
      </c>
      <c r="BU115" s="11">
        <v>546</v>
      </c>
      <c r="BV115" s="11">
        <v>547</v>
      </c>
      <c r="BW115" s="11">
        <v>553</v>
      </c>
    </row>
    <row r="116" spans="1:75" x14ac:dyDescent="0.35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  <c r="BT116" s="11">
        <v>2273</v>
      </c>
      <c r="BU116" s="11">
        <v>2296</v>
      </c>
      <c r="BV116" s="11">
        <v>2305</v>
      </c>
      <c r="BW116" s="11">
        <v>2325</v>
      </c>
    </row>
    <row r="117" spans="1:75" x14ac:dyDescent="0.35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  <c r="BV117" s="25">
        <v>0</v>
      </c>
      <c r="BW117" s="25">
        <v>0</v>
      </c>
    </row>
    <row r="118" spans="1:75" x14ac:dyDescent="0.35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  <c r="BT118" s="11">
        <v>3088</v>
      </c>
      <c r="BU118" s="11">
        <v>3117</v>
      </c>
      <c r="BV118" s="11">
        <v>3130</v>
      </c>
      <c r="BW118" s="11">
        <v>3158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3" sqref="E3:E14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331</v>
      </c>
      <c r="B1" t="s">
        <v>332</v>
      </c>
      <c r="C1" t="s">
        <v>333</v>
      </c>
      <c r="D1" t="s">
        <v>334</v>
      </c>
      <c r="E1" t="s">
        <v>335</v>
      </c>
      <c r="F1" t="s">
        <v>337</v>
      </c>
    </row>
    <row r="2" spans="1:6" x14ac:dyDescent="0.35">
      <c r="E2" t="s">
        <v>336</v>
      </c>
    </row>
    <row r="3" spans="1:6" x14ac:dyDescent="0.35">
      <c r="A3" t="s">
        <v>338</v>
      </c>
      <c r="B3">
        <v>307</v>
      </c>
      <c r="C3">
        <v>1.2</v>
      </c>
      <c r="D3">
        <v>276.89999999999998</v>
      </c>
      <c r="E3">
        <v>0</v>
      </c>
      <c r="F3" t="s">
        <v>224</v>
      </c>
    </row>
    <row r="4" spans="1:6" x14ac:dyDescent="0.35">
      <c r="A4" t="s">
        <v>339</v>
      </c>
      <c r="B4">
        <v>281</v>
      </c>
      <c r="C4">
        <v>1.1000000000000001</v>
      </c>
      <c r="D4">
        <v>260.3</v>
      </c>
      <c r="E4">
        <v>0</v>
      </c>
      <c r="F4" t="s">
        <v>224</v>
      </c>
    </row>
    <row r="5" spans="1:6" x14ac:dyDescent="0.35">
      <c r="A5" t="s">
        <v>340</v>
      </c>
      <c r="B5">
        <v>967</v>
      </c>
      <c r="C5">
        <v>3.7</v>
      </c>
      <c r="D5">
        <v>486.2</v>
      </c>
      <c r="E5">
        <v>0</v>
      </c>
      <c r="F5" t="s">
        <v>224</v>
      </c>
    </row>
    <row r="6" spans="1:6" x14ac:dyDescent="0.35">
      <c r="A6" t="s">
        <v>341</v>
      </c>
      <c r="B6" s="2">
        <v>3087</v>
      </c>
      <c r="C6">
        <v>11.7</v>
      </c>
      <c r="D6">
        <v>958.4</v>
      </c>
      <c r="E6" t="s">
        <v>288</v>
      </c>
      <c r="F6" t="s">
        <v>302</v>
      </c>
    </row>
    <row r="7" spans="1:6" x14ac:dyDescent="0.35">
      <c r="A7" t="s">
        <v>342</v>
      </c>
      <c r="B7" s="2">
        <v>3375</v>
      </c>
      <c r="C7">
        <v>12.7</v>
      </c>
      <c r="D7" s="26">
        <v>1027.3</v>
      </c>
      <c r="E7" t="s">
        <v>288</v>
      </c>
      <c r="F7" t="s">
        <v>302</v>
      </c>
    </row>
    <row r="8" spans="1:6" x14ac:dyDescent="0.35">
      <c r="A8" t="s">
        <v>343</v>
      </c>
      <c r="B8" s="2">
        <v>3674</v>
      </c>
      <c r="C8">
        <v>13.9</v>
      </c>
      <c r="D8" s="26">
        <v>1320</v>
      </c>
      <c r="E8">
        <v>13</v>
      </c>
      <c r="F8" t="s">
        <v>344</v>
      </c>
    </row>
    <row r="9" spans="1:6" x14ac:dyDescent="0.35">
      <c r="A9" t="s">
        <v>345</v>
      </c>
      <c r="B9" s="2">
        <v>3339</v>
      </c>
      <c r="C9">
        <v>12.6</v>
      </c>
      <c r="D9" s="26">
        <v>1300.9000000000001</v>
      </c>
      <c r="E9">
        <v>58</v>
      </c>
      <c r="F9">
        <v>22.6</v>
      </c>
    </row>
    <row r="10" spans="1:6" x14ac:dyDescent="0.35">
      <c r="A10" t="s">
        <v>346</v>
      </c>
      <c r="B10" s="2">
        <v>2314</v>
      </c>
      <c r="C10">
        <v>8.6999999999999993</v>
      </c>
      <c r="D10" s="26">
        <v>1068.5</v>
      </c>
      <c r="E10">
        <v>202</v>
      </c>
      <c r="F10">
        <v>93.3</v>
      </c>
    </row>
    <row r="11" spans="1:6" x14ac:dyDescent="0.35">
      <c r="A11" t="s">
        <v>347</v>
      </c>
      <c r="B11" s="2">
        <v>2368</v>
      </c>
      <c r="C11">
        <v>8.9</v>
      </c>
      <c r="D11" s="26">
        <v>1636.5</v>
      </c>
      <c r="E11">
        <v>553</v>
      </c>
      <c r="F11">
        <v>382.2</v>
      </c>
    </row>
    <row r="12" spans="1:6" x14ac:dyDescent="0.35">
      <c r="A12" t="s">
        <v>348</v>
      </c>
      <c r="B12" s="2">
        <v>6763</v>
      </c>
      <c r="C12">
        <v>25.5</v>
      </c>
      <c r="D12" s="26">
        <v>6693.3</v>
      </c>
      <c r="E12" s="2">
        <v>2325</v>
      </c>
      <c r="F12" s="26">
        <v>2301</v>
      </c>
    </row>
    <row r="13" spans="1:6" x14ac:dyDescent="0.35">
      <c r="A13" t="s">
        <v>349</v>
      </c>
      <c r="B13">
        <v>82</v>
      </c>
      <c r="C13" t="s">
        <v>224</v>
      </c>
      <c r="D13" t="s">
        <v>224</v>
      </c>
      <c r="E13" t="s">
        <v>224</v>
      </c>
      <c r="F13" t="s">
        <v>224</v>
      </c>
    </row>
    <row r="14" spans="1:6" x14ac:dyDescent="0.35">
      <c r="A14" t="s">
        <v>97</v>
      </c>
      <c r="B14" s="2">
        <v>26557</v>
      </c>
      <c r="C14" t="s">
        <v>224</v>
      </c>
      <c r="D14" s="26">
        <v>1285.5999999999999</v>
      </c>
      <c r="E14" s="2">
        <v>3158</v>
      </c>
      <c r="F14">
        <v>152.9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2020-06-13T03:41:57Z</dcterms:modified>
</cp:coreProperties>
</file>