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app\data\"/>
    </mc:Choice>
  </mc:AlternateContent>
  <xr:revisionPtr revIDLastSave="0" documentId="13_ncr:1_{10F29665-E41B-41AB-BF50-EAE16DC6360E}" xr6:coauthVersionLast="45" xr6:coauthVersionMax="45" xr10:uidLastSave="{00000000-0000-0000-0000-000000000000}"/>
  <bookViews>
    <workbookView xWindow="19670" yWindow="5690" windowWidth="18370" windowHeight="14410" tabRatio="585" activeTab="1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D2" i="2" l="1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AJ70" i="8" s="1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AM70" i="8"/>
  <c r="AQ70" i="8"/>
  <c r="F70" i="8" a="1"/>
  <c r="F70" i="8" s="1"/>
  <c r="B70" i="8"/>
  <c r="C70" i="8" s="1"/>
  <c r="E70" i="8"/>
  <c r="J82" i="9"/>
  <c r="F82" i="9"/>
  <c r="C82" i="9"/>
  <c r="AP70" i="8" l="1"/>
  <c r="AS70" i="8"/>
  <c r="AO70" i="8"/>
  <c r="AK70" i="8"/>
  <c r="AL70" i="8"/>
  <c r="AR70" i="8"/>
  <c r="AN70" i="8"/>
  <c r="P69" i="8"/>
  <c r="Q69" i="8"/>
  <c r="R69" i="8"/>
  <c r="S69" i="8"/>
  <c r="AJ69" i="8" s="1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AM69" i="8"/>
  <c r="AQ69" i="8"/>
  <c r="F69" i="8" a="1"/>
  <c r="F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S69" i="8" l="1"/>
  <c r="AO69" i="8"/>
  <c r="AK69" i="8"/>
  <c r="AP69" i="8"/>
  <c r="AL69" i="8"/>
  <c r="AR69" i="8"/>
  <c r="AN69" i="8"/>
  <c r="J80" i="9"/>
  <c r="F80" i="9"/>
  <c r="C80" i="9"/>
  <c r="P68" i="8"/>
  <c r="Q68" i="8"/>
  <c r="R68" i="8"/>
  <c r="S68" i="8"/>
  <c r="AJ68" i="8" s="1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AM68" i="8"/>
  <c r="AQ68" i="8"/>
  <c r="F68" i="8" a="1"/>
  <c r="F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L68" i="8" l="1"/>
  <c r="AP68" i="8"/>
  <c r="AS68" i="8"/>
  <c r="AO68" i="8"/>
  <c r="AK68" i="8"/>
  <c r="AR68" i="8"/>
  <c r="AN68" i="8"/>
  <c r="J79" i="9"/>
  <c r="F79" i="9"/>
  <c r="C79" i="9"/>
  <c r="P67" i="8"/>
  <c r="Q67" i="8"/>
  <c r="R67" i="8"/>
  <c r="AJ67" i="8" s="1"/>
  <c r="S67" i="8"/>
  <c r="AR67" i="8" s="1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AM67" i="8"/>
  <c r="AQ67" i="8"/>
  <c r="F67" i="8" a="1"/>
  <c r="F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L67" i="8" l="1"/>
  <c r="AS67" i="8"/>
  <c r="AO67" i="8"/>
  <c r="AK67" i="8"/>
  <c r="AP67" i="8"/>
  <c r="AN67" i="8"/>
  <c r="J78" i="9"/>
  <c r="F78" i="9"/>
  <c r="C78" i="9"/>
  <c r="P66" i="8"/>
  <c r="Q66" i="8"/>
  <c r="AJ66" i="8" s="1"/>
  <c r="R66" i="8"/>
  <c r="AK66" i="8" s="1"/>
  <c r="S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AM66" i="8"/>
  <c r="AQ66" i="8"/>
  <c r="F66" i="8" a="1"/>
  <c r="F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P66" i="8" l="1"/>
  <c r="AL66" i="8"/>
  <c r="AS66" i="8"/>
  <c r="AO66" i="8"/>
  <c r="AR66" i="8"/>
  <c r="AN66" i="8"/>
  <c r="J77" i="9"/>
  <c r="F77" i="9"/>
  <c r="C77" i="9"/>
  <c r="P65" i="8"/>
  <c r="Q65" i="8"/>
  <c r="AJ65" i="8" s="1"/>
  <c r="R65" i="8"/>
  <c r="S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F65" i="8" a="1"/>
  <c r="F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Q65" i="8" l="1"/>
  <c r="AM65" i="8"/>
  <c r="AP65" i="8"/>
  <c r="AL65" i="8"/>
  <c r="AS65" i="8"/>
  <c r="AO65" i="8"/>
  <c r="AK65" i="8"/>
  <c r="AR65" i="8"/>
  <c r="AN65" i="8"/>
  <c r="J76" i="9"/>
  <c r="F76" i="9"/>
  <c r="C76" i="9"/>
  <c r="P64" i="8"/>
  <c r="AQ64" i="8" s="1"/>
  <c r="Q64" i="8"/>
  <c r="R64" i="8"/>
  <c r="S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AM64" i="8"/>
  <c r="F64" i="8" a="1"/>
  <c r="F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L64" i="8" l="1"/>
  <c r="AK64" i="8"/>
  <c r="AJ64" i="8"/>
  <c r="AP64" i="8"/>
  <c r="AS64" i="8"/>
  <c r="AO64" i="8"/>
  <c r="AR64" i="8"/>
  <c r="AN64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T63" i="8" l="1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P63" i="8" s="1"/>
  <c r="AD63" i="8"/>
  <c r="AH63" i="8"/>
  <c r="AE63" i="8"/>
  <c r="E62" i="8"/>
  <c r="J74" i="9"/>
  <c r="F74" i="9"/>
  <c r="C74" i="9"/>
  <c r="P61" i="8"/>
  <c r="T61" i="8"/>
  <c r="X61" i="8"/>
  <c r="AB61" i="8"/>
  <c r="AF61" i="8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I61" i="8" l="1"/>
  <c r="AE61" i="8"/>
  <c r="AA61" i="8"/>
  <c r="W61" i="8"/>
  <c r="S61" i="8"/>
  <c r="AL63" i="8"/>
  <c r="AR63" i="8"/>
  <c r="AQ63" i="8"/>
  <c r="AO63" i="8"/>
  <c r="AH61" i="8"/>
  <c r="AD61" i="8"/>
  <c r="V61" i="8"/>
  <c r="AP61" i="8" s="1"/>
  <c r="R61" i="8"/>
  <c r="AS63" i="8"/>
  <c r="AJ63" i="8"/>
  <c r="AM63" i="8"/>
  <c r="AG61" i="8"/>
  <c r="AC61" i="8"/>
  <c r="Y61" i="8"/>
  <c r="AS61" i="8" s="1"/>
  <c r="U61" i="8"/>
  <c r="AR61" i="8" s="1"/>
  <c r="Q61" i="8"/>
  <c r="AK63" i="8"/>
  <c r="AN63" i="8"/>
  <c r="AL61" i="8"/>
  <c r="AK61" i="8"/>
  <c r="J73" i="9"/>
  <c r="F73" i="9"/>
  <c r="C73" i="9"/>
  <c r="E61" i="8"/>
  <c r="AO61" i="8" l="1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AS60" i="8" s="1"/>
  <c r="U60" i="8"/>
  <c r="AO60" i="8" s="1"/>
  <c r="Q60" i="8"/>
  <c r="AI60" i="8"/>
  <c r="AA60" i="8"/>
  <c r="AF60" i="8"/>
  <c r="AB60" i="8"/>
  <c r="X60" i="8"/>
  <c r="AR60" i="8" s="1"/>
  <c r="T60" i="8"/>
  <c r="AN60" i="8" s="1"/>
  <c r="AP60" i="8"/>
  <c r="AK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C59" i="8" l="1"/>
  <c r="U59" i="8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L60" i="8"/>
  <c r="AP59" i="8"/>
  <c r="AS59" i="8"/>
  <c r="AO59" i="8"/>
  <c r="AK59" i="8"/>
  <c r="AR59" i="8"/>
  <c r="AN59" i="8"/>
  <c r="F58" i="8" a="1"/>
  <c r="F58" i="8" s="1"/>
  <c r="P58" i="8" s="1"/>
  <c r="E58" i="8"/>
  <c r="J70" i="9"/>
  <c r="F70" i="9"/>
  <c r="C70" i="9"/>
  <c r="Z58" i="8" l="1"/>
  <c r="R58" i="8"/>
  <c r="Y58" i="8"/>
  <c r="Q58" i="8"/>
  <c r="AP58" i="8" s="1"/>
  <c r="AH58" i="8"/>
  <c r="V58" i="8"/>
  <c r="AG58" i="8"/>
  <c r="U58" i="8"/>
  <c r="AO58" i="8" s="1"/>
  <c r="AF58" i="8"/>
  <c r="AB58" i="8"/>
  <c r="X58" i="8"/>
  <c r="T58" i="8"/>
  <c r="AN58" i="8" s="1"/>
  <c r="AJ59" i="8"/>
  <c r="AL59" i="8"/>
  <c r="AM59" i="8"/>
  <c r="AD58" i="8"/>
  <c r="AC58" i="8"/>
  <c r="AI58" i="8"/>
  <c r="AE58" i="8"/>
  <c r="AA58" i="8"/>
  <c r="W58" i="8"/>
  <c r="S58" i="8"/>
  <c r="AQ59" i="8"/>
  <c r="AL58" i="8"/>
  <c r="AK58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S58" i="8" l="1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N57" i="8" s="1"/>
  <c r="AI57" i="8"/>
  <c r="AE57" i="8"/>
  <c r="AA57" i="8"/>
  <c r="W57" i="8"/>
  <c r="S57" i="8"/>
  <c r="AS57" i="8" s="1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O57" i="8" l="1"/>
  <c r="AK57" i="8"/>
  <c r="X56" i="8"/>
  <c r="P56" i="8"/>
  <c r="AL56" i="8" s="1"/>
  <c r="AP57" i="8"/>
  <c r="AF56" i="8"/>
  <c r="AB56" i="8"/>
  <c r="T56" i="8"/>
  <c r="AN56" i="8" s="1"/>
  <c r="AI56" i="8"/>
  <c r="AE56" i="8"/>
  <c r="AA56" i="8"/>
  <c r="W56" i="8"/>
  <c r="S56" i="8"/>
  <c r="AR57" i="8"/>
  <c r="AM57" i="8"/>
  <c r="AH56" i="8"/>
  <c r="AD56" i="8"/>
  <c r="V56" i="8"/>
  <c r="R56" i="8"/>
  <c r="AQ57" i="8"/>
  <c r="AG56" i="8"/>
  <c r="AC56" i="8"/>
  <c r="Y56" i="8"/>
  <c r="U56" i="8"/>
  <c r="AO56" i="8" s="1"/>
  <c r="Q56" i="8"/>
  <c r="AJ57" i="8"/>
  <c r="AL57" i="8"/>
  <c r="AP56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R56" i="8" l="1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J55" i="8" s="1"/>
  <c r="AS56" i="8"/>
  <c r="AN55" i="8"/>
  <c r="E55" i="8"/>
  <c r="J67" i="9"/>
  <c r="F67" i="9"/>
  <c r="C67" i="9"/>
  <c r="AM55" i="8" l="1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AN54" i="8" s="1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S54" i="8" l="1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AN53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O53" i="8" l="1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Q52" i="8" s="1"/>
  <c r="AH52" i="8"/>
  <c r="AD52" i="8"/>
  <c r="V52" i="8"/>
  <c r="R52" i="8"/>
  <c r="AP52" i="8" s="1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S52" i="8" l="1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AS51" i="8" s="1"/>
  <c r="U51" i="8"/>
  <c r="Q51" i="8"/>
  <c r="AL52" i="8"/>
  <c r="AN52" i="8"/>
  <c r="AD51" i="8"/>
  <c r="AF51" i="8"/>
  <c r="AB51" i="8"/>
  <c r="X51" i="8"/>
  <c r="T51" i="8"/>
  <c r="AO52" i="8"/>
  <c r="AR52" i="8"/>
  <c r="AP51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O51" i="8" l="1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AS49" i="8" s="1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R49" i="8" l="1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C3" i="8" l="1"/>
  <c r="C4" i="8"/>
  <c r="C5" i="8"/>
  <c r="C6" i="8"/>
  <c r="C7" i="8"/>
  <c r="C8" i="8"/>
  <c r="C9" i="8"/>
  <c r="J59" i="9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AL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P44" i="8" l="1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L43" i="8" s="1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S43" i="8" l="1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AP42" i="8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G41" i="8" l="1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S41" i="8"/>
  <c r="AG40" i="8"/>
  <c r="AC40" i="8"/>
  <c r="Y40" i="8"/>
  <c r="U40" i="8"/>
  <c r="AN40" i="8" s="1"/>
  <c r="Q40" i="8"/>
  <c r="AL42" i="8"/>
  <c r="AR42" i="8"/>
  <c r="AR41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S41" i="8" l="1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AP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L39" i="8" l="1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AS38" i="8" s="1"/>
  <c r="U38" i="8"/>
  <c r="Q38" i="8"/>
  <c r="AJ39" i="8"/>
  <c r="AK39" i="8"/>
  <c r="AL38" i="8" l="1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R31" i="8" s="1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X30" i="8" l="1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K30" i="8" s="1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J30" i="8" l="1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S29" i="8" s="1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R29" i="8" l="1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C2" i="8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C3" i="5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C4" i="5" l="1"/>
  <c r="B3" i="8" s="1"/>
  <c r="B2" i="8"/>
  <c r="F21" i="8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C5" i="5"/>
  <c r="B4" i="8" s="1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C6" i="5"/>
  <c r="B5" i="8" s="1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C7" i="5"/>
  <c r="B6" i="8" s="1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  <c r="C8" i="5"/>
  <c r="B7" i="8" s="1"/>
  <c r="C9" i="5" l="1"/>
  <c r="B8" i="8" s="1"/>
  <c r="C10" i="5" l="1"/>
  <c r="B9" i="8" s="1"/>
  <c r="C11" i="5" l="1"/>
  <c r="B10" i="8" s="1"/>
  <c r="C10" i="8" s="1"/>
  <c r="C12" i="5" l="1"/>
  <c r="B11" i="8" s="1"/>
  <c r="C11" i="8" s="1"/>
  <c r="C13" i="5" l="1"/>
  <c r="B12" i="8" s="1"/>
  <c r="C12" i="8" s="1"/>
  <c r="C14" i="5" l="1"/>
  <c r="B13" i="8" s="1"/>
  <c r="C13" i="8" s="1"/>
  <c r="C15" i="5" l="1"/>
  <c r="B14" i="8" s="1"/>
  <c r="C14" i="8" s="1"/>
  <c r="C16" i="5" l="1"/>
  <c r="B15" i="8" s="1"/>
  <c r="C15" i="8" s="1"/>
  <c r="C17" i="5" l="1"/>
  <c r="G17" i="5" l="1"/>
  <c r="B16" i="8"/>
  <c r="C16" i="8" s="1"/>
  <c r="C18" i="5"/>
  <c r="G18" i="5" l="1"/>
  <c r="B17" i="8"/>
  <c r="C17" i="8" s="1"/>
  <c r="C19" i="5"/>
  <c r="G19" i="5" l="1"/>
  <c r="B18" i="8"/>
  <c r="C18" i="8" s="1"/>
  <c r="C20" i="5"/>
  <c r="G20" i="5" l="1"/>
  <c r="B19" i="8"/>
  <c r="C19" i="8" s="1"/>
  <c r="C21" i="5"/>
  <c r="G21" i="5" l="1"/>
  <c r="B20" i="8"/>
  <c r="C20" i="8" s="1"/>
  <c r="C22" i="5"/>
  <c r="B21" i="8" s="1"/>
  <c r="C21" i="8" l="1"/>
  <c r="C23" i="5"/>
  <c r="C24" i="5" s="1"/>
  <c r="G22" i="5"/>
  <c r="C25" i="5" l="1"/>
  <c r="G24" i="5"/>
  <c r="B23" i="8"/>
  <c r="G23" i="5"/>
  <c r="B22" i="8"/>
  <c r="C22" i="8" s="1"/>
  <c r="C23" i="8" l="1"/>
  <c r="G25" i="5"/>
  <c r="B24" i="8"/>
  <c r="C24" i="8" s="1"/>
  <c r="C26" i="5"/>
  <c r="C27" i="5" s="1"/>
  <c r="C28" i="5" l="1"/>
  <c r="C29" i="5" s="1"/>
  <c r="C30" i="5" s="1"/>
  <c r="C31" i="5" s="1"/>
  <c r="C32" i="5" s="1"/>
  <c r="B26" i="8"/>
  <c r="G27" i="5"/>
  <c r="G26" i="5"/>
  <c r="B25" i="8"/>
  <c r="C25" i="8" s="1"/>
  <c r="C26" i="8" l="1"/>
  <c r="C33" i="5"/>
  <c r="B31" i="8"/>
  <c r="G32" i="5"/>
  <c r="G31" i="5"/>
  <c r="B30" i="8"/>
  <c r="G30" i="5"/>
  <c r="B29" i="8"/>
  <c r="G29" i="5"/>
  <c r="B28" i="8"/>
  <c r="G28" i="5"/>
  <c r="B27" i="8"/>
  <c r="C27" i="8" s="1"/>
  <c r="C31" i="8" l="1"/>
  <c r="C29" i="8"/>
  <c r="C30" i="8"/>
  <c r="C28" i="8"/>
  <c r="B32" i="8"/>
  <c r="C32" i="8" s="1"/>
  <c r="C34" i="5"/>
  <c r="C35" i="5" s="1"/>
  <c r="C36" i="5" s="1"/>
  <c r="C37" i="5" s="1"/>
  <c r="G33" i="5"/>
  <c r="G37" i="5" l="1"/>
  <c r="C38" i="5"/>
  <c r="B36" i="8"/>
  <c r="G36" i="5"/>
  <c r="B35" i="8"/>
  <c r="G35" i="5"/>
  <c r="B34" i="8"/>
  <c r="G34" i="5"/>
  <c r="B33" i="8"/>
  <c r="C33" i="8" s="1"/>
  <c r="C34" i="8" l="1"/>
  <c r="C36" i="8"/>
  <c r="C35" i="8"/>
  <c r="G38" i="5"/>
  <c r="C39" i="5"/>
  <c r="C40" i="5" s="1"/>
  <c r="B37" i="8"/>
  <c r="C37" i="8" s="1"/>
  <c r="G40" i="5" l="1"/>
  <c r="C41" i="5"/>
  <c r="B39" i="8"/>
  <c r="G39" i="5"/>
  <c r="B38" i="8"/>
  <c r="C38" i="8" s="1"/>
  <c r="C39" i="8" l="1"/>
  <c r="G41" i="5"/>
  <c r="B40" i="8"/>
  <c r="C40" i="8" s="1"/>
  <c r="C42" i="5"/>
  <c r="G42" i="5" l="1"/>
  <c r="C43" i="5"/>
  <c r="C44" i="5" s="1"/>
  <c r="C45" i="5" s="1"/>
  <c r="B41" i="8"/>
  <c r="C41" i="8" s="1"/>
  <c r="C46" i="5" l="1"/>
  <c r="B45" i="8" s="1"/>
  <c r="B44" i="8"/>
  <c r="G45" i="5"/>
  <c r="G44" i="5"/>
  <c r="B43" i="8"/>
  <c r="G43" i="5"/>
  <c r="B42" i="8"/>
  <c r="C42" i="8" s="1"/>
  <c r="C44" i="8" l="1"/>
  <c r="C43" i="8"/>
  <c r="C47" i="5"/>
  <c r="B46" i="8" s="1"/>
  <c r="G46" i="5"/>
  <c r="C45" i="8" l="1"/>
  <c r="C46" i="8"/>
  <c r="C48" i="5"/>
  <c r="B47" i="8" s="1"/>
  <c r="C47" i="8" s="1"/>
  <c r="G47" i="5"/>
  <c r="G48" i="5" l="1"/>
  <c r="C49" i="5"/>
  <c r="C50" i="5" s="1"/>
  <c r="G50" i="5" l="1"/>
  <c r="C51" i="5"/>
  <c r="B49" i="8"/>
  <c r="G49" i="5"/>
  <c r="B48" i="8"/>
  <c r="C48" i="8" s="1"/>
  <c r="G51" i="5" l="1"/>
  <c r="C52" i="5"/>
  <c r="B50" i="8"/>
  <c r="C50" i="8" s="1"/>
  <c r="C49" i="8"/>
  <c r="G52" i="5" l="1"/>
  <c r="C53" i="5"/>
  <c r="C54" i="5" s="1"/>
  <c r="C55" i="5" s="1"/>
  <c r="B51" i="8"/>
  <c r="C51" i="8" s="1"/>
  <c r="C56" i="5" l="1"/>
  <c r="C57" i="5" s="1"/>
  <c r="C58" i="5" s="1"/>
  <c r="G55" i="5"/>
  <c r="B54" i="8"/>
  <c r="G54" i="5"/>
  <c r="B53" i="8"/>
  <c r="G53" i="5"/>
  <c r="B52" i="8"/>
  <c r="C52" i="8" s="1"/>
  <c r="C59" i="5" l="1"/>
  <c r="C60" i="5" s="1"/>
  <c r="C61" i="5" s="1"/>
  <c r="B57" i="8"/>
  <c r="G58" i="5"/>
  <c r="G57" i="5"/>
  <c r="B56" i="8"/>
  <c r="C54" i="8"/>
  <c r="G56" i="5"/>
  <c r="B55" i="8"/>
  <c r="C55" i="8" s="1"/>
  <c r="C53" i="8"/>
  <c r="G61" i="5" l="1"/>
  <c r="C62" i="5"/>
  <c r="C63" i="5" s="1"/>
  <c r="B60" i="8"/>
  <c r="G60" i="5"/>
  <c r="B59" i="8"/>
  <c r="C57" i="8"/>
  <c r="G59" i="5"/>
  <c r="B58" i="8"/>
  <c r="C58" i="8" s="1"/>
  <c r="C56" i="8"/>
  <c r="C64" i="5" l="1"/>
  <c r="B62" i="8"/>
  <c r="G63" i="5"/>
  <c r="C60" i="8"/>
  <c r="G62" i="5"/>
  <c r="B61" i="8"/>
  <c r="C59" i="8"/>
  <c r="C62" i="8" l="1"/>
  <c r="G64" i="5"/>
  <c r="C65" i="5"/>
  <c r="C66" i="5" s="1"/>
  <c r="C67" i="5" s="1"/>
  <c r="B63" i="8"/>
  <c r="C63" i="8" s="1"/>
  <c r="C61" i="8"/>
  <c r="G67" i="5" l="1"/>
  <c r="C68" i="5"/>
  <c r="B66" i="8"/>
  <c r="G66" i="5"/>
  <c r="B65" i="8"/>
  <c r="G65" i="5"/>
  <c r="B64" i="8"/>
  <c r="C64" i="8" s="1"/>
  <c r="G68" i="5" l="1"/>
  <c r="C69" i="5"/>
  <c r="B67" i="8"/>
  <c r="C67" i="8" s="1"/>
  <c r="C66" i="8"/>
  <c r="C65" i="8"/>
  <c r="G69" i="5" l="1"/>
  <c r="C70" i="5"/>
  <c r="C71" i="5" s="1"/>
  <c r="G71" i="5" s="1"/>
  <c r="B68" i="8"/>
  <c r="C68" i="8" s="1"/>
  <c r="G70" i="5" l="1"/>
  <c r="B69" i="8"/>
  <c r="C69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<sst xmlns="http://schemas.openxmlformats.org/spreadsheetml/2006/main" count="2070" uniqueCount="358">
  <si>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</si>
  <si>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</si>
  <si>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</si>
  <si>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</si>
  <si>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</si>
  <si>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</si>
  <si>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</si>
  <si>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</si>
  <si>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</si>
  <si>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</si>
  <si>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</si>
  <si>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</si>
  <si>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</si>
  <si>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</si>
  <si>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</si>
  <si>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</si>
  <si>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</si>
  <si>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</si>
  <si>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</si>
  <si>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</si>
  <si>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</si>
  <si>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</si>
  <si>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</si>
  <si>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</si>
  <si>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</si>
  <si>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</si>
  <si>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</si>
  <si>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</si>
  <si>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</si>
  <si>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</si>
  <si>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</si>
  <si>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</si>
  <si>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</si>
  <si>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</si>
  <si>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</si>
  <si>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</si>
  <si>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</si>
  <si>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</si>
  <si>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</si>
  <si>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</si>
  <si>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</si>
  <si>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</si>
  <si>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</si>
  <si>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</si>
  <si>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</si>
  <si>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</si>
  <si>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</si>
  <si>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</si>
  <si>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</si>
  <si>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</si>
  <si>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</si>
  <si>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</si>
  <si>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</si>
  <si>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</si>
  <si>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</si>
  <si>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</si>
  <si>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</si>
  <si>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</si>
  <si>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</si>
  <si>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</si>
  <si>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</si>
  <si>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</si>
  <si>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</si>
  <si>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</si>
  <si>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</si>
  <si>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</si>
  <si>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</si>
  <si>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</si>
  <si>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</si>
  <si>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</si>
  <si>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</si>
  <si>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</si>
  <si>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</si>
  <si>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</si>
  <si>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</si>
  <si>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</si>
  <si>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</si>
  <si>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</si>
  <si>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</si>
  <si>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</si>
  <si>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</si>
  <si>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</si>
  <si>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</si>
  <si>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</si>
  <si>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</si>
  <si>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</si>
  <si>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</si>
  <si>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</si>
  <si>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</si>
  <si>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</si>
  <si>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</si>
  <si>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</si>
  <si>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</si>
  <si>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</si>
  <si>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</si>
  <si>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</si>
  <si>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</si>
  <si>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</si>
  <si>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</si>
  <si>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</si>
  <si>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</si>
  <si>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</si>
  <si>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</si>
  <si>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</si>
  <si>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</si>
  <si>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</si>
  <si>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</si>
  <si>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</si>
  <si>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</si>
  <si>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</si>
  <si>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</si>
  <si>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</si>
  <si>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</si>
  <si>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</si>
  <si>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</si>
  <si>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</si>
  <si>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</si>
  <si>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</si>
  <si>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</si>
  <si>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</si>
  <si>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</si>
  <si>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</si>
  <si>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</si>
  <si>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</si>
  <si>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</si>
  <si>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</si>
  <si>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</si>
  <si>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</si>
  <si>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</si>
  <si>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</si>
  <si>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</si>
  <si>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</si>
  <si>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</si>
  <si>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</si>
  <si>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</si>
  <si>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</si>
  <si>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</si>
  <si>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</si>
  <si>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</si>
  <si>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</si>
  <si>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</si>
  <si>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</si>
  <si>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</si>
  <si>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</si>
  <si>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</si>
  <si>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</si>
  <si>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</si>
  <si>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</si>
  <si>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</si>
  <si>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</si>
  <si>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</si>
  <si>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</si>
  <si>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</si>
  <si>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</si>
  <si>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</si>
  <si>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</si>
  <si>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</si>
  <si>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</si>
  <si>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</si>
  <si>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</si>
  <si>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</si>
  <si>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</si>
  <si>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</si>
  <si>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</si>
  <si>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</si>
  <si>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</si>
  <si>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</si>
  <si>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</si>
  <si>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</si>
  <si>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</si>
  <si>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</si>
  <si>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</si>
  <si>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</si>
  <si>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</si>
  <si>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</si>
  <si>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</si>
  <si>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</si>
  <si>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</si>
  <si>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</si>
  <si>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</si>
  <si>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</si>
  <si>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</si>
  <si>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</si>
  <si>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</si>
  <si>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</si>
  <si>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</si>
  <si>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</si>
  <si>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</si>
  <si>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</si>
  <si>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</si>
  <si>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</si>
  <si>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</si>
  <si>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</si>
  <si>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</si>
  <si>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</si>
  <si>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</si>
  <si>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</si>
  <si>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</si>
  <si>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</si>
  <si>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</si>
  <si>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</si>
  <si>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</si>
  <si>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</si>
  <si>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</si>
  <si>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</si>
  <si>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</si>
  <si>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</si>
  <si>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</si>
  <si>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</si>
  <si>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</si>
  <si>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</si>
  <si>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</si>
  <si>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</si>
  <si>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</si>
  <si>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</si>
  <si>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</si>
  <si>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</si>
  <si>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</si>
  <si>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</si>
  <si>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</si>
  <si>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</si>
  <si>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</si>
  <si>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</si>
  <si>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</si>
  <si>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</si>
  <si>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</si>
  <si>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</si>
  <si>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</si>
  <si>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</si>
  <si>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</si>
  <si>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</si>
  <si>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</si>
  <si>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</si>
  <si>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</si>
  <si>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</si>
  <si>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</si>
  <si>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</si>
  <si>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</si>
  <si>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</si>
  <si>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</si>
  <si>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</si>
  <si>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</si>
  <si>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</si>
  <si>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</si>
  <si>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</si>
  <si>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</si>
  <si>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</si>
  <si>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</si>
  <si>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</si>
  <si>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</si>
  <si>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</si>
  <si>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</si>
  <si>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</si>
  <si>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</si>
  <si>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</si>
  <si>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</si>
  <si>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</si>
  <si>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</si>
  <si>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</si>
  <si>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</si>
  <si>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</si>
  <si>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</si>
  <si>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</si>
  <si>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</si>
  <si>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</si>
  <si>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</si>
  <si>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</si>
  <si>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</si>
  <si>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</si>
  <si>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</si>
  <si>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</si>
  <si>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</si>
  <si>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</si>
  <si>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</si>
  <si>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</si>
  <si>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</si>
  <si>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</si>
  <si>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</si>
  <si>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</si>
  <si>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</si>
  <si>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</si>
  <si>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</si>
  <si>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</si>
  <si>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</si>
  <si>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</si>
  <si>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</si>
  <si>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</si>
  <si>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</si>
  <si>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</si>
  <si>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</si>
  <si>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</si>
  <si>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</si>
  <si>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</si>
  <si>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</si>
  <si>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</si>
  <si>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</si>
  <si>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</si>
  <si>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</si>
  <si>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</si>
  <si>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</si>
  <si>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</si>
  <si>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</si>
  <si>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</si>
  <si>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</si>
  <si>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1,0</t>
  </si>
  <si>
    <t>0,9</t>
  </si>
  <si>
    <t>14 MAI, 18h05</t>
  </si>
  <si>
    <t>15 MAI, 18h05</t>
  </si>
  <si>
    <t>n.p.</t>
  </si>
  <si>
    <t>13,8</t>
  </si>
  <si>
    <t>16 MAI, 18h05</t>
  </si>
  <si>
    <t>17 MAI, 18h05</t>
  </si>
  <si>
    <t>12,7</t>
  </si>
  <si>
    <t>&lt;5</t>
  </si>
  <si>
    <t>18 MAI, 18h05</t>
  </si>
  <si>
    <t>0-4ans</t>
  </si>
  <si>
    <t>5-9ans</t>
  </si>
  <si>
    <t>10-19ans</t>
  </si>
  <si>
    <t>20-29ans</t>
  </si>
  <si>
    <t>30-39ans</t>
  </si>
  <si>
    <t>40-49ans</t>
  </si>
  <si>
    <t>*4,3</t>
  </si>
  <si>
    <t>50-59ans</t>
  </si>
  <si>
    <t>60-69ans</t>
  </si>
  <si>
    <t>70-79ans</t>
  </si>
  <si>
    <t>80anset+</t>
  </si>
  <si>
    <t>19 MAI, 18h05</t>
  </si>
  <si>
    <t>12,5</t>
  </si>
  <si>
    <t>8,8</t>
  </si>
  <si>
    <t>20 MAI, 18h05</t>
  </si>
  <si>
    <t>PERSONNES</t>
  </si>
  <si>
    <t>NOMBREDECASCONFIRMÉS¹</t>
  </si>
  <si>
    <t>RÉPARTITIONDESCAS(%)</t>
  </si>
  <si>
    <t>NOMBREDEDÉCÈS</t>
  </si>
  <si>
    <t>TAUXDEMORTALITÉPOUR</t>
  </si>
  <si>
    <t>21 MAI, 18h05</t>
  </si>
  <si>
    <t>3,3</t>
  </si>
  <si>
    <t>GROUPED'ÂGE</t>
  </si>
  <si>
    <t>TAUXPOUR</t>
  </si>
  <si>
    <t>1147,1</t>
  </si>
  <si>
    <t>22 MAI, 18h05</t>
  </si>
  <si>
    <t>219,2</t>
  </si>
  <si>
    <t>389,7</t>
  </si>
  <si>
    <t>11,1</t>
  </si>
  <si>
    <t>811,2</t>
  </si>
  <si>
    <t>897,9</t>
  </si>
  <si>
    <t>19,1</t>
  </si>
  <si>
    <t>956,3</t>
  </si>
  <si>
    <t>73,9</t>
  </si>
  <si>
    <t>9,2</t>
  </si>
  <si>
    <t>304,1</t>
  </si>
  <si>
    <t>26,7</t>
  </si>
  <si>
    <t>121,4</t>
  </si>
  <si>
    <t>1169,8</t>
  </si>
  <si>
    <t>1172,3</t>
  </si>
  <si>
    <t>1505,2</t>
  </si>
  <si>
    <t>6236,1</t>
  </si>
  <si>
    <t>1822,0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</si>
</sst>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D35"/>
  <sheetViews>
    <sheetView topLeftCell="AM1" zoomScale="77" zoomScaleNormal="77" workbookViewId="0">
      <selection activeCell="BE5" sqref="BE5"/>
    </sheetView>
  </sheetViews>
  <sheetFormatPr defaultRowHeight="14.5" x14ac:dyDescent="0.35"/>
  <cols>
    <col min="1" max="1" width="42.453125" customWidth="1"/>
    <col min="2" max="17" width="10.08984375" bestFit="1" customWidth="1"/>
    <col min="18" max="56" width="10.7265625" bestFit="1" customWidth="1"/>
  </cols>
  <sheetData>
    <row r="1" spans="1:56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9">
        <v>43952</v>
      </c>
      <c r="AJ1" s="19">
        <v>43953</v>
      </c>
      <c r="AK1" s="19">
        <v>43954</v>
      </c>
      <c r="AL1" s="19">
        <v>43955</v>
      </c>
      <c r="AM1" s="19">
        <v>43956</v>
      </c>
      <c r="AN1" s="19">
        <v>43957</v>
      </c>
      <c r="AO1" s="19">
        <v>43958</v>
      </c>
      <c r="AP1" s="19">
        <v>43959</v>
      </c>
      <c r="AQ1" s="19">
        <v>43960</v>
      </c>
      <c r="AR1" s="19">
        <v>43961</v>
      </c>
      <c r="AS1" s="19">
        <v>43962</v>
      </c>
      <c r="AT1" s="19">
        <v>43963</v>
      </c>
      <c r="AU1" s="19">
        <v>43964</v>
      </c>
      <c r="AV1" s="19">
        <v>43965</v>
      </c>
      <c r="AW1" s="19">
        <v>43966</v>
      </c>
      <c r="AX1" s="19">
        <v>43967</v>
      </c>
      <c r="AY1" s="19">
        <v>43968</v>
      </c>
      <c r="AZ1" s="19">
        <v>43969</v>
      </c>
      <c r="BA1" s="19">
        <v>43970</v>
      </c>
      <c r="BB1" s="19">
        <v>43971</v>
      </c>
      <c r="BC1" s="19">
        <v>43972</v>
      </c>
      <c r="BD1" s="19">
        <v>43973</v>
      </c>
    </row>
    <row r="2" spans="1:56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</row>
    <row r="3" spans="1:56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</row>
    <row r="4" spans="1:56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</row>
    <row r="5" spans="1:56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</row>
    <row r="6" spans="1:56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</row>
    <row r="7" spans="1:56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</row>
    <row r="8" spans="1:56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</row>
    <row r="9" spans="1:56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</row>
    <row r="10" spans="1:56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</row>
    <row r="11" spans="1:56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</row>
    <row r="12" spans="1:56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</row>
    <row r="13" spans="1:56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</row>
    <row r="14" spans="1:56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</row>
    <row r="15" spans="1:56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</row>
    <row r="16" spans="1:56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</row>
    <row r="17" spans="1:56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</row>
    <row r="18" spans="1:56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</row>
    <row r="19" spans="1:56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</row>
    <row r="20" spans="1:56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</row>
    <row r="21" spans="1:56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</row>
    <row r="22" spans="1:56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</row>
    <row r="23" spans="1:56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</row>
    <row r="24" spans="1:56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</row>
    <row r="25" spans="1:56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</row>
    <row r="26" spans="1:56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</row>
    <row r="27" spans="1:56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</row>
    <row r="28" spans="1:56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</row>
    <row r="29" spans="1:56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</row>
    <row r="30" spans="1:56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</row>
    <row r="31" spans="1:56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</row>
    <row r="32" spans="1:56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</row>
    <row r="33" spans="1:56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</row>
    <row r="34" spans="1:56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</row>
    <row r="35" spans="1:56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D34"/>
  <sheetViews>
    <sheetView tabSelected="1" zoomScale="90" zoomScaleNormal="90" workbookViewId="0">
      <pane xSplit="1" topLeftCell="AS1" activePane="topRight" state="frozen"/>
      <selection pane="topRight" activeCell="BE6" sqref="BE6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6" width="10.1796875" bestFit="1" customWidth="1"/>
  </cols>
  <sheetData>
    <row r="1" spans="1:56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19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</row>
    <row r="2" spans="1:56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</row>
    <row r="3" spans="1:56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</row>
    <row r="4" spans="1:56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</row>
    <row r="5" spans="1:56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</row>
    <row r="6" spans="1:56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</row>
    <row r="7" spans="1:56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</row>
    <row r="8" spans="1:56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</row>
    <row r="9" spans="1:56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</row>
    <row r="10" spans="1:56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</row>
    <row r="11" spans="1:56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</row>
    <row r="12" spans="1:56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</row>
    <row r="13" spans="1:56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</row>
    <row r="14" spans="1:56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</row>
    <row r="15" spans="1:56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</row>
    <row r="16" spans="1:56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</row>
    <row r="17" spans="1:56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</row>
    <row r="18" spans="1:56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</row>
    <row r="19" spans="1:56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</row>
    <row r="20" spans="1:56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</row>
    <row r="21" spans="1:56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</row>
    <row r="22" spans="1:56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</row>
    <row r="23" spans="1:56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</row>
    <row r="24" spans="1:56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</row>
    <row r="25" spans="1:56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</row>
    <row r="26" spans="1:56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</row>
    <row r="27" spans="1:56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</row>
    <row r="28" spans="1:56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</row>
    <row r="29" spans="1:56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</row>
    <row r="30" spans="1:56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</row>
    <row r="31" spans="1:56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</row>
    <row r="32" spans="1:56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</row>
    <row r="33" spans="1:56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</row>
    <row r="34" spans="1:56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70"/>
  <sheetViews>
    <sheetView zoomScale="75" zoomScaleNormal="75" workbookViewId="0">
      <pane ySplit="1" topLeftCell="A38" activePane="bottomLeft" state="frozen"/>
      <selection pane="bottomLeft" activeCell="E77" sqref="E77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17" customFormat="1" ht="72.5" x14ac:dyDescent="0.35">
      <c r="A1" s="17" t="s">
        <v>143</v>
      </c>
      <c r="B1" s="17" t="s">
        <v>142</v>
      </c>
      <c r="C1" s="17" t="s">
        <v>181</v>
      </c>
      <c r="D1" s="17" t="s">
        <v>230</v>
      </c>
      <c r="E1" s="17" t="s">
        <v>280</v>
      </c>
      <c r="F1" s="17" t="s">
        <v>144</v>
      </c>
      <c r="G1" s="17" t="s">
        <v>145</v>
      </c>
      <c r="H1" s="17" t="s">
        <v>146</v>
      </c>
      <c r="I1" s="17" t="s">
        <v>147</v>
      </c>
      <c r="J1" s="17" t="s">
        <v>148</v>
      </c>
      <c r="K1" s="17" t="s">
        <v>149</v>
      </c>
      <c r="L1" s="17" t="s">
        <v>150</v>
      </c>
      <c r="M1" s="17" t="s">
        <v>151</v>
      </c>
      <c r="N1" s="17" t="s">
        <v>168</v>
      </c>
      <c r="O1" s="17" t="s">
        <v>152</v>
      </c>
      <c r="P1" s="17" t="s">
        <v>161</v>
      </c>
      <c r="Q1" s="17" t="s">
        <v>153</v>
      </c>
      <c r="R1" s="17" t="s">
        <v>154</v>
      </c>
      <c r="S1" s="17" t="s">
        <v>155</v>
      </c>
      <c r="T1" s="17" t="s">
        <v>156</v>
      </c>
      <c r="U1" s="17" t="s">
        <v>157</v>
      </c>
      <c r="V1" s="17" t="s">
        <v>158</v>
      </c>
      <c r="W1" s="17" t="s">
        <v>159</v>
      </c>
      <c r="X1" s="17" t="s">
        <v>176</v>
      </c>
      <c r="Y1" s="17" t="s">
        <v>160</v>
      </c>
      <c r="Z1" s="17" t="s">
        <v>189</v>
      </c>
      <c r="AA1" s="17" t="s">
        <v>190</v>
      </c>
      <c r="AB1" s="17" t="s">
        <v>191</v>
      </c>
      <c r="AC1" s="17" t="s">
        <v>192</v>
      </c>
      <c r="AD1" s="17" t="s">
        <v>193</v>
      </c>
      <c r="AE1" s="17" t="s">
        <v>194</v>
      </c>
      <c r="AF1" s="17" t="s">
        <v>195</v>
      </c>
      <c r="AG1" s="17" t="s">
        <v>196</v>
      </c>
      <c r="AH1" s="17" t="s">
        <v>197</v>
      </c>
      <c r="AI1" s="17" t="s">
        <v>198</v>
      </c>
      <c r="AJ1" s="17" t="s">
        <v>199</v>
      </c>
      <c r="AK1" s="17" t="s">
        <v>200</v>
      </c>
      <c r="AL1" s="17" t="s">
        <v>201</v>
      </c>
      <c r="AM1" s="17" t="s">
        <v>202</v>
      </c>
      <c r="AN1" s="17" t="s">
        <v>203</v>
      </c>
      <c r="AO1" s="17" t="s">
        <v>204</v>
      </c>
      <c r="AP1" s="17" t="s">
        <v>205</v>
      </c>
      <c r="AQ1" s="17" t="s">
        <v>206</v>
      </c>
      <c r="AR1" s="17" t="s">
        <v>207</v>
      </c>
      <c r="AS1" s="17" t="s">
        <v>208</v>
      </c>
    </row>
    <row r="2" spans="1:45" s="17" customFormat="1" x14ac:dyDescent="0.35">
      <c r="A2" s="19">
        <v>43905</v>
      </c>
      <c r="B2" s="17">
        <f>mtl_newcases!C3</f>
        <v>22</v>
      </c>
      <c r="C2" s="17">
        <f>mtl_newcases!B3</f>
        <v>6</v>
      </c>
      <c r="D2" s="17" t="s">
        <v>101</v>
      </c>
      <c r="E2" s="17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17" customFormat="1" x14ac:dyDescent="0.35">
      <c r="A3" s="19">
        <v>43906</v>
      </c>
      <c r="B3" s="17">
        <f>mtl_newcases!C4</f>
        <v>27</v>
      </c>
      <c r="C3" s="17">
        <f t="shared" ref="C3:C43" si="0">B3-B2</f>
        <v>5</v>
      </c>
      <c r="D3" s="17" t="s">
        <v>101</v>
      </c>
      <c r="E3" s="17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17" customFormat="1" x14ac:dyDescent="0.35">
      <c r="A4" s="19">
        <v>43907</v>
      </c>
      <c r="B4" s="17">
        <f>mtl_newcases!C5</f>
        <v>32</v>
      </c>
      <c r="C4" s="17">
        <f t="shared" si="0"/>
        <v>5</v>
      </c>
      <c r="D4" s="17" t="s">
        <v>101</v>
      </c>
      <c r="E4" s="17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17" customFormat="1" x14ac:dyDescent="0.35">
      <c r="A5" s="19">
        <v>43908</v>
      </c>
      <c r="B5" s="17">
        <f>mtl_newcases!C6</f>
        <v>38</v>
      </c>
      <c r="C5" s="17">
        <f t="shared" si="0"/>
        <v>6</v>
      </c>
      <c r="D5" s="17" t="s">
        <v>101</v>
      </c>
      <c r="E5" s="17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17" customFormat="1" x14ac:dyDescent="0.35">
      <c r="A6" s="19">
        <v>43909</v>
      </c>
      <c r="B6" s="17">
        <f>mtl_newcases!C7</f>
        <v>74</v>
      </c>
      <c r="C6" s="17">
        <f t="shared" si="0"/>
        <v>36</v>
      </c>
      <c r="D6" s="17" t="s">
        <v>101</v>
      </c>
      <c r="E6" s="17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17" customFormat="1" x14ac:dyDescent="0.35">
      <c r="A7" s="19">
        <v>43910</v>
      </c>
      <c r="B7" s="17">
        <f>mtl_newcases!C8</f>
        <v>121</v>
      </c>
      <c r="C7" s="17">
        <f t="shared" si="0"/>
        <v>47</v>
      </c>
      <c r="D7" s="17" t="s">
        <v>101</v>
      </c>
      <c r="E7" s="1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17" customFormat="1" x14ac:dyDescent="0.35">
      <c r="A8" s="19">
        <v>43911</v>
      </c>
      <c r="B8" s="17">
        <f>mtl_newcases!C9</f>
        <v>213</v>
      </c>
      <c r="C8" s="17">
        <f t="shared" si="0"/>
        <v>92</v>
      </c>
      <c r="D8" s="17" t="s">
        <v>101</v>
      </c>
      <c r="E8" s="17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17" customFormat="1" x14ac:dyDescent="0.35">
      <c r="A9" s="19">
        <v>43912</v>
      </c>
      <c r="B9" s="17">
        <f>mtl_newcases!C10</f>
        <v>306</v>
      </c>
      <c r="C9" s="17">
        <f t="shared" si="0"/>
        <v>93</v>
      </c>
      <c r="D9" s="17" t="s">
        <v>101</v>
      </c>
      <c r="E9" s="17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17" customFormat="1" x14ac:dyDescent="0.35">
      <c r="A10" s="19">
        <v>43913</v>
      </c>
      <c r="B10" s="17">
        <f>mtl_newcases!C11</f>
        <v>437</v>
      </c>
      <c r="C10" s="17">
        <f t="shared" si="0"/>
        <v>131</v>
      </c>
      <c r="D10" s="17" t="s">
        <v>101</v>
      </c>
      <c r="E10" s="17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17" customFormat="1" x14ac:dyDescent="0.35">
      <c r="A11" s="19">
        <v>43914</v>
      </c>
      <c r="B11" s="17">
        <f>mtl_newcases!C12</f>
        <v>581</v>
      </c>
      <c r="C11" s="17">
        <f t="shared" si="0"/>
        <v>144</v>
      </c>
      <c r="D11" s="17" t="s">
        <v>101</v>
      </c>
      <c r="E11" s="17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17" customFormat="1" x14ac:dyDescent="0.35">
      <c r="A12" s="19">
        <v>43915</v>
      </c>
      <c r="B12" s="17">
        <f>mtl_newcases!C13</f>
        <v>763</v>
      </c>
      <c r="C12" s="17">
        <f t="shared" si="0"/>
        <v>182</v>
      </c>
      <c r="D12" s="17" t="s">
        <v>101</v>
      </c>
      <c r="E12" s="17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17" customFormat="1" x14ac:dyDescent="0.35">
      <c r="A13" s="19">
        <v>43916</v>
      </c>
      <c r="B13" s="17">
        <f>mtl_newcases!C14</f>
        <v>949</v>
      </c>
      <c r="C13" s="17">
        <f t="shared" si="0"/>
        <v>186</v>
      </c>
      <c r="D13" s="17" t="s">
        <v>101</v>
      </c>
      <c r="E13" s="17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17" customFormat="1" x14ac:dyDescent="0.35">
      <c r="A14" s="19">
        <v>43917</v>
      </c>
      <c r="B14" s="17">
        <f>mtl_newcases!C15</f>
        <v>1194</v>
      </c>
      <c r="C14" s="17">
        <f t="shared" si="0"/>
        <v>245</v>
      </c>
      <c r="D14" s="17" t="s">
        <v>101</v>
      </c>
      <c r="E14" s="17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17" customFormat="1" x14ac:dyDescent="0.35">
      <c r="A15" s="19">
        <v>43918</v>
      </c>
      <c r="B15" s="17">
        <f>mtl_newcases!C16</f>
        <v>1392</v>
      </c>
      <c r="C15" s="17">
        <f t="shared" si="0"/>
        <v>198</v>
      </c>
      <c r="D15" s="17" t="s">
        <v>101</v>
      </c>
      <c r="E15" s="17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19">
        <v>43919</v>
      </c>
      <c r="B16" s="17">
        <f>mtl_newcases!C17</f>
        <v>1649</v>
      </c>
      <c r="C16" s="17">
        <f t="shared" si="0"/>
        <v>257</v>
      </c>
      <c r="D16" s="17" t="s">
        <v>101</v>
      </c>
      <c r="E16" s="17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19">
        <v>43920</v>
      </c>
      <c r="B17" s="17">
        <f>mtl_newcases!C18</f>
        <v>1921</v>
      </c>
      <c r="C17" s="17">
        <f t="shared" si="0"/>
        <v>272</v>
      </c>
      <c r="D17" s="17" t="s">
        <v>101</v>
      </c>
      <c r="E17" s="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19">
        <v>43921</v>
      </c>
      <c r="B18" s="17">
        <f>mtl_newcases!C19</f>
        <v>2246</v>
      </c>
      <c r="C18" s="17">
        <f t="shared" si="0"/>
        <v>325</v>
      </c>
      <c r="D18" s="17" t="s">
        <v>101</v>
      </c>
      <c r="E18" s="17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18">
        <f>F18/(age_distribution_2016!$B$2/100000)</f>
        <v>14.57991616548205</v>
      </c>
      <c r="Q18" s="18">
        <f>G18/(age_distribution_2016!$B$3/100000)</f>
        <v>17.24385687598793</v>
      </c>
      <c r="R18" s="18">
        <f>H18/(age_distribution_2016!$B$4/100000)</f>
        <v>46.231102372665198</v>
      </c>
      <c r="S18" s="18">
        <f>I18/(age_distribution_2016!$B$5/100000)</f>
        <v>129.59331571318953</v>
      </c>
      <c r="T18" s="18">
        <f>J18/(age_distribution_2016!$B$6/100000)</f>
        <v>124.80186869108201</v>
      </c>
      <c r="U18" s="18">
        <f>K18/(age_distribution_2016!$B$7/100000)</f>
        <v>140.28882994400234</v>
      </c>
      <c r="V18" s="18">
        <f>L18/(age_distribution_2016!$B$8/100000)</f>
        <v>132.11009174311926</v>
      </c>
      <c r="W18" s="18">
        <f>M18/(age_distribution_2016!$B$9/100000)</f>
        <v>125.85058901002414</v>
      </c>
      <c r="X18" s="18">
        <f>N18/(age_distribution_2016!$B$10/100000)</f>
        <v>107.95805058605799</v>
      </c>
      <c r="Y18" s="18">
        <f>O18/(age_distribution_2016!$B$11/100000)</f>
        <v>120.43924902585901</v>
      </c>
      <c r="Z18" s="3">
        <f>F18*100/SUM($F18:$O18)</f>
        <v>0.76518412242945955</v>
      </c>
      <c r="AA18" s="3">
        <f t="shared" ref="AA18:AI18" si="1">G18*100/SUM($F18:$O18)</f>
        <v>0.86083213773314204</v>
      </c>
      <c r="AB18" s="3">
        <f t="shared" si="1"/>
        <v>4.1606886657101869</v>
      </c>
      <c r="AC18" s="3">
        <f t="shared" si="1"/>
        <v>18.173122907699664</v>
      </c>
      <c r="AD18" s="3">
        <f t="shared" si="1"/>
        <v>17.886178861788618</v>
      </c>
      <c r="AE18" s="3">
        <f t="shared" si="1"/>
        <v>17.073170731707318</v>
      </c>
      <c r="AF18" s="3">
        <f t="shared" si="1"/>
        <v>16.355810616929698</v>
      </c>
      <c r="AG18" s="3">
        <f t="shared" si="1"/>
        <v>12.338593974175035</v>
      </c>
      <c r="AH18" s="3">
        <f t="shared" si="1"/>
        <v>6.6953610712577714</v>
      </c>
      <c r="AI18" s="3">
        <f t="shared" si="1"/>
        <v>5.691056910569106</v>
      </c>
      <c r="AJ18" s="3">
        <f>P18*100/SUM($P18:$Y18)</f>
        <v>1.5201713841005755</v>
      </c>
      <c r="AK18" s="3">
        <f t="shared" ref="AK18:AS18" si="2">Q18*100/SUM($P18:$Y18)</f>
        <v>1.7979265091018517</v>
      </c>
      <c r="AL18" s="3">
        <f t="shared" si="2"/>
        <v>4.8202745533431699</v>
      </c>
      <c r="AM18" s="3">
        <f t="shared" si="2"/>
        <v>13.512015287461615</v>
      </c>
      <c r="AN18" s="3">
        <f t="shared" si="2"/>
        <v>13.012436238530851</v>
      </c>
      <c r="AO18" s="3">
        <f t="shared" si="2"/>
        <v>14.627180456272072</v>
      </c>
      <c r="AP18" s="3">
        <f t="shared" si="2"/>
        <v>13.774426323126368</v>
      </c>
      <c r="AQ18" s="3">
        <f t="shared" si="2"/>
        <v>13.12178080544647</v>
      </c>
      <c r="AR18" s="3">
        <f t="shared" si="2"/>
        <v>11.256219673796846</v>
      </c>
      <c r="AS18" s="3">
        <f t="shared" si="2"/>
        <v>12.557568768820188</v>
      </c>
    </row>
    <row r="19" spans="1:45" x14ac:dyDescent="0.35">
      <c r="A19" s="19">
        <v>43922</v>
      </c>
      <c r="B19" s="17">
        <f>mtl_newcases!C20</f>
        <v>2560</v>
      </c>
      <c r="C19" s="17">
        <f t="shared" si="0"/>
        <v>314</v>
      </c>
      <c r="D19" s="17" t="s">
        <v>101</v>
      </c>
      <c r="E19" s="17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18">
        <f>F19/(age_distribution_2016!$B$2/100000)</f>
        <v>14.57991616548205</v>
      </c>
      <c r="Q19" s="18">
        <f>G19/(age_distribution_2016!$B$3/100000)</f>
        <v>19.159840973319923</v>
      </c>
      <c r="R19" s="18">
        <f>H19/(age_distribution_2016!$B$4/100000)</f>
        <v>59.515901905040252</v>
      </c>
      <c r="S19" s="18">
        <f>I19/(age_distribution_2016!$B$5/100000)</f>
        <v>157.55818910393043</v>
      </c>
      <c r="T19" s="18">
        <f>J19/(age_distribution_2016!$B$6/100000)</f>
        <v>155.16809877367149</v>
      </c>
      <c r="U19" s="18">
        <f>K19/(age_distribution_2016!$B$7/100000)</f>
        <v>179.192455054524</v>
      </c>
      <c r="V19" s="18">
        <f>L19/(age_distribution_2016!$B$8/100000)</f>
        <v>161.46788990825686</v>
      </c>
      <c r="W19" s="18">
        <f>M19/(age_distribution_2016!$B$9/100000)</f>
        <v>151.21582400429256</v>
      </c>
      <c r="X19" s="18">
        <f>N19/(age_distribution_2016!$B$10/100000)</f>
        <v>138.03207896360271</v>
      </c>
      <c r="Y19" s="18">
        <f>O19/(age_distribution_2016!$B$11/100000)</f>
        <v>199.38262233692626</v>
      </c>
      <c r="Z19" s="3">
        <f t="shared" ref="Z19:Z22" si="3">F19*100/SUM($F19:$O19)</f>
        <v>0.60721062618595822</v>
      </c>
      <c r="AA19" s="3">
        <f t="shared" ref="AA19:AA22" si="4">G19*100/SUM($F19:$O19)</f>
        <v>0.75901328273244784</v>
      </c>
      <c r="AB19" s="3">
        <f t="shared" ref="AB19:AB22" si="5">H19*100/SUM($F19:$O19)</f>
        <v>4.2504743833017073</v>
      </c>
      <c r="AC19" s="3">
        <f t="shared" ref="AC19:AC22" si="6">I19*100/SUM($F19:$O19)</f>
        <v>17.533206831119546</v>
      </c>
      <c r="AD19" s="3">
        <f t="shared" ref="AD19:AD22" si="7">J19*100/SUM($F19:$O19)</f>
        <v>17.647058823529413</v>
      </c>
      <c r="AE19" s="3">
        <f t="shared" ref="AE19:AE22" si="8">K19*100/SUM($F19:$O19)</f>
        <v>17.30550284629981</v>
      </c>
      <c r="AF19" s="3">
        <f t="shared" ref="AF19:AF22" si="9">L19*100/SUM($F19:$O19)</f>
        <v>15.863377609108159</v>
      </c>
      <c r="AG19" s="3">
        <f t="shared" ref="AG19:AG22" si="10">M19*100/SUM($F19:$O19)</f>
        <v>11.764705882352942</v>
      </c>
      <c r="AH19" s="3">
        <f t="shared" ref="AH19:AH22" si="11">N19*100/SUM($F19:$O19)</f>
        <v>6.7931688804554078</v>
      </c>
      <c r="AI19" s="3">
        <f t="shared" ref="AI19:AI22" si="12">O19*100/SUM($F19:$O19)</f>
        <v>7.4762808349146113</v>
      </c>
      <c r="AJ19" s="3">
        <f t="shared" ref="AJ19:AJ22" si="13">P19*100/SUM($P19:$Y19)</f>
        <v>1.1802992798513701</v>
      </c>
      <c r="AK19" s="3">
        <f t="shared" ref="AK19:AK22" si="14">Q19*100/SUM($P19:$Y19)</f>
        <v>1.5510614907660267</v>
      </c>
      <c r="AL19" s="3">
        <f t="shared" ref="AL19:AL22" si="15">R19*100/SUM($P19:$Y19)</f>
        <v>4.8180370422521746</v>
      </c>
      <c r="AM19" s="3">
        <f t="shared" ref="AM19:AM22" si="16">S19*100/SUM($P19:$Y19)</f>
        <v>12.754930482682003</v>
      </c>
      <c r="AN19" s="3">
        <f t="shared" ref="AN19:AN22" si="17">T19*100/SUM($P19:$Y19)</f>
        <v>12.56144364341861</v>
      </c>
      <c r="AO19" s="3">
        <f t="shared" ref="AO19:AO22" si="18">U19*100/SUM($P19:$Y19)</f>
        <v>14.506306020907145</v>
      </c>
      <c r="AP19" s="3">
        <f t="shared" ref="AP19:AP22" si="19">V19*100/SUM($P19:$Y19)</f>
        <v>13.071435529172318</v>
      </c>
      <c r="AQ19" s="3">
        <f t="shared" ref="AQ19:AQ22" si="20">W19*100/SUM($P19:$Y19)</f>
        <v>12.241492073661524</v>
      </c>
      <c r="AR19" s="3">
        <f t="shared" ref="AR19:AR22" si="21">X19*100/SUM($P19:$Y19)</f>
        <v>11.174218119500496</v>
      </c>
      <c r="AS19" s="3">
        <f t="shared" ref="AS19:AS21" si="22">Y19*100/SUM($P19:$Y19)</f>
        <v>16.140776317788319</v>
      </c>
    </row>
    <row r="20" spans="1:45" x14ac:dyDescent="0.35">
      <c r="A20" s="19">
        <v>43923</v>
      </c>
      <c r="B20" s="17">
        <f>mtl_newcases!C21</f>
        <v>2966</v>
      </c>
      <c r="C20" s="17">
        <f t="shared" si="0"/>
        <v>406</v>
      </c>
      <c r="D20" s="17" t="s">
        <v>101</v>
      </c>
      <c r="E20" s="17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18">
        <f>F20/(age_distribution_2016!$B$2/100000)</f>
        <v>16.402405686167306</v>
      </c>
      <c r="Q20" s="18">
        <f>G20/(age_distribution_2016!$B$3/100000)</f>
        <v>19.159840973319923</v>
      </c>
      <c r="R20" s="18">
        <f>H20/(age_distribution_2016!$B$4/100000)</f>
        <v>61.641469830220259</v>
      </c>
      <c r="S20" s="18">
        <f>I20/(age_distribution_2016!$B$5/100000)</f>
        <v>165.74303009634241</v>
      </c>
      <c r="T20" s="18">
        <f>J20/(age_distribution_2016!$B$6/100000)</f>
        <v>165.17894385584384</v>
      </c>
      <c r="U20" s="18">
        <f>K20/(age_distribution_2016!$B$7/100000)</f>
        <v>194.91109146281559</v>
      </c>
      <c r="V20" s="18">
        <f>L20/(age_distribution_2016!$B$8/100000)</f>
        <v>172.67020762916465</v>
      </c>
      <c r="W20" s="18">
        <f>M20/(age_distribution_2016!$B$9/100000)</f>
        <v>156.58154679154165</v>
      </c>
      <c r="X20" s="18">
        <f>N20/(age_distribution_2016!$B$10/100000)</f>
        <v>153.45465761875386</v>
      </c>
      <c r="Y20" s="18">
        <f>O20/(age_distribution_2016!$B$11/100000)</f>
        <v>234.80593087394362</v>
      </c>
      <c r="Z20" s="3">
        <f t="shared" si="3"/>
        <v>0.63604240282685509</v>
      </c>
      <c r="AA20" s="3">
        <f t="shared" si="4"/>
        <v>0.70671378091872794</v>
      </c>
      <c r="AB20" s="3">
        <f t="shared" si="5"/>
        <v>4.0989399293286217</v>
      </c>
      <c r="AC20" s="3">
        <f t="shared" si="6"/>
        <v>17.17314487632509</v>
      </c>
      <c r="AD20" s="3">
        <f t="shared" si="7"/>
        <v>17.491166077738516</v>
      </c>
      <c r="AE20" s="3">
        <f t="shared" si="8"/>
        <v>17.526501766784452</v>
      </c>
      <c r="AF20" s="3">
        <f t="shared" si="9"/>
        <v>15.795053003533569</v>
      </c>
      <c r="AG20" s="3">
        <f t="shared" si="10"/>
        <v>11.342756183745584</v>
      </c>
      <c r="AH20" s="3">
        <f t="shared" si="11"/>
        <v>7.031802120141343</v>
      </c>
      <c r="AI20" s="3">
        <f t="shared" si="12"/>
        <v>8.1978798586572434</v>
      </c>
      <c r="AJ20" s="3">
        <f t="shared" si="13"/>
        <v>1.223558718028539</v>
      </c>
      <c r="AK20" s="3">
        <f t="shared" si="14"/>
        <v>1.429253178313741</v>
      </c>
      <c r="AL20" s="3">
        <f t="shared" si="15"/>
        <v>4.5982253607143129</v>
      </c>
      <c r="AM20" s="3">
        <f t="shared" si="16"/>
        <v>12.36381621739006</v>
      </c>
      <c r="AN20" s="3">
        <f t="shared" si="17"/>
        <v>12.321737472937102</v>
      </c>
      <c r="AO20" s="3">
        <f t="shared" si="18"/>
        <v>14.539645571680282</v>
      </c>
      <c r="AP20" s="3">
        <f t="shared" si="19"/>
        <v>12.880558006599919</v>
      </c>
      <c r="AQ20" s="3">
        <f t="shared" si="20"/>
        <v>11.680403492321608</v>
      </c>
      <c r="AR20" s="3">
        <f t="shared" si="21"/>
        <v>11.44714914043711</v>
      </c>
      <c r="AS20" s="3">
        <f t="shared" si="22"/>
        <v>17.51565284157731</v>
      </c>
    </row>
    <row r="21" spans="1:45" x14ac:dyDescent="0.35">
      <c r="A21" s="19">
        <v>43924</v>
      </c>
      <c r="B21" s="17">
        <f>mtl_newcases!C22</f>
        <v>3318</v>
      </c>
      <c r="C21" s="17">
        <f t="shared" si="0"/>
        <v>352</v>
      </c>
      <c r="D21" s="17" t="s">
        <v>101</v>
      </c>
      <c r="E21" s="17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18">
        <f>F21/(age_distribution_2016!$B$2/100000)</f>
        <v>21.869874248223073</v>
      </c>
      <c r="Q21" s="18">
        <f>G21/(age_distribution_2016!$B$3/100000)</f>
        <v>22.033817119317909</v>
      </c>
      <c r="R21" s="18">
        <f>H21/(age_distribution_2016!$B$4/100000)</f>
        <v>68.018173605760282</v>
      </c>
      <c r="S21" s="18">
        <f>I21/(age_distribution_2016!$B$5/100000)</f>
        <v>183.81788728791884</v>
      </c>
      <c r="T21" s="18">
        <f>J21/(age_distribution_2016!$B$6/100000)</f>
        <v>188.87127721698508</v>
      </c>
      <c r="U21" s="18">
        <f>K21/(age_distribution_2016!$B$7/100000)</f>
        <v>220.06090971608214</v>
      </c>
      <c r="V21" s="18">
        <f>L21/(age_distribution_2016!$B$8/100000)</f>
        <v>197.77885079671654</v>
      </c>
      <c r="W21" s="18">
        <f>M21/(age_distribution_2016!$B$9/100000)</f>
        <v>176.58105899856099</v>
      </c>
      <c r="X21" s="18">
        <f>N21/(age_distribution_2016!$B$10/100000)</f>
        <v>188.15545959284393</v>
      </c>
      <c r="Y21" s="18">
        <f>O21/(age_distribution_2016!$B$11/100000)</f>
        <v>298.56788624057486</v>
      </c>
      <c r="Z21" s="3">
        <f t="shared" si="3"/>
        <v>0.73778051029818625</v>
      </c>
      <c r="AA21" s="3">
        <f t="shared" si="4"/>
        <v>0.70703965570242855</v>
      </c>
      <c r="AB21" s="3">
        <f t="shared" si="5"/>
        <v>3.9348293882569934</v>
      </c>
      <c r="AC21" s="3">
        <f t="shared" si="6"/>
        <v>16.569320627113434</v>
      </c>
      <c r="AD21" s="3">
        <f t="shared" si="7"/>
        <v>17.399323701198892</v>
      </c>
      <c r="AE21" s="3">
        <f t="shared" si="8"/>
        <v>17.214878573624347</v>
      </c>
      <c r="AF21" s="3">
        <f t="shared" si="9"/>
        <v>15.739317553027973</v>
      </c>
      <c r="AG21" s="3">
        <f t="shared" si="10"/>
        <v>11.12818936366431</v>
      </c>
      <c r="AH21" s="3">
        <f t="shared" si="11"/>
        <v>7.5007685213648942</v>
      </c>
      <c r="AI21" s="3">
        <f t="shared" si="12"/>
        <v>9.0685521057485392</v>
      </c>
      <c r="AJ21" s="3">
        <f t="shared" si="13"/>
        <v>1.3967620430405514</v>
      </c>
      <c r="AK21" s="3">
        <f t="shared" si="14"/>
        <v>1.4072325732764974</v>
      </c>
      <c r="AL21" s="3">
        <f t="shared" si="15"/>
        <v>4.3441129130949543</v>
      </c>
      <c r="AM21" s="3">
        <f t="shared" si="16"/>
        <v>11.739886790457071</v>
      </c>
      <c r="AN21" s="3">
        <f t="shared" si="17"/>
        <v>12.062631364179373</v>
      </c>
      <c r="AO21" s="3">
        <f t="shared" si="18"/>
        <v>14.054617889417962</v>
      </c>
      <c r="AP21" s="3">
        <f t="shared" si="19"/>
        <v>12.631530870895588</v>
      </c>
      <c r="AQ21" s="3">
        <f t="shared" si="20"/>
        <v>11.277692680337832</v>
      </c>
      <c r="AR21" s="3">
        <f t="shared" si="21"/>
        <v>12.016914279764904</v>
      </c>
      <c r="AS21" s="3">
        <f t="shared" si="22"/>
        <v>19.068618595535266</v>
      </c>
    </row>
    <row r="22" spans="1:45" x14ac:dyDescent="0.35">
      <c r="A22" s="19">
        <v>43925</v>
      </c>
      <c r="B22" s="17">
        <f>mtl_newcases!C23</f>
        <v>3661</v>
      </c>
      <c r="C22" s="17">
        <f t="shared" si="0"/>
        <v>343</v>
      </c>
      <c r="D22" s="17" t="s">
        <v>101</v>
      </c>
      <c r="E22" s="17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18">
        <f>F22/(age_distribution_2016!$B$2/100000)</f>
        <v>22.781119008565703</v>
      </c>
      <c r="Q22" s="18">
        <f>G22/(age_distribution_2016!$B$3/100000)</f>
        <v>25.865785313981895</v>
      </c>
      <c r="R22" s="18">
        <f>H22/(age_distribution_2016!$B$4/100000)</f>
        <v>76.520445306480326</v>
      </c>
      <c r="S22" s="18">
        <f>I22/(age_distribution_2016!$B$5/100000)</f>
        <v>204.96205985164977</v>
      </c>
      <c r="T22" s="18">
        <f>J22/(age_distribution_2016!$B$6/100000)</f>
        <v>212.89730541419871</v>
      </c>
      <c r="U22" s="18">
        <f>K22/(age_distribution_2016!$B$7/100000)</f>
        <v>257.78563709598194</v>
      </c>
      <c r="V22" s="18">
        <f>L22/(age_distribution_2016!$B$8/100000)</f>
        <v>222.50120714630611</v>
      </c>
      <c r="W22" s="18">
        <f>M22/(age_distribution_2016!$B$9/100000)</f>
        <v>195.1171922636033</v>
      </c>
      <c r="X22" s="18">
        <f>N22/(age_distribution_2016!$B$10/100000)</f>
        <v>213.60271437384333</v>
      </c>
      <c r="Y22" s="18">
        <f>O22/(age_distribution_2016!$B$11/100000)</f>
        <v>365.36612519609332</v>
      </c>
      <c r="Z22" s="3">
        <f t="shared" si="3"/>
        <v>0.67476383265856954</v>
      </c>
      <c r="AA22" s="3">
        <f t="shared" si="4"/>
        <v>0.72874493927125505</v>
      </c>
      <c r="AB22" s="3">
        <f t="shared" si="5"/>
        <v>3.8866396761133601</v>
      </c>
      <c r="AC22" s="3">
        <f t="shared" si="6"/>
        <v>16.221322537112012</v>
      </c>
      <c r="AD22" s="3">
        <f t="shared" si="7"/>
        <v>17.219973009446694</v>
      </c>
      <c r="AE22" s="3">
        <f t="shared" si="8"/>
        <v>17.705802968960864</v>
      </c>
      <c r="AF22" s="3">
        <f t="shared" si="9"/>
        <v>15.546558704453441</v>
      </c>
      <c r="AG22" s="3">
        <f t="shared" si="10"/>
        <v>10.796221322537113</v>
      </c>
      <c r="AH22" s="3">
        <f t="shared" si="11"/>
        <v>7.47638326585695</v>
      </c>
      <c r="AI22" s="3">
        <f t="shared" si="12"/>
        <v>9.7435897435897427</v>
      </c>
      <c r="AJ22" s="3">
        <f t="shared" si="13"/>
        <v>1.2674487700457593</v>
      </c>
      <c r="AK22" s="3">
        <f t="shared" si="14"/>
        <v>1.4390670524194793</v>
      </c>
      <c r="AL22" s="3">
        <f t="shared" si="15"/>
        <v>4.2572862312244464</v>
      </c>
      <c r="AM22" s="3">
        <f t="shared" si="16"/>
        <v>11.403255062551663</v>
      </c>
      <c r="AN22" s="3">
        <f t="shared" si="17"/>
        <v>11.844739838803529</v>
      </c>
      <c r="AO22" s="3">
        <f t="shared" si="18"/>
        <v>14.342143972379681</v>
      </c>
      <c r="AP22" s="3">
        <f t="shared" si="19"/>
        <v>12.379061854917969</v>
      </c>
      <c r="AQ22" s="3">
        <f t="shared" si="20"/>
        <v>10.855526686652253</v>
      </c>
      <c r="AR22" s="3">
        <f t="shared" si="21"/>
        <v>11.883985923157184</v>
      </c>
      <c r="AS22" s="3">
        <f t="shared" ref="AS22:AS27" si="23">Y22*100/SUM($P22:$Y22)</f>
        <v>20.327484607848024</v>
      </c>
    </row>
    <row r="23" spans="1:45" x14ac:dyDescent="0.35">
      <c r="A23" s="19">
        <v>43926</v>
      </c>
      <c r="B23" s="17">
        <f>mtl_newcases!C24</f>
        <v>3923</v>
      </c>
      <c r="C23" s="17">
        <f t="shared" si="0"/>
        <v>262</v>
      </c>
      <c r="D23" s="17" t="s">
        <v>101</v>
      </c>
      <c r="E23" s="17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18">
        <f>F23/(age_distribution_2016!$B$2/100000)</f>
        <v>24.603608529250959</v>
      </c>
      <c r="Q23" s="18">
        <f>G23/(age_distribution_2016!$B$3/100000)</f>
        <v>27.781769411313888</v>
      </c>
      <c r="R23" s="18">
        <f>H23/(age_distribution_2016!$B$4/100000)</f>
        <v>78.646013231660334</v>
      </c>
      <c r="S23" s="18">
        <f>I23/(age_distribution_2016!$B$5/100000)</f>
        <v>212.12379572001024</v>
      </c>
      <c r="T23" s="18">
        <f>J23/(age_distribution_2016!$B$6/100000)</f>
        <v>222.57445566029867</v>
      </c>
      <c r="U23" s="18">
        <f>K23/(age_distribution_2016!$B$7/100000)</f>
        <v>271.53944395323703</v>
      </c>
      <c r="V23" s="18">
        <f>L23/(age_distribution_2016!$B$8/100000)</f>
        <v>234.47609850313856</v>
      </c>
      <c r="W23" s="18">
        <f>M23/(age_distribution_2016!$B$9/100000)</f>
        <v>211.21436062535059</v>
      </c>
      <c r="X23" s="18">
        <f>N23/(age_distribution_2016!$B$10/100000)</f>
        <v>230.56755089450957</v>
      </c>
      <c r="Y23" s="18">
        <f>O23/(age_distribution_2016!$B$11/100000)</f>
        <v>448.35787662567685</v>
      </c>
      <c r="Z23" s="3">
        <f t="shared" ref="Z23" si="24">F23*100/SUM($F23:$O23)</f>
        <v>0.68078668683812404</v>
      </c>
      <c r="AA23" s="3">
        <f t="shared" ref="AA23" si="25">G23*100/SUM($F23:$O23)</f>
        <v>0.73121533030761476</v>
      </c>
      <c r="AB23" s="3">
        <f t="shared" ref="AB23" si="26">H23*100/SUM($F23:$O23)</f>
        <v>3.7317196167423097</v>
      </c>
      <c r="AC23" s="3">
        <f t="shared" ref="AC23" si="27">I23*100/SUM($F23:$O23)</f>
        <v>15.683308119011599</v>
      </c>
      <c r="AD23" s="3">
        <f t="shared" ref="AD23" si="28">J23*100/SUM($F23:$O23)</f>
        <v>16.817952597075138</v>
      </c>
      <c r="AE23" s="3">
        <f t="shared" ref="AE23" si="29">K23*100/SUM($F23:$O23)</f>
        <v>17.423096318709028</v>
      </c>
      <c r="AF23" s="3">
        <f t="shared" ref="AF23" si="30">L23*100/SUM($F23:$O23)</f>
        <v>15.305093292990419</v>
      </c>
      <c r="AG23" s="3">
        <f t="shared" ref="AG23" si="31">M23*100/SUM($F23:$O23)</f>
        <v>10.91780131114473</v>
      </c>
      <c r="AH23" s="3">
        <f t="shared" ref="AH23" si="32">N23*100/SUM($F23:$O23)</f>
        <v>7.5390821986888552</v>
      </c>
      <c r="AI23" s="3">
        <f t="shared" ref="AI23" si="33">O23*100/SUM($F23:$O23)</f>
        <v>11.169944528492184</v>
      </c>
      <c r="AJ23" s="3">
        <f t="shared" ref="AJ23" si="34">P23*100/SUM($P23:$Y23)</f>
        <v>1.2540800743119853</v>
      </c>
      <c r="AK23" s="3">
        <f t="shared" ref="AK23" si="35">Q23*100/SUM($P23:$Y23)</f>
        <v>1.4160753454696453</v>
      </c>
      <c r="AL23" s="3">
        <f t="shared" ref="AL23" si="36">R23*100/SUM($P23:$Y23)</f>
        <v>4.0086964479476155</v>
      </c>
      <c r="AM23" s="3">
        <f t="shared" ref="AM23" si="37">S23*100/SUM($P23:$Y23)</f>
        <v>10.812244276428896</v>
      </c>
      <c r="AN23" s="3">
        <f t="shared" ref="AN23" si="38">T23*100/SUM($P23:$Y23)</f>
        <v>11.344928918153082</v>
      </c>
      <c r="AO23" s="3">
        <f t="shared" ref="AO23" si="39">U23*100/SUM($P23:$Y23)</f>
        <v>13.840742330404732</v>
      </c>
      <c r="AP23" s="3">
        <f t="shared" ref="AP23" si="40">V23*100/SUM($P23:$Y23)</f>
        <v>11.951572172252922</v>
      </c>
      <c r="AQ23" s="3">
        <f t="shared" ref="AQ23" si="41">W23*100/SUM($P23:$Y23)</f>
        <v>10.765889107440707</v>
      </c>
      <c r="AR23" s="3">
        <f t="shared" ref="AR23" si="42">X23*100/SUM($P23:$Y23)</f>
        <v>11.752348075931689</v>
      </c>
      <c r="AS23" s="3">
        <f t="shared" si="23"/>
        <v>22.853423251658725</v>
      </c>
    </row>
    <row r="24" spans="1:45" x14ac:dyDescent="0.35">
      <c r="A24" s="19">
        <v>43927</v>
      </c>
      <c r="B24" s="17">
        <f>mtl_newcases!C25</f>
        <v>4381</v>
      </c>
      <c r="C24" s="17">
        <f t="shared" si="0"/>
        <v>458</v>
      </c>
      <c r="D24">
        <v>63</v>
      </c>
      <c r="E24" s="17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18">
        <f>F24/(age_distribution_2016!$B$2/100000)</f>
        <v>27.337342810278841</v>
      </c>
      <c r="Q24" s="18">
        <f>G24/(age_distribution_2016!$B$3/100000)</f>
        <v>29.697753508645881</v>
      </c>
      <c r="R24" s="18">
        <f>H24/(age_distribution_2016!$B$4/100000)</f>
        <v>81.834365119430345</v>
      </c>
      <c r="S24" s="18">
        <f>I24/(age_distribution_2016!$B$5/100000)</f>
        <v>225.76519737403021</v>
      </c>
      <c r="T24" s="18">
        <f>J24/(age_distribution_2016!$B$6/100000)</f>
        <v>244.59831484107784</v>
      </c>
      <c r="U24" s="18">
        <f>K24/(age_distribution_2016!$B$7/100000)</f>
        <v>299.8329894881619</v>
      </c>
      <c r="V24" s="18">
        <f>L24/(age_distribution_2016!$B$8/100000)</f>
        <v>256.8807339449541</v>
      </c>
      <c r="W24" s="18">
        <f>M24/(age_distribution_2016!$B$9/100000)</f>
        <v>228.77490792907489</v>
      </c>
      <c r="X24" s="18">
        <f>N24/(age_distribution_2016!$B$10/100000)</f>
        <v>262.18383713756941</v>
      </c>
      <c r="Y24" s="18">
        <f>O24/(age_distribution_2016!$B$11/100000)</f>
        <v>555.63989676635799</v>
      </c>
      <c r="Z24" s="3">
        <f t="shared" ref="Z24" si="43">F24*100/SUM($F24:$O24)</f>
        <v>0.68243858052775253</v>
      </c>
      <c r="AA24" s="3">
        <f t="shared" ref="AA24" si="44">G24*100/SUM($F24:$O24)</f>
        <v>0.70518653321201097</v>
      </c>
      <c r="AB24" s="3">
        <f t="shared" ref="AB24" si="45">H24*100/SUM($F24:$O24)</f>
        <v>3.5031847133757963</v>
      </c>
      <c r="AC24" s="3">
        <f t="shared" ref="AC24" si="46">I24*100/SUM($F24:$O24)</f>
        <v>15.059144676979072</v>
      </c>
      <c r="AD24" s="3">
        <f t="shared" ref="AD24" si="47">J24*100/SUM($F24:$O24)</f>
        <v>16.674249317561419</v>
      </c>
      <c r="AE24" s="3">
        <f t="shared" ref="AE24" si="48">K24*100/SUM($F24:$O24)</f>
        <v>17.356687898089174</v>
      </c>
      <c r="AF24" s="3">
        <f t="shared" ref="AF24" si="49">L24*100/SUM($F24:$O24)</f>
        <v>15.127388535031848</v>
      </c>
      <c r="AG24" s="3">
        <f t="shared" ref="AG24" si="50">M24*100/SUM($F24:$O24)</f>
        <v>10.668789808917197</v>
      </c>
      <c r="AH24" s="3">
        <f t="shared" ref="AH24" si="51">N24*100/SUM($F24:$O24)</f>
        <v>7.7343039126478619</v>
      </c>
      <c r="AI24" s="3">
        <f t="shared" ref="AI24" si="52">O24*100/SUM($F24:$O24)</f>
        <v>12.48862602365787</v>
      </c>
      <c r="AJ24" s="3">
        <f t="shared" ref="AJ24" si="53">P24*100/SUM($P24:$Y24)</f>
        <v>1.2355607964005868</v>
      </c>
      <c r="AK24" s="3">
        <f t="shared" ref="AK24" si="54">Q24*100/SUM($P24:$Y24)</f>
        <v>1.3422438395385712</v>
      </c>
      <c r="AL24" s="3">
        <f t="shared" ref="AL24" si="55">R24*100/SUM($P24:$Y24)</f>
        <v>3.6986525735735332</v>
      </c>
      <c r="AM24" s="3">
        <f t="shared" ref="AM24" si="56">S24*100/SUM($P24:$Y24)</f>
        <v>10.203867618110584</v>
      </c>
      <c r="AN24" s="3">
        <f t="shared" ref="AN24" si="57">T24*100/SUM($P24:$Y24)</f>
        <v>11.055064524034513</v>
      </c>
      <c r="AO24" s="3">
        <f t="shared" ref="AO24" si="58">U24*100/SUM($P24:$Y24)</f>
        <v>13.55149583667175</v>
      </c>
      <c r="AP24" s="3">
        <f t="shared" ref="AP24" si="59">V24*100/SUM($P24:$Y24)</f>
        <v>11.610190734911347</v>
      </c>
      <c r="AQ24" s="3">
        <f t="shared" ref="AQ24" si="60">W24*100/SUM($P24:$Y24)</f>
        <v>10.339896946057117</v>
      </c>
      <c r="AR24" s="3">
        <f t="shared" ref="AR24" si="61">X24*100/SUM($P24:$Y24)</f>
        <v>11.849874103171945</v>
      </c>
      <c r="AS24" s="3">
        <f t="shared" si="23"/>
        <v>25.113153027530057</v>
      </c>
    </row>
    <row r="25" spans="1:45" x14ac:dyDescent="0.35">
      <c r="A25" s="19">
        <v>43928</v>
      </c>
      <c r="B25" s="17">
        <f>mtl_newcases!C26</f>
        <v>4805</v>
      </c>
      <c r="C25" s="17">
        <f t="shared" si="0"/>
        <v>424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18">
        <f>F25/(age_distribution_2016!$B$2/100000)</f>
        <v>30.982321851649356</v>
      </c>
      <c r="Q25" s="18">
        <f>G25/(age_distribution_2016!$B$3/100000)</f>
        <v>31.613737605977871</v>
      </c>
      <c r="R25" s="18">
        <f>H25/(age_distribution_2016!$B$4/100000)</f>
        <v>87.679676913675365</v>
      </c>
      <c r="S25" s="18">
        <f>I25/(age_distribution_2016!$B$5/100000)</f>
        <v>237.36038877994716</v>
      </c>
      <c r="T25" s="18">
        <f>J25/(age_distribution_2016!$B$6/100000)</f>
        <v>257.61241344790187</v>
      </c>
      <c r="U25" s="18">
        <f>K25/(age_distribution_2016!$B$7/100000)</f>
        <v>328.91246684350131</v>
      </c>
      <c r="V25" s="18">
        <f>L25/(age_distribution_2016!$B$8/100000)</f>
        <v>273.49106711733464</v>
      </c>
      <c r="W25" s="18">
        <f>M25/(age_distribution_2016!$B$9/100000)</f>
        <v>246.33545523279918</v>
      </c>
      <c r="X25" s="18">
        <f>N25/(age_distribution_2016!$B$10/100000)</f>
        <v>283.775447254781</v>
      </c>
      <c r="Y25" s="18">
        <f>O25/(age_distribution_2016!$B$11/100000)</f>
        <v>653.81306614037749</v>
      </c>
      <c r="Z25" s="3">
        <f t="shared" ref="Z25" si="62">F25*100/SUM($F25:$O25)</f>
        <v>0.71368597816960533</v>
      </c>
      <c r="AA25" s="3">
        <f t="shared" ref="AA25" si="63">G25*100/SUM($F25:$O25)</f>
        <v>0.69269521410579349</v>
      </c>
      <c r="AB25" s="3">
        <f t="shared" ref="AB25" si="64">H25*100/SUM($F25:$O25)</f>
        <v>3.4634760705289671</v>
      </c>
      <c r="AC25" s="3">
        <f t="shared" ref="AC25" si="65">I25*100/SUM($F25:$O25)</f>
        <v>14.609571788413099</v>
      </c>
      <c r="AD25" s="3">
        <f t="shared" ref="AD25" si="66">J25*100/SUM($F25:$O25)</f>
        <v>16.204869857262803</v>
      </c>
      <c r="AE25" s="3">
        <f t="shared" ref="AE25" si="67">K25*100/SUM($F25:$O25)</f>
        <v>17.569269521410579</v>
      </c>
      <c r="AF25" s="3">
        <f t="shared" ref="AF25" si="68">L25*100/SUM($F25:$O25)</f>
        <v>14.861460957178842</v>
      </c>
      <c r="AG25" s="3">
        <f t="shared" ref="AG25" si="69">M25*100/SUM($F25:$O25)</f>
        <v>10.600335852225021</v>
      </c>
      <c r="AH25" s="3">
        <f t="shared" ref="AH25" si="70">N25*100/SUM($F25:$O25)</f>
        <v>7.7246011754827872</v>
      </c>
      <c r="AI25" s="3">
        <f t="shared" ref="AI25" si="71">O25*100/SUM($F25:$O25)</f>
        <v>13.560033585222502</v>
      </c>
      <c r="AJ25" s="3">
        <f t="shared" ref="AJ25" si="72">P25*100/SUM($P25:$Y25)</f>
        <v>1.2741662743359223</v>
      </c>
      <c r="AK25" s="3">
        <f t="shared" ref="AK25" si="73">Q25*100/SUM($P25:$Y25)</f>
        <v>1.3001336199435898</v>
      </c>
      <c r="AL25" s="3">
        <f t="shared" ref="AL25" si="74">R25*100/SUM($P25:$Y25)</f>
        <v>3.605878468470165</v>
      </c>
      <c r="AM25" s="3">
        <f t="shared" ref="AM25" si="75">S25*100/SUM($P25:$Y25)</f>
        <v>9.7615860972205031</v>
      </c>
      <c r="AN25" s="3">
        <f t="shared" ref="AN25" si="76">T25*100/SUM($P25:$Y25)</f>
        <v>10.594462566017281</v>
      </c>
      <c r="AO25" s="3">
        <f t="shared" ref="AO25" si="77">U25*100/SUM($P25:$Y25)</f>
        <v>13.526719348773122</v>
      </c>
      <c r="AP25" s="3">
        <f t="shared" ref="AP25" si="78">V25*100/SUM($P25:$Y25)</f>
        <v>11.247481570994617</v>
      </c>
      <c r="AQ25" s="3">
        <f t="shared" ref="AQ25" si="79">W25*100/SUM($P25:$Y25)</f>
        <v>10.130691002879436</v>
      </c>
      <c r="AR25" s="3">
        <f t="shared" ref="AR25" si="80">X25*100/SUM($P25:$Y25)</f>
        <v>11.670432774791719</v>
      </c>
      <c r="AS25" s="3">
        <f t="shared" si="23"/>
        <v>26.888448276573634</v>
      </c>
    </row>
    <row r="26" spans="1:45" x14ac:dyDescent="0.35">
      <c r="A26" s="19">
        <v>43929</v>
      </c>
      <c r="B26" s="17">
        <f>mtl_newcases!C27</f>
        <v>5181</v>
      </c>
      <c r="C26" s="17">
        <f t="shared" si="0"/>
        <v>376</v>
      </c>
      <c r="D26">
        <v>91</v>
      </c>
      <c r="E26">
        <f t="shared" ref="E26:E42" si="81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18">
        <f>F26/(age_distribution_2016!$B$2/100000)</f>
        <v>32.804811372334612</v>
      </c>
      <c r="Q26" s="18">
        <f>G26/(age_distribution_2016!$B$3/100000)</f>
        <v>31.613737605977871</v>
      </c>
      <c r="R26" s="18">
        <f>H26/(age_distribution_2016!$B$4/100000)</f>
        <v>90.868028801445391</v>
      </c>
      <c r="S26" s="18">
        <f>I26/(age_distribution_2016!$B$5/100000)</f>
        <v>256.1173160542246</v>
      </c>
      <c r="T26" s="18">
        <f>J26/(age_distribution_2016!$B$6/100000)</f>
        <v>282.30583131726036</v>
      </c>
      <c r="U26" s="18">
        <f>K26/(age_distribution_2016!$B$7/100000)</f>
        <v>356.81304646821889</v>
      </c>
      <c r="V26" s="18">
        <f>L26/(age_distribution_2016!$B$8/100000)</f>
        <v>297.82713664896187</v>
      </c>
      <c r="W26" s="18">
        <f>M26/(age_distribution_2016!$B$9/100000)</f>
        <v>268.77393234311359</v>
      </c>
      <c r="X26" s="18">
        <f>N26/(age_distribution_2016!$B$10/100000)</f>
        <v>326.18753855644667</v>
      </c>
      <c r="Y26" s="18">
        <f>O26/(age_distribution_2016!$B$11/100000)</f>
        <v>767.16765345883312</v>
      </c>
      <c r="Z26" s="3">
        <f t="shared" ref="Z26" si="82">F26*100/SUM($F26:$O26)</f>
        <v>0.68597560975609762</v>
      </c>
      <c r="AA26" s="3">
        <f t="shared" ref="AA26" si="83">G26*100/SUM($F26:$O26)</f>
        <v>0.62881097560975607</v>
      </c>
      <c r="AB26" s="3">
        <f t="shared" ref="AB26" si="84">H26*100/SUM($F26:$O26)</f>
        <v>3.2583841463414633</v>
      </c>
      <c r="AC26" s="3">
        <f t="shared" ref="AC26" si="85">I26*100/SUM($F26:$O26)</f>
        <v>14.310213414634147</v>
      </c>
      <c r="AD26" s="3">
        <f t="shared" ref="AD26" si="86">J26*100/SUM($F26:$O26)</f>
        <v>16.120426829268293</v>
      </c>
      <c r="AE26" s="3">
        <f t="shared" ref="AE26" si="87">K26*100/SUM($F26:$O26)</f>
        <v>17.301829268292682</v>
      </c>
      <c r="AF26" s="3">
        <f t="shared" ref="AF26" si="88">L26*100/SUM($F26:$O26)</f>
        <v>14.691310975609756</v>
      </c>
      <c r="AG26" s="3">
        <f t="shared" ref="AG26" si="89">M26*100/SUM($F26:$O26)</f>
        <v>10.499237804878049</v>
      </c>
      <c r="AH26" s="3">
        <f t="shared" ref="AH26" si="90">N26*100/SUM($F26:$O26)</f>
        <v>8.0602134146341466</v>
      </c>
      <c r="AI26" s="3">
        <f t="shared" ref="AI26" si="91">O26*100/SUM($F26:$O26)</f>
        <v>14.44359756097561</v>
      </c>
      <c r="AJ26" s="3">
        <f t="shared" ref="AJ26" si="92">P26*100/SUM($P26:$Y26)</f>
        <v>1.2102957070485933</v>
      </c>
      <c r="AK26" s="3">
        <f t="shared" ref="AK26" si="93">Q26*100/SUM($P26:$Y26)</f>
        <v>1.1663524131872707</v>
      </c>
      <c r="AL26" s="3">
        <f t="shared" ref="AL26" si="94">R26*100/SUM($P26:$Y26)</f>
        <v>3.3524711944877916</v>
      </c>
      <c r="AM26" s="3">
        <f t="shared" ref="AM26" si="95">S26*100/SUM($P26:$Y26)</f>
        <v>9.4491531928956718</v>
      </c>
      <c r="AN26" s="3">
        <f t="shared" ref="AN26" si="96">T26*100/SUM($P26:$Y26)</f>
        <v>10.415348280472333</v>
      </c>
      <c r="AO26" s="3">
        <f t="shared" ref="AO26" si="97">U26*100/SUM($P26:$Y26)</f>
        <v>13.164206111656185</v>
      </c>
      <c r="AP26" s="3">
        <f t="shared" ref="AP26" si="98">V26*100/SUM($P26:$Y26)</f>
        <v>10.987988951913326</v>
      </c>
      <c r="AQ26" s="3">
        <f t="shared" ref="AQ26" si="99">W26*100/SUM($P26:$Y26)</f>
        <v>9.9161044637425455</v>
      </c>
      <c r="AR26" s="3">
        <f t="shared" ref="AR26" si="100">X26*100/SUM($P26:$Y26)</f>
        <v>12.034313294072128</v>
      </c>
      <c r="AS26" s="3">
        <f t="shared" si="23"/>
        <v>28.303766390524146</v>
      </c>
    </row>
    <row r="27" spans="1:45" x14ac:dyDescent="0.35">
      <c r="A27" s="19">
        <v>43930</v>
      </c>
      <c r="B27" s="17">
        <f>mtl_newcases!C28</f>
        <v>5532</v>
      </c>
      <c r="C27" s="17">
        <f t="shared" si="0"/>
        <v>351</v>
      </c>
      <c r="D27">
        <v>100</v>
      </c>
      <c r="E27">
        <f t="shared" si="81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18">
        <f>F27/(age_distribution_2016!$B$2/100000)</f>
        <v>33.716056132677238</v>
      </c>
      <c r="Q27" s="18">
        <f>G27/(age_distribution_2016!$B$3/100000)</f>
        <v>32.571729654643867</v>
      </c>
      <c r="R27" s="18">
        <f>H27/(age_distribution_2016!$B$4/100000)</f>
        <v>94.056380689215402</v>
      </c>
      <c r="S27" s="18">
        <f>I27/(age_distribution_2016!$B$5/100000)</f>
        <v>267.03043737744053</v>
      </c>
      <c r="T27" s="18">
        <f>J27/(age_distribution_2016!$B$6/100000)</f>
        <v>295.98731959622927</v>
      </c>
      <c r="U27" s="18">
        <f>K27/(age_distribution_2016!$B$7/100000)</f>
        <v>379.60506926024169</v>
      </c>
      <c r="V27" s="18">
        <f>L27/(age_distribution_2016!$B$8/100000)</f>
        <v>319.84548527281504</v>
      </c>
      <c r="W27" s="18">
        <f>M27/(age_distribution_2016!$B$9/100000)</f>
        <v>283.4077217628838</v>
      </c>
      <c r="X27" s="18">
        <f>N27/(age_distribution_2016!$B$10/100000)</f>
        <v>343.92350400987044</v>
      </c>
      <c r="Y27" s="18">
        <f>O27/(age_distribution_2016!$B$11/100000)</f>
        <v>872.42548454025609</v>
      </c>
      <c r="Z27" s="3">
        <f t="shared" ref="Z27:Z32" si="101">F27*100/SUM($F27:$O27)</f>
        <v>0.66059632208534191</v>
      </c>
      <c r="AA27" s="3">
        <f t="shared" ref="AA27" si="102">G27*100/SUM($F27:$O27)</f>
        <v>0.60703445813247636</v>
      </c>
      <c r="AB27" s="3">
        <f t="shared" ref="AB27" si="103">H27*100/SUM($F27:$O27)</f>
        <v>3.1601499732190681</v>
      </c>
      <c r="AC27" s="3">
        <f t="shared" ref="AC27" si="104">I27*100/SUM($F27:$O27)</f>
        <v>13.979646491697912</v>
      </c>
      <c r="AD27" s="3">
        <f t="shared" ref="AD27" si="105">J27*100/SUM($F27:$O27)</f>
        <v>15.83645777539725</v>
      </c>
      <c r="AE27" s="3">
        <f t="shared" ref="AE27" si="106">K27*100/SUM($F27:$O27)</f>
        <v>17.24692019282271</v>
      </c>
      <c r="AF27" s="3">
        <f t="shared" ref="AF27" si="107">L27*100/SUM($F27:$O27)</f>
        <v>14.783074450990895</v>
      </c>
      <c r="AG27" s="3">
        <f t="shared" ref="AG27" si="108">M27*100/SUM($F27:$O27)</f>
        <v>10.373147652204963</v>
      </c>
      <c r="AH27" s="3">
        <f t="shared" ref="AH27" si="109">N27*100/SUM($F27:$O27)</f>
        <v>7.9628637743260136</v>
      </c>
      <c r="AI27" s="3">
        <f t="shared" ref="AI27" si="110">O27*100/SUM($F27:$O27)</f>
        <v>15.39010890912337</v>
      </c>
      <c r="AJ27" s="3">
        <f t="shared" ref="AJ27" si="111">P27*100/SUM($P27:$Y27)</f>
        <v>1.1536444121732559</v>
      </c>
      <c r="AK27" s="3">
        <f t="shared" ref="AK27" si="112">Q27*100/SUM($P27:$Y27)</f>
        <v>1.1144895999410616</v>
      </c>
      <c r="AL27" s="3">
        <f t="shared" ref="AL27" si="113">R27*100/SUM($P27:$Y27)</f>
        <v>3.2182772974502631</v>
      </c>
      <c r="AM27" s="3">
        <f t="shared" ref="AM27" si="114">S27*100/SUM($P27:$Y27)</f>
        <v>9.136838862422529</v>
      </c>
      <c r="AN27" s="3">
        <f t="shared" ref="AN27" si="115">T27*100/SUM($P27:$Y27)</f>
        <v>10.12764114470038</v>
      </c>
      <c r="AO27" s="3">
        <f t="shared" ref="AO27" si="116">U27*100/SUM($P27:$Y27)</f>
        <v>12.98874534024409</v>
      </c>
      <c r="AP27" s="3">
        <f t="shared" ref="AP27" si="117">V27*100/SUM($P27:$Y27)</f>
        <v>10.943983347038248</v>
      </c>
      <c r="AQ27" s="3">
        <f t="shared" ref="AQ27" si="118">W27*100/SUM($P27:$Y27)</f>
        <v>9.697211716931081</v>
      </c>
      <c r="AR27" s="3">
        <f t="shared" ref="AR27" si="119">X27*100/SUM($P27:$Y27)</f>
        <v>11.767848144952298</v>
      </c>
      <c r="AS27" s="3">
        <f t="shared" si="23"/>
        <v>29.8513201341468</v>
      </c>
    </row>
    <row r="28" spans="1:45" x14ac:dyDescent="0.35">
      <c r="A28" s="19">
        <v>43931</v>
      </c>
      <c r="B28" s="17">
        <f>mtl_newcases!C29</f>
        <v>5838</v>
      </c>
      <c r="C28" s="17">
        <f t="shared" si="0"/>
        <v>306</v>
      </c>
      <c r="D28">
        <v>135</v>
      </c>
      <c r="E28">
        <f t="shared" si="81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18">
        <f>F28/(age_distribution_2016!$B$2/100000)</f>
        <v>35.538545653362497</v>
      </c>
      <c r="Q28" s="18">
        <f>G28/(age_distribution_2016!$B$3/100000)</f>
        <v>32.571729654643867</v>
      </c>
      <c r="R28" s="18">
        <f>H28/(age_distribution_2016!$B$4/100000)</f>
        <v>95.650556633100408</v>
      </c>
      <c r="S28" s="18">
        <f>I28/(age_distribution_2016!$B$5/100000)</f>
        <v>274.19217324580103</v>
      </c>
      <c r="T28" s="18">
        <f>J28/(age_distribution_2016!$B$6/100000)</f>
        <v>308.33402853090848</v>
      </c>
      <c r="U28" s="18">
        <f>K28/(age_distribution_2016!$B$7/100000)</f>
        <v>395.71667157874055</v>
      </c>
      <c r="V28" s="18">
        <f>L28/(age_distribution_2016!$B$8/100000)</f>
        <v>337.61467889908255</v>
      </c>
      <c r="W28" s="18">
        <f>M28/(age_distribution_2016!$B$9/100000)</f>
        <v>293.16358137606397</v>
      </c>
      <c r="X28" s="18">
        <f>N28/(age_distribution_2016!$B$10/100000)</f>
        <v>360.11721159777915</v>
      </c>
      <c r="Y28" s="18">
        <f>O28/(age_distribution_2016!$B$11/100000)</f>
        <v>923.03021102170942</v>
      </c>
      <c r="Z28" s="3">
        <f t="shared" si="101"/>
        <v>0.66757959602875727</v>
      </c>
      <c r="AA28" s="3">
        <f t="shared" ref="AA28" si="120">G28*100/SUM($F28:$O28)</f>
        <v>0.58199246833276275</v>
      </c>
      <c r="AB28" s="3">
        <f t="shared" ref="AB28" si="121">H28*100/SUM($F28:$O28)</f>
        <v>3.0811365970558029</v>
      </c>
      <c r="AC28" s="3">
        <f t="shared" ref="AC28" si="122">I28*100/SUM($F28:$O28)</f>
        <v>13.762410133515919</v>
      </c>
      <c r="AD28" s="3">
        <f t="shared" ref="AD28" si="123">J28*100/SUM($F28:$O28)</f>
        <v>15.816501198219788</v>
      </c>
      <c r="AE28" s="3">
        <f t="shared" ref="AE28" si="124">K28*100/SUM($F28:$O28)</f>
        <v>17.237247517973298</v>
      </c>
      <c r="AF28" s="3">
        <f t="shared" ref="AF28" si="125">L28*100/SUM($F28:$O28)</f>
        <v>14.960629921259843</v>
      </c>
      <c r="AG28" s="3">
        <f t="shared" ref="AG28" si="126">M28*100/SUM($F28:$O28)</f>
        <v>10.287572749058542</v>
      </c>
      <c r="AH28" s="3">
        <f t="shared" ref="AH28" si="127">N28*100/SUM($F28:$O28)</f>
        <v>7.9938377268058884</v>
      </c>
      <c r="AI28" s="3">
        <f t="shared" ref="AI28" si="128">O28*100/SUM($F28:$O28)</f>
        <v>15.6110920917494</v>
      </c>
      <c r="AJ28" s="3">
        <f t="shared" ref="AJ28" si="129">P28*100/SUM($P28:$Y28)</f>
        <v>1.1629373960894367</v>
      </c>
      <c r="AK28" s="3">
        <f t="shared" ref="AK28" si="130">Q28*100/SUM($P28:$Y28)</f>
        <v>1.0658534775217143</v>
      </c>
      <c r="AL28" s="3">
        <f t="shared" ref="AL28" si="131">R28*100/SUM($P28:$Y28)</f>
        <v>3.1299989130218773</v>
      </c>
      <c r="AM28" s="3">
        <f t="shared" ref="AM28" si="132">S28*100/SUM($P28:$Y28)</f>
        <v>8.9724642953250857</v>
      </c>
      <c r="AN28" s="3">
        <f t="shared" ref="AN28" si="133">T28*100/SUM($P28:$Y28)</f>
        <v>10.089697416516936</v>
      </c>
      <c r="AO28" s="3">
        <f t="shared" ref="AO28" si="134">U28*100/SUM($P28:$Y28)</f>
        <v>12.949143167636008</v>
      </c>
      <c r="AP28" s="3">
        <f t="shared" ref="AP28" si="135">V28*100/SUM($P28:$Y28)</f>
        <v>11.047856020616926</v>
      </c>
      <c r="AQ28" s="3">
        <f t="shared" ref="AQ28" si="136">W28*100/SUM($P28:$Y28)</f>
        <v>9.5932707905135146</v>
      </c>
      <c r="AR28" s="3">
        <f t="shared" ref="AR28" si="137">X28*100/SUM($P28:$Y28)</f>
        <v>11.784212455606934</v>
      </c>
      <c r="AS28" s="3">
        <f t="shared" ref="AS28" si="138">Y28*100/SUM($P28:$Y28)</f>
        <v>30.204566067151575</v>
      </c>
    </row>
    <row r="29" spans="1:45" x14ac:dyDescent="0.35">
      <c r="A29" s="19">
        <v>43932</v>
      </c>
      <c r="B29" s="17">
        <f>mtl_newcases!C30</f>
        <v>6100</v>
      </c>
      <c r="C29" s="17">
        <f t="shared" si="0"/>
        <v>262</v>
      </c>
      <c r="D29">
        <v>147</v>
      </c>
      <c r="E29">
        <f t="shared" si="81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18">
        <f>F29/(age_distribution_2016!$B$2/100000)</f>
        <v>38.272279934390383</v>
      </c>
      <c r="Q29" s="18">
        <f>G29/(age_distribution_2016!$B$3/100000)</f>
        <v>32.571729654643867</v>
      </c>
      <c r="R29" s="18">
        <f>H29/(age_distribution_2016!$B$4/100000)</f>
        <v>96.181948614395409</v>
      </c>
      <c r="S29" s="18">
        <f>I29/(age_distribution_2016!$B$5/100000)</f>
        <v>280.33080399010998</v>
      </c>
      <c r="T29" s="18">
        <f>J29/(age_distribution_2016!$B$6/100000)</f>
        <v>312.67206139984984</v>
      </c>
      <c r="U29" s="18">
        <f>K29/(age_distribution_2016!$B$7/100000)</f>
        <v>414.5790352686904</v>
      </c>
      <c r="V29" s="18">
        <f>L29/(age_distribution_2016!$B$8/100000)</f>
        <v>344.56784162240461</v>
      </c>
      <c r="W29" s="18">
        <f>M29/(age_distribution_2016!$B$9/100000)</f>
        <v>299.01709714397208</v>
      </c>
      <c r="X29" s="18">
        <f>N29/(age_distribution_2016!$B$10/100000)</f>
        <v>380.16656384947566</v>
      </c>
      <c r="Y29" s="18">
        <f>O29/(age_distribution_2016!$B$11/100000)</f>
        <v>1012.0945296290673</v>
      </c>
      <c r="Z29" s="3">
        <f t="shared" si="101"/>
        <v>0.69204152249134943</v>
      </c>
      <c r="AA29" s="3">
        <f t="shared" ref="AA29" si="139">G29*100/SUM($F29:$O29)</f>
        <v>0.56022408963585435</v>
      </c>
      <c r="AB29" s="3">
        <f t="shared" ref="AB29" si="140">H29*100/SUM($F29:$O29)</f>
        <v>2.9823694183555776</v>
      </c>
      <c r="AC29" s="3">
        <f t="shared" ref="AC29" si="141">I29*100/SUM($F29:$O29)</f>
        <v>13.544241225902125</v>
      </c>
      <c r="AD29" s="3">
        <f t="shared" ref="AD29" si="142">J29*100/SUM($F29:$O29)</f>
        <v>15.439116823199868</v>
      </c>
      <c r="AE29" s="3">
        <f t="shared" ref="AE29" si="143">K29*100/SUM($F29:$O29)</f>
        <v>17.383423957818422</v>
      </c>
      <c r="AF29" s="3">
        <f t="shared" ref="AF29" si="144">L29*100/SUM($F29:$O29)</f>
        <v>14.697643763387708</v>
      </c>
      <c r="AG29" s="3">
        <f t="shared" ref="AG29" si="145">M29*100/SUM($F29:$O29)</f>
        <v>10.100510792552315</v>
      </c>
      <c r="AH29" s="3">
        <f t="shared" ref="AH29" si="146">N29*100/SUM($F29:$O29)</f>
        <v>8.1232492997198875</v>
      </c>
      <c r="AI29" s="3">
        <f t="shared" ref="AI29" si="147">O29*100/SUM($F29:$O29)</f>
        <v>16.477179106936891</v>
      </c>
      <c r="AJ29" s="3">
        <f t="shared" ref="AJ29" si="148">P29*100/SUM($P29:$Y29)</f>
        <v>1.1921143001120531</v>
      </c>
      <c r="AK29" s="3">
        <f t="shared" ref="AK29" si="149">Q29*100/SUM($P29:$Y29)</f>
        <v>1.0145521711078922</v>
      </c>
      <c r="AL29" s="3">
        <f t="shared" ref="AL29" si="150">R29*100/SUM($P29:$Y29)</f>
        <v>2.9958987693553456</v>
      </c>
      <c r="AM29" s="3">
        <f t="shared" ref="AM29" si="151">S29*100/SUM($P29:$Y29)</f>
        <v>8.7318121829013062</v>
      </c>
      <c r="AN29" s="3">
        <f t="shared" ref="AN29" si="152">T29*100/SUM($P29:$Y29)</f>
        <v>9.7391855483723244</v>
      </c>
      <c r="AO29" s="3">
        <f t="shared" ref="AO29" si="153">U29*100/SUM($P29:$Y29)</f>
        <v>12.913408799206865</v>
      </c>
      <c r="AP29" s="3">
        <f t="shared" ref="AP29" si="154">V29*100/SUM($P29:$Y29)</f>
        <v>10.732683081880172</v>
      </c>
      <c r="AQ29" s="3">
        <f t="shared" ref="AQ29" si="155">W29*100/SUM($P29:$Y29)</f>
        <v>9.3138573948142813</v>
      </c>
      <c r="AR29" s="3">
        <f t="shared" ref="AR29" si="156">X29*100/SUM($P29:$Y29)</f>
        <v>11.841520755135035</v>
      </c>
      <c r="AS29" s="3">
        <f t="shared" ref="AS29" si="157">Y29*100/SUM($P29:$Y29)</f>
        <v>31.524966997114731</v>
      </c>
    </row>
    <row r="30" spans="1:45" x14ac:dyDescent="0.35">
      <c r="A30" s="19">
        <v>43933</v>
      </c>
      <c r="B30" s="17">
        <f>mtl_newcases!C31</f>
        <v>6431</v>
      </c>
      <c r="C30" s="17">
        <f t="shared" si="0"/>
        <v>331</v>
      </c>
      <c r="D30">
        <v>162</v>
      </c>
      <c r="E30">
        <f t="shared" si="81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18">
        <f>F30/(age_distribution_2016!$B$2/100000)</f>
        <v>40.094769455075635</v>
      </c>
      <c r="Q30" s="18">
        <f>G30/(age_distribution_2016!$B$3/100000)</f>
        <v>32.571729654643867</v>
      </c>
      <c r="R30" s="18">
        <f>H30/(age_distribution_2016!$B$4/100000)</f>
        <v>96.713340595690411</v>
      </c>
      <c r="S30" s="18">
        <f>I30/(age_distribution_2016!$B$5/100000)</f>
        <v>287.83357489982097</v>
      </c>
      <c r="T30" s="18">
        <f>J30/(age_distribution_2016!$B$6/100000)</f>
        <v>330.02419287561526</v>
      </c>
      <c r="U30" s="18">
        <f>K30/(age_distribution_2016!$B$7/100000)</f>
        <v>436.97809215050592</v>
      </c>
      <c r="V30" s="18">
        <f>L30/(age_distribution_2016!$B$8/100000)</f>
        <v>362.33703524867212</v>
      </c>
      <c r="W30" s="18">
        <f>M30/(age_distribution_2016!$B$9/100000)</f>
        <v>307.79737079583424</v>
      </c>
      <c r="X30" s="18">
        <f>N30/(age_distribution_2016!$B$10/100000)</f>
        <v>399.44478716841456</v>
      </c>
      <c r="Y30" s="18">
        <f>O30/(age_distribution_2016!$B$11/100000)</f>
        <v>1076.8685795253277</v>
      </c>
      <c r="Z30" s="3">
        <f t="shared" si="101"/>
        <v>0.69225928256765257</v>
      </c>
      <c r="AA30" s="3">
        <f t="shared" ref="AA30" si="158">G30*100/SUM($F30:$O30)</f>
        <v>0.53492762743864064</v>
      </c>
      <c r="AB30" s="3">
        <f t="shared" ref="AB30" si="159">H30*100/SUM($F30:$O30)</f>
        <v>2.8634361233480177</v>
      </c>
      <c r="AC30" s="3">
        <f t="shared" ref="AC30" si="160">I30*100/SUM($F30:$O30)</f>
        <v>13.278791692888609</v>
      </c>
      <c r="AD30" s="3">
        <f t="shared" ref="AD30" si="161">J30*100/SUM($F30:$O30)</f>
        <v>15.560100692259283</v>
      </c>
      <c r="AE30" s="3">
        <f t="shared" ref="AE30" si="162">K30*100/SUM($F30:$O30)</f>
        <v>17.495280050346128</v>
      </c>
      <c r="AF30" s="3">
        <f t="shared" ref="AF30" si="163">L30*100/SUM($F30:$O30)</f>
        <v>14.757709251101321</v>
      </c>
      <c r="AG30" s="3">
        <f t="shared" ref="AG30" si="164">M30*100/SUM($F30:$O30)</f>
        <v>9.9276274386406538</v>
      </c>
      <c r="AH30" s="3">
        <f t="shared" ref="AH30" si="165">N30*100/SUM($F30:$O30)</f>
        <v>8.1497797356828201</v>
      </c>
      <c r="AI30" s="3">
        <f t="shared" ref="AI30" si="166">O30*100/SUM($F30:$O30)</f>
        <v>16.740088105726873</v>
      </c>
      <c r="AJ30" s="3">
        <f t="shared" ref="AJ30" si="167">P30*100/SUM($P30:$Y30)</f>
        <v>1.1895215818412368</v>
      </c>
      <c r="AK30" s="3">
        <f t="shared" ref="AK30" si="168">Q30*100/SUM($P30:$Y30)</f>
        <v>0.96632992055257616</v>
      </c>
      <c r="AL30" s="3">
        <f t="shared" ref="AL30" si="169">R30*100/SUM($P30:$Y30)</f>
        <v>2.8692671750971401</v>
      </c>
      <c r="AM30" s="3">
        <f t="shared" ref="AM30" si="170">S30*100/SUM($P30:$Y30)</f>
        <v>8.5393744364954909</v>
      </c>
      <c r="AN30" s="3">
        <f t="shared" ref="AN30" si="171">T30*100/SUM($P30:$Y30)</f>
        <v>9.7910751275209886</v>
      </c>
      <c r="AO30" s="3">
        <f t="shared" ref="AO30" si="172">U30*100/SUM($P30:$Y30)</f>
        <v>12.964156633628784</v>
      </c>
      <c r="AP30" s="3">
        <f t="shared" ref="AP30" si="173">V30*100/SUM($P30:$Y30)</f>
        <v>10.749724445019917</v>
      </c>
      <c r="AQ30" s="3">
        <f t="shared" ref="AQ30" si="174">W30*100/SUM($P30:$Y30)</f>
        <v>9.1316553348902101</v>
      </c>
      <c r="AR30" s="3">
        <f t="shared" ref="AR30" si="175">X30*100/SUM($P30:$Y30)</f>
        <v>11.850627938469396</v>
      </c>
      <c r="AS30" s="3">
        <f t="shared" ref="AS30" si="176">Y30*100/SUM($P30:$Y30)</f>
        <v>31.948267406484259</v>
      </c>
    </row>
    <row r="31" spans="1:45" x14ac:dyDescent="0.35">
      <c r="A31" s="19">
        <v>43934</v>
      </c>
      <c r="B31" s="17">
        <f>mtl_newcases!C32</f>
        <v>6968</v>
      </c>
      <c r="C31" s="17">
        <f t="shared" si="0"/>
        <v>537</v>
      </c>
      <c r="D31">
        <v>218</v>
      </c>
      <c r="E31">
        <f t="shared" si="81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18">
        <f>F31/(age_distribution_2016!$B$2/100000)</f>
        <v>39.183524694733009</v>
      </c>
      <c r="Q31" s="18">
        <f>G31/(age_distribution_2016!$B$3/100000)</f>
        <v>33.529721703309868</v>
      </c>
      <c r="R31" s="18">
        <f>H31/(age_distribution_2016!$B$4/100000)</f>
        <v>97.244732576985413</v>
      </c>
      <c r="S31" s="18">
        <f>I31/(age_distribution_2016!$B$5/100000)</f>
        <v>296.70048597493394</v>
      </c>
      <c r="T31" s="18">
        <f>J31/(age_distribution_2016!$B$6/100000)</f>
        <v>339.36764828564276</v>
      </c>
      <c r="U31" s="18">
        <f>K31/(age_distribution_2016!$B$7/100000)</f>
        <v>453.08969446900483</v>
      </c>
      <c r="V31" s="18">
        <f>L31/(age_distribution_2016!$B$8/100000)</f>
        <v>373.53935296957991</v>
      </c>
      <c r="W31" s="18">
        <f>M31/(age_distribution_2016!$B$9/100000)</f>
        <v>318.0410233896734</v>
      </c>
      <c r="X31" s="18">
        <f>N31/(age_distribution_2016!$B$10/100000)</f>
        <v>411.01172115977795</v>
      </c>
      <c r="Y31" s="18">
        <f>O31/(age_distribution_2016!$B$11/100000)</f>
        <v>1150.7514801882496</v>
      </c>
      <c r="Z31" s="3">
        <f t="shared" si="101"/>
        <v>0.65250379362670718</v>
      </c>
      <c r="AA31" s="3">
        <f t="shared" ref="AA31" si="177">G31*100/SUM($F31:$O31)</f>
        <v>0.53110773899848251</v>
      </c>
      <c r="AB31" s="3">
        <f t="shared" ref="AB31" si="178">H31*100/SUM($F31:$O31)</f>
        <v>2.7769347496206374</v>
      </c>
      <c r="AC31" s="3">
        <f t="shared" ref="AC31" si="179">I31*100/SUM($F31:$O31)</f>
        <v>13.201820940819424</v>
      </c>
      <c r="AD31" s="3">
        <f t="shared" ref="AD31" si="180">J31*100/SUM($F31:$O31)</f>
        <v>15.43247344461305</v>
      </c>
      <c r="AE31" s="3">
        <f t="shared" ref="AE31" si="181">K31*100/SUM($F31:$O31)</f>
        <v>17.496206373292868</v>
      </c>
      <c r="AF31" s="3">
        <f t="shared" ref="AF31" si="182">L31*100/SUM($F31:$O31)</f>
        <v>14.673748103186647</v>
      </c>
      <c r="AG31" s="3">
        <f t="shared" ref="AG31" si="183">M31*100/SUM($F31:$O31)</f>
        <v>9.8937784522003032</v>
      </c>
      <c r="AH31" s="3">
        <f t="shared" ref="AH31" si="184">N31*100/SUM($F31:$O31)</f>
        <v>8.0880121396054623</v>
      </c>
      <c r="AI31" s="3">
        <f t="shared" ref="AI31" si="185">O31*100/SUM($F31:$O31)</f>
        <v>17.253414264036419</v>
      </c>
      <c r="AJ31" s="3">
        <f t="shared" ref="AJ31" si="186">P31*100/SUM($P31:$Y31)</f>
        <v>1.1155580860940868</v>
      </c>
      <c r="AK31" s="3">
        <f t="shared" ref="AK31" si="187">Q31*100/SUM($P31:$Y31)</f>
        <v>0.95459386214021635</v>
      </c>
      <c r="AL31" s="3">
        <f t="shared" ref="AL31" si="188">R31*100/SUM($P31:$Y31)</f>
        <v>2.7685653243669308</v>
      </c>
      <c r="AM31" s="3">
        <f t="shared" ref="AM31" si="189">S31*100/SUM($P31:$Y31)</f>
        <v>8.447086597134879</v>
      </c>
      <c r="AN31" s="3">
        <f t="shared" ref="AN31" si="190">T31*100/SUM($P31:$Y31)</f>
        <v>9.6618241251449142</v>
      </c>
      <c r="AO31" s="3">
        <f t="shared" ref="AO31" si="191">U31*100/SUM($P31:$Y31)</f>
        <v>12.899499887480493</v>
      </c>
      <c r="AP31" s="3">
        <f t="shared" ref="AP31" si="192">V31*100/SUM($P31:$Y31)</f>
        <v>10.634695294157163</v>
      </c>
      <c r="AQ31" s="3">
        <f t="shared" ref="AQ31" si="193">W31*100/SUM($P31:$Y31)</f>
        <v>9.0546534064016839</v>
      </c>
      <c r="AR31" s="3">
        <f t="shared" ref="AR31" si="194">X31*100/SUM($P31:$Y31)</f>
        <v>11.701536617528189</v>
      </c>
      <c r="AS31" s="3">
        <f t="shared" ref="AS31" si="195">Y31*100/SUM($P31:$Y31)</f>
        <v>32.761986799551451</v>
      </c>
    </row>
    <row r="32" spans="1:45" x14ac:dyDescent="0.35">
      <c r="A32" s="19">
        <v>43935</v>
      </c>
      <c r="B32" s="17">
        <f>mtl_newcases!C33</f>
        <v>7437</v>
      </c>
      <c r="C32" s="17">
        <f t="shared" si="0"/>
        <v>469</v>
      </c>
      <c r="D32">
        <v>242</v>
      </c>
      <c r="E32">
        <f t="shared" si="81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18">
        <f>F32/(age_distribution_2016!$B$2/100000)</f>
        <v>39.183524694733009</v>
      </c>
      <c r="Q32" s="18">
        <f>G32/(age_distribution_2016!$B$3/100000)</f>
        <v>34.487713751975861</v>
      </c>
      <c r="R32" s="18">
        <f>H32/(age_distribution_2016!$B$4/100000)</f>
        <v>98.307516539575417</v>
      </c>
      <c r="S32" s="18">
        <f>I32/(age_distribution_2016!$B$5/100000)</f>
        <v>301.13394151249042</v>
      </c>
      <c r="T32" s="18">
        <f>J32/(age_distribution_2016!$B$6/100000)</f>
        <v>351.04696754817718</v>
      </c>
      <c r="U32" s="18">
        <f>K32/(age_distribution_2016!$B$7/100000)</f>
        <v>470.77316042833286</v>
      </c>
      <c r="V32" s="18">
        <f>L32/(age_distribution_2016!$B$8/100000)</f>
        <v>389.76339932399804</v>
      </c>
      <c r="W32" s="18">
        <f>M32/(age_distribution_2016!$B$9/100000)</f>
        <v>324.87012511889952</v>
      </c>
      <c r="X32" s="18">
        <f>N32/(age_distribution_2016!$B$10/100000)</f>
        <v>417.95188155459596</v>
      </c>
      <c r="Y32" s="18">
        <f>O32/(age_distribution_2016!$B$11/100000)</f>
        <v>1212.4892464956226</v>
      </c>
      <c r="Z32" s="3">
        <f t="shared" si="101"/>
        <v>0.63123899001761596</v>
      </c>
      <c r="AA32" s="3">
        <f t="shared" ref="AA32" si="196">G32*100/SUM($F32:$O32)</f>
        <v>0.52847915443335292</v>
      </c>
      <c r="AB32" s="3">
        <f t="shared" ref="AB32" si="197">H32*100/SUM($F32:$O32)</f>
        <v>2.7157956547269526</v>
      </c>
      <c r="AC32" s="3">
        <f t="shared" ref="AC32" si="198">I32*100/SUM($F32:$O32)</f>
        <v>12.962419260129185</v>
      </c>
      <c r="AD32" s="3">
        <f t="shared" ref="AD32" si="199">J32*100/SUM($F32:$O32)</f>
        <v>15.443335290663535</v>
      </c>
      <c r="AE32" s="3">
        <f t="shared" ref="AE32" si="200">K32*100/SUM($F32:$O32)</f>
        <v>17.586611861421023</v>
      </c>
      <c r="AF32" s="3">
        <f t="shared" ref="AF32" si="201">L32*100/SUM($F32:$O32)</f>
        <v>14.812096300645919</v>
      </c>
      <c r="AG32" s="3">
        <f t="shared" ref="AG32" si="202">M32*100/SUM($F32:$O32)</f>
        <v>9.7768643570170291</v>
      </c>
      <c r="AH32" s="3">
        <f t="shared" ref="AH32" si="203">N32*100/SUM($F32:$O32)</f>
        <v>7.9565472695243686</v>
      </c>
      <c r="AI32" s="3">
        <f t="shared" ref="AI32" si="204">O32*100/SUM($F32:$O32)</f>
        <v>17.586611861421023</v>
      </c>
      <c r="AJ32" s="3">
        <f t="shared" ref="AJ32" si="205">P32*100/SUM($P32:$Y32)</f>
        <v>1.0764682474599534</v>
      </c>
      <c r="AK32" s="3">
        <f t="shared" ref="AK32" si="206">Q32*100/SUM($P32:$Y32)</f>
        <v>0.94746271732109555</v>
      </c>
      <c r="AL32" s="3">
        <f t="shared" ref="AL32" si="207">R32*100/SUM($P32:$Y32)</f>
        <v>2.7007504012450916</v>
      </c>
      <c r="AM32" s="3">
        <f t="shared" ref="AM32" si="208">S32*100/SUM($P32:$Y32)</f>
        <v>8.2728934876609479</v>
      </c>
      <c r="AN32" s="3">
        <f t="shared" ref="AN32" si="209">T32*100/SUM($P32:$Y32)</f>
        <v>9.6441276499945143</v>
      </c>
      <c r="AO32" s="3">
        <f t="shared" ref="AO32" si="210">U32*100/SUM($P32:$Y32)</f>
        <v>12.933302016742525</v>
      </c>
      <c r="AP32" s="3">
        <f t="shared" ref="AP32" si="211">V32*100/SUM($P32:$Y32)</f>
        <v>10.707763700766201</v>
      </c>
      <c r="AQ32" s="3">
        <f t="shared" ref="AQ32" si="212">W32*100/SUM($P32:$Y32)</f>
        <v>8.9249851044116344</v>
      </c>
      <c r="AR32" s="3">
        <f t="shared" ref="AR32" si="213">X32*100/SUM($P32:$Y32)</f>
        <v>11.482170962535752</v>
      </c>
      <c r="AS32" s="3">
        <f t="shared" ref="AS32" si="214">Y32*100/SUM($P32:$Y32)</f>
        <v>33.310075711862289</v>
      </c>
    </row>
    <row r="33" spans="1:45" x14ac:dyDescent="0.35">
      <c r="A33" s="19">
        <v>43936</v>
      </c>
      <c r="B33" s="17">
        <f>mtl_newcases!C34</f>
        <v>8059</v>
      </c>
      <c r="C33" s="17">
        <f t="shared" si="0"/>
        <v>622</v>
      </c>
      <c r="D33">
        <v>332</v>
      </c>
      <c r="E33">
        <f t="shared" si="81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18">
        <f>F33/(age_distribution_2016!$B$2/100000)</f>
        <v>39.183524694733009</v>
      </c>
      <c r="Q33" s="18">
        <f>G33/(age_distribution_2016!$B$3/100000)</f>
        <v>34.487713751975861</v>
      </c>
      <c r="R33" s="18">
        <f>H33/(age_distribution_2016!$B$4/100000)</f>
        <v>100.96447644605043</v>
      </c>
      <c r="S33" s="18">
        <f>I33/(age_distribution_2016!$B$5/100000)</f>
        <v>311.36499275300537</v>
      </c>
      <c r="T33" s="18">
        <f>J33/(age_distribution_2016!$B$6/100000)</f>
        <v>375.74038541753566</v>
      </c>
      <c r="U33" s="18">
        <f>K33/(age_distribution_2016!$B$7/100000)</f>
        <v>503.78229688574515</v>
      </c>
      <c r="V33" s="18">
        <f>L33/(age_distribution_2016!$B$8/100000)</f>
        <v>420.28005794302265</v>
      </c>
      <c r="W33" s="18">
        <f>M33/(age_distribution_2016!$B$9/100000)</f>
        <v>342.43067242262379</v>
      </c>
      <c r="X33" s="18">
        <f>N33/(age_distribution_2016!$B$10/100000)</f>
        <v>446.48365206662555</v>
      </c>
      <c r="Y33" s="18">
        <f>O33/(age_distribution_2016!$B$11/100000)</f>
        <v>1317.7470775770457</v>
      </c>
      <c r="Z33" s="3">
        <f t="shared" ref="Z33" si="215">F33*100/SUM($F33:$O33)</f>
        <v>0.59220493045035116</v>
      </c>
      <c r="AA33" s="3">
        <f t="shared" ref="AA33" si="216">G33*100/SUM($F33:$O33)</f>
        <v>0.49579947665610796</v>
      </c>
      <c r="AB33" s="3">
        <f t="shared" ref="AB33" si="217">H33*100/SUM($F33:$O33)</f>
        <v>2.6167194601294588</v>
      </c>
      <c r="AC33" s="3">
        <f t="shared" ref="AC33" si="218">I33*100/SUM($F33:$O33)</f>
        <v>12.574025616306294</v>
      </c>
      <c r="AD33" s="3">
        <f t="shared" ref="AD33" si="219">J33*100/SUM($F33:$O33)</f>
        <v>15.507505853188267</v>
      </c>
      <c r="AE33" s="3">
        <f t="shared" ref="AE33" si="220">K33*100/SUM($F33:$O33)</f>
        <v>17.655970252031402</v>
      </c>
      <c r="AF33" s="3">
        <f t="shared" ref="AF33" si="221">L33*100/SUM($F33:$O33)</f>
        <v>14.984161961162375</v>
      </c>
      <c r="AG33" s="3">
        <f t="shared" ref="AG33" si="222">M33*100/SUM($F33:$O33)</f>
        <v>9.6680897947941062</v>
      </c>
      <c r="AH33" s="3">
        <f t="shared" ref="AH33" si="223">N33*100/SUM($F33:$O33)</f>
        <v>7.9741082495524029</v>
      </c>
      <c r="AI33" s="3">
        <f t="shared" ref="AI33" si="224">O33*100/SUM($F33:$O33)</f>
        <v>17.931414405729239</v>
      </c>
      <c r="AJ33" s="3">
        <f t="shared" ref="AJ33" si="225">P33*100/SUM($P33:$Y33)</f>
        <v>1.0066507009087609</v>
      </c>
      <c r="AK33" s="3">
        <f t="shared" ref="AK33" si="226">Q33*100/SUM($P33:$Y33)</f>
        <v>0.88601220772346267</v>
      </c>
      <c r="AL33" s="3">
        <f t="shared" ref="AL33" si="227">R33*100/SUM($P33:$Y33)</f>
        <v>2.5938442693228283</v>
      </c>
      <c r="AM33" s="3">
        <f t="shared" ref="AM33" si="228">S33*100/SUM($P33:$Y33)</f>
        <v>7.9991728828671622</v>
      </c>
      <c r="AN33" s="3">
        <f t="shared" ref="AN33" si="229">T33*100/SUM($P33:$Y33)</f>
        <v>9.653019356656614</v>
      </c>
      <c r="AO33" s="3">
        <f t="shared" ref="AO33" si="230">U33*100/SUM($P33:$Y33)</f>
        <v>12.942500865258527</v>
      </c>
      <c r="AP33" s="3">
        <f t="shared" ref="AP33" si="231">V33*100/SUM($P33:$Y33)</f>
        <v>10.79727304274869</v>
      </c>
      <c r="AQ33" s="3">
        <f t="shared" ref="AQ33" si="232">W33*100/SUM($P33:$Y33)</f>
        <v>8.7972707685796223</v>
      </c>
      <c r="AR33" s="3">
        <f t="shared" ref="AR33" si="233">X33*100/SUM($P33:$Y33)</f>
        <v>11.470460730593405</v>
      </c>
      <c r="AS33" s="3">
        <f t="shared" ref="AS33" si="234">Y33*100/SUM($P33:$Y33)</f>
        <v>33.853795175340927</v>
      </c>
    </row>
    <row r="34" spans="1:45" x14ac:dyDescent="0.35">
      <c r="A34" s="19">
        <v>43937</v>
      </c>
      <c r="B34" s="17">
        <f>mtl_newcases!C35</f>
        <v>8556</v>
      </c>
      <c r="C34" s="17">
        <f t="shared" si="0"/>
        <v>497</v>
      </c>
      <c r="D34">
        <v>391</v>
      </c>
      <c r="E34">
        <f t="shared" si="81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18">
        <f>F34/(age_distribution_2016!$B$2/100000)</f>
        <v>40.094769455075635</v>
      </c>
      <c r="Q34" s="18">
        <f>G34/(age_distribution_2016!$B$3/100000)</f>
        <v>33.529721703309868</v>
      </c>
      <c r="R34" s="18">
        <f>H34/(age_distribution_2016!$B$4/100000)</f>
        <v>102.55865238993543</v>
      </c>
      <c r="S34" s="18">
        <f>I34/(age_distribution_2016!$B$5/100000)</f>
        <v>327.05260465512833</v>
      </c>
      <c r="T34" s="18">
        <f>J34/(age_distribution_2016!$B$6/100000)</f>
        <v>392.42512722115623</v>
      </c>
      <c r="U34" s="18">
        <f>K34/(age_distribution_2016!$B$7/100000)</f>
        <v>532.07584242067003</v>
      </c>
      <c r="V34" s="18">
        <f>L34/(age_distribution_2016!$B$8/100000)</f>
        <v>442.29840656687588</v>
      </c>
      <c r="W34" s="18">
        <f>M34/(age_distribution_2016!$B$9/100000)</f>
        <v>362.43018462964318</v>
      </c>
      <c r="X34" s="18">
        <f>N34/(age_distribution_2016!$B$10/100000)</f>
        <v>484.26896977174584</v>
      </c>
      <c r="Y34" s="18">
        <f>O34/(age_distribution_2016!$B$11/100000)</f>
        <v>1480.6942968473256</v>
      </c>
      <c r="Z34" s="3">
        <f t="shared" ref="Z34" si="235">F34*100/SUM($F34:$O34)</f>
        <v>0.5684754521963824</v>
      </c>
      <c r="AA34" s="3">
        <f t="shared" ref="AA34" si="236">G34*100/SUM($F34:$O34)</f>
        <v>0.45219638242894056</v>
      </c>
      <c r="AB34" s="3">
        <f t="shared" ref="AB34" si="237">H34*100/SUM($F34:$O34)</f>
        <v>2.4935400516795867</v>
      </c>
      <c r="AC34" s="3">
        <f t="shared" ref="AC34" si="238">I34*100/SUM($F34:$O34)</f>
        <v>12.390180878552972</v>
      </c>
      <c r="AD34" s="3">
        <f t="shared" ref="AD34" si="239">J34*100/SUM($F34:$O34)</f>
        <v>15.193798449612403</v>
      </c>
      <c r="AE34" s="3">
        <f t="shared" ref="AE34" si="240">K34*100/SUM($F34:$O34)</f>
        <v>17.493540051679588</v>
      </c>
      <c r="AF34" s="3">
        <f t="shared" ref="AF34" si="241">L34*100/SUM($F34:$O34)</f>
        <v>14.793281653746771</v>
      </c>
      <c r="AG34" s="3">
        <f t="shared" ref="AG34" si="242">M34*100/SUM($F34:$O34)</f>
        <v>9.5994832041343674</v>
      </c>
      <c r="AH34" s="3">
        <f t="shared" ref="AH34" si="243">N34*100/SUM($F34:$O34)</f>
        <v>8.1136950904392773</v>
      </c>
      <c r="AI34" s="3">
        <f t="shared" ref="AI34" si="244">O34*100/SUM($F34:$O34)</f>
        <v>18.901808785529717</v>
      </c>
      <c r="AJ34" s="3">
        <f t="shared" ref="AJ34" si="245">P34*100/SUM($P34:$Y34)</f>
        <v>0.95522219693191313</v>
      </c>
      <c r="AK34" s="3">
        <f t="shared" ref="AK34" si="246">Q34*100/SUM($P34:$Y34)</f>
        <v>0.79881577730076725</v>
      </c>
      <c r="AL34" s="3">
        <f t="shared" ref="AL34" si="247">R34*100/SUM($P34:$Y34)</f>
        <v>2.4433686134561095</v>
      </c>
      <c r="AM34" s="3">
        <f t="shared" ref="AM34" si="248">S34*100/SUM($P34:$Y34)</f>
        <v>7.7917372210112088</v>
      </c>
      <c r="AN34" s="3">
        <f t="shared" ref="AN34" si="249">T34*100/SUM($P34:$Y34)</f>
        <v>9.3491793879868617</v>
      </c>
      <c r="AO34" s="3">
        <f t="shared" ref="AO34" si="250">U34*100/SUM($P34:$Y34)</f>
        <v>12.676233385029002</v>
      </c>
      <c r="AP34" s="3">
        <f t="shared" ref="AP34" si="251">V34*100/SUM($P34:$Y34)</f>
        <v>10.537365879948011</v>
      </c>
      <c r="AQ34" s="3">
        <f t="shared" ref="AQ34" si="252">W34*100/SUM($P34:$Y34)</f>
        <v>8.6345765769839264</v>
      </c>
      <c r="AR34" s="3">
        <f t="shared" ref="AR34" si="253">X34*100/SUM($P34:$Y34)</f>
        <v>11.537277193466</v>
      </c>
      <c r="AS34" s="3">
        <f t="shared" ref="AS34" si="254">Y34*100/SUM($P34:$Y34)</f>
        <v>35.276223767886201</v>
      </c>
    </row>
    <row r="35" spans="1:45" x14ac:dyDescent="0.35">
      <c r="A35" s="19">
        <v>43938</v>
      </c>
      <c r="B35" s="17">
        <f>mtl_newcases!C36</f>
        <v>9129</v>
      </c>
      <c r="C35" s="17">
        <f t="shared" si="0"/>
        <v>573</v>
      </c>
      <c r="D35">
        <v>454</v>
      </c>
      <c r="E35">
        <f t="shared" si="81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18">
        <f>F35/(age_distribution_2016!$B$2/100000)</f>
        <v>41.917258975760895</v>
      </c>
      <c r="Q35" s="18">
        <f>G35/(age_distribution_2016!$B$3/100000)</f>
        <v>33.529721703309868</v>
      </c>
      <c r="R35" s="18">
        <f>H35/(age_distribution_2016!$B$4/100000)</f>
        <v>103.09004437123043</v>
      </c>
      <c r="S35" s="18">
        <f>I35/(age_distribution_2016!$B$5/100000)</f>
        <v>335.9195157302413</v>
      </c>
      <c r="T35" s="18">
        <f>J35/(age_distribution_2016!$B$6/100000)</f>
        <v>406.44031033619757</v>
      </c>
      <c r="U35" s="18">
        <f>K35/(age_distribution_2016!$B$7/100000)</f>
        <v>550.54524020041265</v>
      </c>
      <c r="V35" s="18">
        <f>L35/(age_distribution_2016!$B$8/100000)</f>
        <v>458.90873973925636</v>
      </c>
      <c r="W35" s="18">
        <f>M35/(age_distribution_2016!$B$9/100000)</f>
        <v>374.13721616545934</v>
      </c>
      <c r="X35" s="18">
        <f>N35/(age_distribution_2016!$B$10/100000)</f>
        <v>498.14929056138186</v>
      </c>
      <c r="Y35" s="18">
        <f>O35/(age_distribution_2016!$B$11/100000)</f>
        <v>1570.7707099843126</v>
      </c>
      <c r="Z35" s="3">
        <f t="shared" ref="Z35" si="255">F35*100/SUM($F35:$O35)</f>
        <v>0.57270916334661359</v>
      </c>
      <c r="AA35" s="3">
        <f t="shared" ref="AA35" si="256">G35*100/SUM($F35:$O35)</f>
        <v>0.43575697211155379</v>
      </c>
      <c r="AB35" s="3">
        <f t="shared" ref="AB35" si="257">H35*100/SUM($F35:$O35)</f>
        <v>2.4153386454183265</v>
      </c>
      <c r="AC35" s="3">
        <f t="shared" ref="AC35" si="258">I35*100/SUM($F35:$O35)</f>
        <v>12.263446215139442</v>
      </c>
      <c r="AD35" s="3">
        <f t="shared" ref="AD35" si="259">J35*100/SUM($F35:$O35)</f>
        <v>15.164342629482071</v>
      </c>
      <c r="AE35" s="3">
        <f t="shared" ref="AE35" si="260">K35*100/SUM($F35:$O35)</f>
        <v>17.442729083665338</v>
      </c>
      <c r="AF35" s="3">
        <f t="shared" ref="AF35" si="261">L35*100/SUM($F35:$O35)</f>
        <v>14.790836653386455</v>
      </c>
      <c r="AG35" s="3">
        <f t="shared" ref="AG35" si="262">M35*100/SUM($F35:$O35)</f>
        <v>9.5493027888446207</v>
      </c>
      <c r="AH35" s="3">
        <f t="shared" ref="AH35" si="263">N35*100/SUM($F35:$O35)</f>
        <v>8.0428286852589643</v>
      </c>
      <c r="AI35" s="3">
        <f t="shared" ref="AI35" si="264">O35*100/SUM($F35:$O35)</f>
        <v>19.322709163346612</v>
      </c>
      <c r="AJ35" s="3">
        <f t="shared" ref="AJ35" si="265">P35*100/SUM($P35:$Y35)</f>
        <v>0.95845753512887644</v>
      </c>
      <c r="AK35" s="3">
        <f t="shared" ref="AK35" si="266">Q35*100/SUM($P35:$Y35)</f>
        <v>0.76667261177299373</v>
      </c>
      <c r="AL35" s="3">
        <f t="shared" ref="AL35" si="267">R35*100/SUM($P35:$Y35)</f>
        <v>2.3572015975928311</v>
      </c>
      <c r="AM35" s="3">
        <f t="shared" ref="AM35" si="268">S35*100/SUM($P35:$Y35)</f>
        <v>7.6809552655786106</v>
      </c>
      <c r="AN35" s="3">
        <f t="shared" ref="AN35" si="269">T35*100/SUM($P35:$Y35)</f>
        <v>9.2934458869820737</v>
      </c>
      <c r="AO35" s="3">
        <f t="shared" ref="AO35" si="270">U35*100/SUM($P35:$Y35)</f>
        <v>12.588471832200575</v>
      </c>
      <c r="AP35" s="3">
        <f t="shared" ref="AP35" si="271">V35*100/SUM($P35:$Y35)</f>
        <v>10.493160819363965</v>
      </c>
      <c r="AQ35" s="3">
        <f t="shared" ref="AQ35" si="272">W35*100/SUM($P35:$Y35)</f>
        <v>8.5548206816978887</v>
      </c>
      <c r="AR35" s="3">
        <f t="shared" ref="AR35" si="273">X35*100/SUM($P35:$Y35)</f>
        <v>11.390414183182969</v>
      </c>
      <c r="AS35" s="3">
        <f t="shared" ref="AS35" si="274">Y35*100/SUM($P35:$Y35)</f>
        <v>35.916399586499224</v>
      </c>
    </row>
    <row r="36" spans="1:45" x14ac:dyDescent="0.35">
      <c r="A36" s="19">
        <v>43939</v>
      </c>
      <c r="B36" s="17">
        <f>mtl_newcases!C37</f>
        <v>9453</v>
      </c>
      <c r="C36" s="17">
        <f t="shared" si="0"/>
        <v>324</v>
      </c>
      <c r="D36">
        <v>513</v>
      </c>
      <c r="E36">
        <f t="shared" si="81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18">
        <f>F36/(age_distribution_2016!$B$2/100000)</f>
        <v>41.917258975760895</v>
      </c>
      <c r="Q36" s="18">
        <f>G36/(age_distribution_2016!$B$3/100000)</f>
        <v>33.529721703309868</v>
      </c>
      <c r="R36" s="18">
        <f>H36/(age_distribution_2016!$B$4/100000)</f>
        <v>104.68422031511544</v>
      </c>
      <c r="S36" s="18">
        <f>I36/(age_distribution_2016!$B$5/100000)</f>
        <v>348.53781226020976</v>
      </c>
      <c r="T36" s="18">
        <f>J36/(age_distribution_2016!$B$6/100000)</f>
        <v>417.11854509051471</v>
      </c>
      <c r="U36" s="18">
        <f>K36/(age_distribution_2016!$B$7/100000)</f>
        <v>570.19353571077704</v>
      </c>
      <c r="V36" s="18">
        <f>L36/(age_distribution_2016!$B$8/100000)</f>
        <v>481.69966199903428</v>
      </c>
      <c r="W36" s="18">
        <f>M36/(age_distribution_2016!$B$9/100000)</f>
        <v>391.20997048852462</v>
      </c>
      <c r="X36" s="18">
        <f>N36/(age_distribution_2016!$B$10/100000)</f>
        <v>535.93460826650221</v>
      </c>
      <c r="Y36" s="18">
        <f>O36/(age_distribution_2016!$B$11/100000)</f>
        <v>1709.4276605434948</v>
      </c>
      <c r="Z36" s="3">
        <f t="shared" ref="Z36" si="275">F36*100/SUM($F36:$O36)</f>
        <v>0.54541142992648806</v>
      </c>
      <c r="AA36" s="3">
        <f t="shared" ref="AA36" si="276">G36*100/SUM($F36:$O36)</f>
        <v>0.4149869575527626</v>
      </c>
      <c r="AB36" s="3">
        <f t="shared" ref="AB36" si="277">H36*100/SUM($F36:$O36)</f>
        <v>2.3357837325112638</v>
      </c>
      <c r="AC36" s="3">
        <f t="shared" ref="AC36" si="278">I36*100/SUM($F36:$O36)</f>
        <v>12.117619160540668</v>
      </c>
      <c r="AD36" s="3">
        <f t="shared" ref="AD36" si="279">J36*100/SUM($F36:$O36)</f>
        <v>14.820962769741522</v>
      </c>
      <c r="AE36" s="3">
        <f t="shared" ref="AE36" si="280">K36*100/SUM($F36:$O36)</f>
        <v>17.20417358311596</v>
      </c>
      <c r="AF36" s="3">
        <f t="shared" ref="AF36" si="281">L36*100/SUM($F36:$O36)</f>
        <v>14.785392459094142</v>
      </c>
      <c r="AG36" s="3">
        <f t="shared" ref="AG36" si="282">M36*100/SUM($F36:$O36)</f>
        <v>9.5091297130661605</v>
      </c>
      <c r="AH36" s="3">
        <f t="shared" ref="AH36" si="283">N36*100/SUM($F36:$O36)</f>
        <v>8.2404552999762863</v>
      </c>
      <c r="AI36" s="3">
        <f t="shared" ref="AI36" si="284">O36*100/SUM($F36:$O36)</f>
        <v>20.026084894474746</v>
      </c>
      <c r="AJ36" s="3">
        <f t="shared" ref="AJ36" si="285">P36*100/SUM($P36:$Y36)</f>
        <v>0.90450950817297315</v>
      </c>
      <c r="AK36" s="3">
        <f t="shared" ref="AK36" si="286">Q36*100/SUM($P36:$Y36)</f>
        <v>0.72351944826771564</v>
      </c>
      <c r="AL36" s="3">
        <f t="shared" ref="AL36" si="287">R36*100/SUM($P36:$Y36)</f>
        <v>2.2589232918462181</v>
      </c>
      <c r="AM36" s="3">
        <f t="shared" ref="AM36" si="288">S36*100/SUM($P36:$Y36)</f>
        <v>7.5209060146195723</v>
      </c>
      <c r="AN36" s="3">
        <f t="shared" ref="AN36" si="289">T36*100/SUM($P36:$Y36)</f>
        <v>9.0007719800528534</v>
      </c>
      <c r="AO36" s="3">
        <f t="shared" ref="AO36" si="290">U36*100/SUM($P36:$Y36)</f>
        <v>12.303893125440261</v>
      </c>
      <c r="AP36" s="3">
        <f t="shared" ref="AP36" si="291">V36*100/SUM($P36:$Y36)</f>
        <v>10.394332430319054</v>
      </c>
      <c r="AQ36" s="3">
        <f t="shared" ref="AQ36" si="292">W36*100/SUM($P36:$Y36)</f>
        <v>8.4417050791312036</v>
      </c>
      <c r="AR36" s="3">
        <f t="shared" ref="AR36" si="293">X36*100/SUM($P36:$Y36)</f>
        <v>11.564638547008176</v>
      </c>
      <c r="AS36" s="3">
        <f t="shared" ref="AS36" si="294">Y36*100/SUM($P36:$Y36)</f>
        <v>36.88680057514199</v>
      </c>
    </row>
    <row r="37" spans="1:45" x14ac:dyDescent="0.35">
      <c r="A37" s="19">
        <v>43940</v>
      </c>
      <c r="B37" s="17">
        <f>mtl_newcases!C38</f>
        <v>9881</v>
      </c>
      <c r="C37" s="17">
        <f t="shared" si="0"/>
        <v>428</v>
      </c>
      <c r="D37">
        <v>525</v>
      </c>
      <c r="E37">
        <f t="shared" si="81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19">
        <v>43941</v>
      </c>
      <c r="B38" s="17">
        <f>mtl_newcases!C39</f>
        <v>10368</v>
      </c>
      <c r="C38" s="17">
        <f t="shared" si="0"/>
        <v>487</v>
      </c>
      <c r="D38">
        <v>583</v>
      </c>
      <c r="E38">
        <f t="shared" si="81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18">
        <f>F38/(age_distribution_2016!$B$2/100000)</f>
        <v>51.940951339529803</v>
      </c>
      <c r="Q38" s="18">
        <f>G38/(age_distribution_2016!$B$3/100000)</f>
        <v>42.151650141303833</v>
      </c>
      <c r="R38" s="18">
        <f>H38/(age_distribution_2016!$B$4/100000)</f>
        <v>121.15737173526051</v>
      </c>
      <c r="S38" s="18">
        <f>I38/(age_distribution_2016!$B$5/100000)</f>
        <v>381.61821127120817</v>
      </c>
      <c r="T38" s="18">
        <f>J38/(age_distribution_2016!$B$6/100000)</f>
        <v>444.48152164845249</v>
      </c>
      <c r="U38" s="18">
        <f>K38/(age_distribution_2016!$B$7/100000)</f>
        <v>615.38461538461536</v>
      </c>
      <c r="V38" s="18">
        <f>L38/(age_distribution_2016!$B$8/100000)</f>
        <v>519.5557701593433</v>
      </c>
      <c r="W38" s="18">
        <f>M38/(age_distribution_2016!$B$9/100000)</f>
        <v>429.25782297992731</v>
      </c>
      <c r="X38" s="18">
        <f>N38/(age_distribution_2016!$B$10/100000)</f>
        <v>599.1671807526219</v>
      </c>
      <c r="Y38" s="18">
        <f>O38/(age_distribution_2016!$B$11/100000)</f>
        <v>2001.9229796062953</v>
      </c>
      <c r="Z38" s="3">
        <f t="shared" ref="Z38" si="295">F38*100/SUM($F38:$O38)</f>
        <v>0.61119450997212099</v>
      </c>
      <c r="AA38" s="3">
        <f t="shared" ref="AA38" si="296">G38*100/SUM($F38:$O38)</f>
        <v>0.4717992708556723</v>
      </c>
      <c r="AB38" s="3">
        <f t="shared" ref="AB38" si="297">H38*100/SUM($F38:$O38)</f>
        <v>2.444778039888484</v>
      </c>
      <c r="AC38" s="3">
        <f t="shared" ref="AC38" si="298">I38*100/SUM($F38:$O38)</f>
        <v>11.998713274715849</v>
      </c>
      <c r="AD38" s="3">
        <f t="shared" ref="AD38" si="299">J38*100/SUM($F38:$O38)</f>
        <v>14.282650654085353</v>
      </c>
      <c r="AE38" s="3">
        <f t="shared" ref="AE38" si="300">K38*100/SUM($F38:$O38)</f>
        <v>16.791764958181428</v>
      </c>
      <c r="AF38" s="3">
        <f t="shared" ref="AF38" si="301">L38*100/SUM($F38:$O38)</f>
        <v>14.422045893201801</v>
      </c>
      <c r="AG38" s="3">
        <f t="shared" ref="AG38" si="302">M38*100/SUM($F38:$O38)</f>
        <v>9.4359854171134465</v>
      </c>
      <c r="AH38" s="3">
        <f t="shared" ref="AH38" si="303">N38*100/SUM($F38:$O38)</f>
        <v>8.3315462148831223</v>
      </c>
      <c r="AI38" s="3">
        <f t="shared" ref="AI38" si="304">O38*100/SUM($F38:$O38)</f>
        <v>21.209521767102725</v>
      </c>
      <c r="AJ38" s="3">
        <f t="shared" ref="AJ38" si="305">P38*100/SUM($P38:$Y38)</f>
        <v>0.99759097120159768</v>
      </c>
      <c r="AK38" s="3">
        <f t="shared" ref="AK38" si="306">Q38*100/SUM($P38:$Y38)</f>
        <v>0.80957519101524245</v>
      </c>
      <c r="AL38" s="3">
        <f t="shared" ref="AL38" si="307">R38*100/SUM($P38:$Y38)</f>
        <v>2.3269789447546469</v>
      </c>
      <c r="AM38" s="3">
        <f t="shared" ref="AM38" si="308">S38*100/SUM($P38:$Y38)</f>
        <v>7.3294553178607096</v>
      </c>
      <c r="AN38" s="3">
        <f t="shared" ref="AN38" si="309">T38*100/SUM($P38:$Y38)</f>
        <v>8.5368238630043098</v>
      </c>
      <c r="AO38" s="3">
        <f t="shared" ref="AO38" si="310">U38*100/SUM($P38:$Y38)</f>
        <v>11.819231652325325</v>
      </c>
      <c r="AP38" s="3">
        <f t="shared" ref="AP38" si="311">V38*100/SUM($P38:$Y38)</f>
        <v>9.978718756200303</v>
      </c>
      <c r="AQ38" s="3">
        <f t="shared" ref="AQ38" si="312">W38*100/SUM($P38:$Y38)</f>
        <v>8.2444336786055032</v>
      </c>
      <c r="AR38" s="3">
        <f t="shared" ref="AR38" si="313">X38*100/SUM($P38:$Y38)</f>
        <v>11.507755525152117</v>
      </c>
      <c r="AS38" s="3">
        <f t="shared" ref="AS38" si="314">Y38*100/SUM($P38:$Y38)</f>
        <v>38.449436099880238</v>
      </c>
    </row>
    <row r="39" spans="1:45" x14ac:dyDescent="0.35">
      <c r="A39" s="19">
        <v>43942</v>
      </c>
      <c r="B39" s="17">
        <f>mtl_newcases!C40</f>
        <v>10827</v>
      </c>
      <c r="C39" s="17">
        <f t="shared" si="0"/>
        <v>459</v>
      </c>
      <c r="D39">
        <v>647</v>
      </c>
      <c r="E39">
        <f t="shared" si="81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18">
        <f>F39/(age_distribution_2016!$B$2/100000)</f>
        <v>55.585930380900315</v>
      </c>
      <c r="Q39" s="18">
        <f>G39/(age_distribution_2016!$B$3/100000)</f>
        <v>46.941610384633812</v>
      </c>
      <c r="R39" s="18">
        <f>H39/(age_distribution_2016!$B$4/100000)</f>
        <v>125.40850758562053</v>
      </c>
      <c r="S39" s="18">
        <f>I39/(age_distribution_2016!$B$5/100000)</f>
        <v>393.89547275982608</v>
      </c>
      <c r="T39" s="18">
        <f>J39/(age_distribution_2016!$B$6/100000)</f>
        <v>459.83148410778341</v>
      </c>
      <c r="U39" s="18">
        <f>K39/(age_distribution_2016!$B$7/100000)</f>
        <v>640.92739954808917</v>
      </c>
      <c r="V39" s="18">
        <f>L39/(age_distribution_2016!$B$8/100000)</f>
        <v>545.0507001448575</v>
      </c>
      <c r="W39" s="18">
        <f>M39/(age_distribution_2016!$B$9/100000)</f>
        <v>453.15967903221872</v>
      </c>
      <c r="X39" s="18">
        <f>N39/(age_distribution_2016!$B$10/100000)</f>
        <v>641.57927205428746</v>
      </c>
      <c r="Y39" s="18">
        <f>O39/(age_distribution_2016!$B$11/100000)</f>
        <v>2178.0274277617532</v>
      </c>
      <c r="Z39" s="3">
        <f t="shared" ref="Z39" si="315">F39*100/SUM($F39:$O39)</f>
        <v>0.62029692902176126</v>
      </c>
      <c r="AA39" s="3">
        <f t="shared" ref="AA39" si="316">G39*100/SUM($F39:$O39)</f>
        <v>0.49827130364043115</v>
      </c>
      <c r="AB39" s="3">
        <f t="shared" ref="AB39" si="317">H39*100/SUM($F39:$O39)</f>
        <v>2.3998372991661583</v>
      </c>
      <c r="AC39" s="3">
        <f t="shared" ref="AC39" si="318">I39*100/SUM($F39:$O39)</f>
        <v>11.74496644295302</v>
      </c>
      <c r="AD39" s="3">
        <f t="shared" ref="AD39" si="319">J39*100/SUM($F39:$O39)</f>
        <v>14.012609314622738</v>
      </c>
      <c r="AE39" s="3">
        <f t="shared" ref="AE39" si="320">K39*100/SUM($F39:$O39)</f>
        <v>16.58531624974578</v>
      </c>
      <c r="AF39" s="3">
        <f t="shared" ref="AF39" si="321">L39*100/SUM($F39:$O39)</f>
        <v>14.348179784421395</v>
      </c>
      <c r="AG39" s="3">
        <f t="shared" ref="AG39" si="322">M39*100/SUM($F39:$O39)</f>
        <v>9.4468171649379702</v>
      </c>
      <c r="AH39" s="3">
        <f t="shared" ref="AH39" si="323">N39*100/SUM($F39:$O39)</f>
        <v>8.4604433597722188</v>
      </c>
      <c r="AI39" s="3">
        <f t="shared" ref="AI39" si="324">O39*100/SUM($F39:$O39)</f>
        <v>21.883262151718526</v>
      </c>
      <c r="AJ39" s="3">
        <f t="shared" ref="AJ39" si="325">P39*100/SUM($P39:$Y39)</f>
        <v>1.0032823496075638</v>
      </c>
      <c r="AK39" s="3">
        <f t="shared" ref="AK39" si="326">Q39*100/SUM($P39:$Y39)</f>
        <v>0.84725916861221784</v>
      </c>
      <c r="AL39" s="3">
        <f t="shared" ref="AL39" si="327">R39*100/SUM($P39:$Y39)</f>
        <v>2.2635249835543267</v>
      </c>
      <c r="AM39" s="3">
        <f t="shared" ref="AM39" si="328">S39*100/SUM($P39:$Y39)</f>
        <v>7.1095036586101594</v>
      </c>
      <c r="AN39" s="3">
        <f t="shared" ref="AN39" si="329">T39*100/SUM($P39:$Y39)</f>
        <v>8.2995968339087067</v>
      </c>
      <c r="AO39" s="3">
        <f t="shared" ref="AO39" si="330">U39*100/SUM($P39:$Y39)</f>
        <v>11.56823575570523</v>
      </c>
      <c r="AP39" s="3">
        <f t="shared" ref="AP39" si="331">V39*100/SUM($P39:$Y39)</f>
        <v>9.8377366961276582</v>
      </c>
      <c r="AQ39" s="3">
        <f t="shared" ref="AQ39" si="332">W39*100/SUM($P39:$Y39)</f>
        <v>8.179175996720808</v>
      </c>
      <c r="AR39" s="3">
        <f t="shared" ref="AR39" si="333">X39*100/SUM($P39:$Y39)</f>
        <v>11.580001542032482</v>
      </c>
      <c r="AS39" s="3">
        <f t="shared" ref="AS39" si="334">Y39*100/SUM($P39:$Y39)</f>
        <v>39.31168301512087</v>
      </c>
    </row>
    <row r="40" spans="1:45" x14ac:dyDescent="0.35">
      <c r="A40" s="19">
        <v>43943</v>
      </c>
      <c r="B40" s="17">
        <f>mtl_newcases!C41</f>
        <v>11365</v>
      </c>
      <c r="C40" s="17">
        <f t="shared" si="0"/>
        <v>538</v>
      </c>
      <c r="D40">
        <v>741</v>
      </c>
      <c r="E40">
        <f t="shared" si="81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18">
        <f>F40/(age_distribution_2016!$B$2/100000)</f>
        <v>61.053398942956079</v>
      </c>
      <c r="Q40" s="18">
        <f>G40/(age_distribution_2016!$B$3/100000)</f>
        <v>48.857594481965805</v>
      </c>
      <c r="R40" s="18">
        <f>H40/(age_distribution_2016!$B$4/100000)</f>
        <v>134.44217126763556</v>
      </c>
      <c r="S40" s="18">
        <f>I40/(age_distribution_2016!$B$5/100000)</f>
        <v>412.99343507545404</v>
      </c>
      <c r="T40" s="18">
        <f>J40/(age_distribution_2016!$B$6/100000)</f>
        <v>476.18253107533161</v>
      </c>
      <c r="U40" s="18">
        <f>K40/(age_distribution_2016!$B$7/100000)</f>
        <v>669.61391099322134</v>
      </c>
      <c r="V40" s="18">
        <f>L40/(age_distribution_2016!$B$8/100000)</f>
        <v>564.36504104297444</v>
      </c>
      <c r="W40" s="18">
        <f>M40/(age_distribution_2016!$B$9/100000)</f>
        <v>472.67139825857902</v>
      </c>
      <c r="X40" s="18">
        <f>N40/(age_distribution_2016!$B$10/100000)</f>
        <v>686.30475015422576</v>
      </c>
      <c r="Y40" s="18">
        <f>O40/(age_distribution_2016!$B$11/100000)</f>
        <v>2347.0472142098074</v>
      </c>
      <c r="Z40" s="3">
        <f t="shared" ref="Z40:Z41" si="335">F40*100/SUM($F40:$O40)</f>
        <v>0.64721792890262753</v>
      </c>
      <c r="AA40" s="3">
        <f t="shared" ref="AA40:AA41" si="336">G40*100/SUM($F40:$O40)</f>
        <v>0.49265842349304484</v>
      </c>
      <c r="AB40" s="3">
        <f t="shared" ref="AB40:AB41" si="337">H40*100/SUM($F40:$O40)</f>
        <v>2.4439721792890263</v>
      </c>
      <c r="AC40" s="3">
        <f t="shared" ref="AC40:AC41" si="338">I40*100/SUM($F40:$O40)</f>
        <v>11.698222565687789</v>
      </c>
      <c r="AD40" s="3">
        <f t="shared" ref="AD40:AD41" si="339">J40*100/SUM($F40:$O40)</f>
        <v>13.784775888717157</v>
      </c>
      <c r="AE40" s="3">
        <f t="shared" ref="AE40:AE41" si="340">K40*100/SUM($F40:$O40)</f>
        <v>16.460587326120557</v>
      </c>
      <c r="AF40" s="3">
        <f t="shared" ref="AF40:AF41" si="341">L40*100/SUM($F40:$O40)</f>
        <v>14.113214837712519</v>
      </c>
      <c r="AG40" s="3">
        <f t="shared" ref="AG40:AG41" si="342">M40*100/SUM($F40:$O40)</f>
        <v>9.3605100463678514</v>
      </c>
      <c r="AH40" s="3">
        <f t="shared" ref="AH40:AH41" si="343">N40*100/SUM($F40:$O40)</f>
        <v>8.5973724884080376</v>
      </c>
      <c r="AI40" s="3">
        <f t="shared" ref="AI40:AI41" si="344">O40*100/SUM($F40:$O40)</f>
        <v>22.40146831530139</v>
      </c>
      <c r="AJ40" s="3">
        <f t="shared" ref="AJ40:AJ41" si="345">P40*100/SUM($P40:$Y40)</f>
        <v>1.0394666225837563</v>
      </c>
      <c r="AK40" s="3">
        <f t="shared" ref="AK40:AK41" si="346">Q40*100/SUM($P40:$Y40)</f>
        <v>0.83182655843921827</v>
      </c>
      <c r="AL40" s="3">
        <f t="shared" ref="AL40:AL41" si="347">R40*100/SUM($P40:$Y40)</f>
        <v>2.2889495444957406</v>
      </c>
      <c r="AM40" s="3">
        <f t="shared" ref="AM40:AM41" si="348">S40*100/SUM($P40:$Y40)</f>
        <v>7.0314331149400298</v>
      </c>
      <c r="AN40" s="3">
        <f t="shared" ref="AN40:AN41" si="349">T40*100/SUM($P40:$Y40)</f>
        <v>8.1072611169892355</v>
      </c>
      <c r="AO40" s="3">
        <f t="shared" ref="AO40:AO41" si="350">U40*100/SUM($P40:$Y40)</f>
        <v>11.400533345335202</v>
      </c>
      <c r="AP40" s="3">
        <f t="shared" ref="AP40:AP41" si="351">V40*100/SUM($P40:$Y40)</f>
        <v>9.6086152986404016</v>
      </c>
      <c r="AQ40" s="3">
        <f t="shared" ref="AQ40:AQ41" si="352">W40*100/SUM($P40:$Y40)</f>
        <v>8.0474822114137581</v>
      </c>
      <c r="AR40" s="3">
        <f t="shared" ref="AR40:AR41" si="353">X40*100/SUM($P40:$Y40)</f>
        <v>11.684703768459197</v>
      </c>
      <c r="AS40" s="3">
        <f t="shared" ref="AS40:AS41" si="354">Y40*100/SUM($P40:$Y40)</f>
        <v>39.959728418703463</v>
      </c>
    </row>
    <row r="41" spans="1:45" x14ac:dyDescent="0.35">
      <c r="A41" s="19">
        <v>43944</v>
      </c>
      <c r="B41" s="17">
        <f>mtl_newcases!C42</f>
        <v>11894</v>
      </c>
      <c r="C41" s="17">
        <f t="shared" si="0"/>
        <v>529</v>
      </c>
      <c r="D41">
        <v>808</v>
      </c>
      <c r="E41">
        <f t="shared" si="81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18">
        <f>F41/(age_distribution_2016!$B$2/100000)</f>
        <v>67.432112265354476</v>
      </c>
      <c r="Q41" s="18">
        <f>G41/(age_distribution_2016!$B$3/100000)</f>
        <v>49.815586530631798</v>
      </c>
      <c r="R41" s="18">
        <f>H41/(age_distribution_2016!$B$4/100000)</f>
        <v>140.28748306188061</v>
      </c>
      <c r="S41" s="18">
        <f>I41/(age_distribution_2016!$B$5/100000)</f>
        <v>430.38622218432948</v>
      </c>
      <c r="T41" s="18">
        <f>J41/(age_distribution_2016!$B$6/100000)</f>
        <v>491.19879869859011</v>
      </c>
      <c r="U41" s="18">
        <f>K41/(age_distribution_2016!$B$7/100000)</f>
        <v>693.97779742607327</v>
      </c>
      <c r="V41" s="18">
        <f>L41/(age_distribution_2016!$B$8/100000)</f>
        <v>592.95026557218728</v>
      </c>
      <c r="W41" s="18">
        <f>M41/(age_distribution_2016!$B$9/100000)</f>
        <v>498.03663325284748</v>
      </c>
      <c r="X41" s="18">
        <f>N41/(age_distribution_2016!$B$10/100000)</f>
        <v>733.3436150524368</v>
      </c>
      <c r="Y41" s="18">
        <f>O41/(age_distribution_2016!$B$11/100000)</f>
        <v>2504.9339608319419</v>
      </c>
      <c r="Z41" s="3">
        <f t="shared" si="335"/>
        <v>0.68064753495217067</v>
      </c>
      <c r="AA41" s="3">
        <f t="shared" si="336"/>
        <v>0.47829286239882268</v>
      </c>
      <c r="AB41" s="3">
        <f t="shared" si="337"/>
        <v>2.4282560706401766</v>
      </c>
      <c r="AC41" s="3">
        <f t="shared" si="338"/>
        <v>11.607799852832965</v>
      </c>
      <c r="AD41" s="3">
        <f t="shared" si="339"/>
        <v>13.539367181751288</v>
      </c>
      <c r="AE41" s="3">
        <f t="shared" si="340"/>
        <v>16.243561442236938</v>
      </c>
      <c r="AF41" s="3">
        <f t="shared" si="341"/>
        <v>14.118837380426784</v>
      </c>
      <c r="AG41" s="3">
        <f t="shared" si="342"/>
        <v>9.3910963944076524</v>
      </c>
      <c r="AH41" s="3">
        <f t="shared" si="343"/>
        <v>8.7472406181015447</v>
      </c>
      <c r="AI41" s="3">
        <f t="shared" si="344"/>
        <v>22.764900662251655</v>
      </c>
      <c r="AJ41" s="3">
        <f t="shared" si="345"/>
        <v>1.0872004423878765</v>
      </c>
      <c r="AK41" s="3">
        <f t="shared" si="346"/>
        <v>0.8031711582871579</v>
      </c>
      <c r="AL41" s="3">
        <f t="shared" si="347"/>
        <v>2.2618394785880218</v>
      </c>
      <c r="AM41" s="3">
        <f t="shared" si="348"/>
        <v>6.9390691680417298</v>
      </c>
      <c r="AN41" s="3">
        <f t="shared" si="349"/>
        <v>7.9195435721190854</v>
      </c>
      <c r="AO41" s="3">
        <f t="shared" si="350"/>
        <v>11.188926803893656</v>
      </c>
      <c r="AP41" s="3">
        <f t="shared" si="351"/>
        <v>9.560071149888989</v>
      </c>
      <c r="AQ41" s="3">
        <f t="shared" si="352"/>
        <v>8.0297892177412997</v>
      </c>
      <c r="AR41" s="3">
        <f t="shared" si="353"/>
        <v>11.823617500959838</v>
      </c>
      <c r="AS41" s="3">
        <f t="shared" si="354"/>
        <v>40.386771508092345</v>
      </c>
    </row>
    <row r="42" spans="1:45" x14ac:dyDescent="0.35">
      <c r="A42" s="19">
        <v>43945</v>
      </c>
      <c r="B42" s="17">
        <f>mtl_newcases!C43</f>
        <v>12392</v>
      </c>
      <c r="C42" s="17">
        <f t="shared" si="0"/>
        <v>498</v>
      </c>
      <c r="D42">
        <v>895</v>
      </c>
      <c r="E42">
        <f t="shared" si="81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18">
        <f>F42/(age_distribution_2016!$B$2/100000)</f>
        <v>84.745762711864415</v>
      </c>
      <c r="Q42" s="18">
        <f>G42/(age_distribution_2016!$B$3/100000)</f>
        <v>72.807395698615707</v>
      </c>
      <c r="R42" s="18">
        <f>H42/(age_distribution_2016!$B$4/100000)</f>
        <v>174.29656986476073</v>
      </c>
      <c r="S42" s="18">
        <f>I42/(age_distribution_2016!$B$5/100000)</f>
        <v>428.68104697757695</v>
      </c>
      <c r="T42" s="18">
        <f>J42/(age_distribution_2016!$B$6/100000)</f>
        <v>492.19988320680739</v>
      </c>
      <c r="U42" s="18">
        <f>K42/(age_distribution_2016!$B$7/100000)</f>
        <v>669.22094508301404</v>
      </c>
      <c r="V42" s="18">
        <f>L42/(age_distribution_2016!$B$8/100000)</f>
        <v>570.93191694833411</v>
      </c>
      <c r="W42" s="18">
        <f>M42/(age_distribution_2016!$B$9/100000)</f>
        <v>498.52442623350646</v>
      </c>
      <c r="X42" s="18">
        <f>N42/(age_distribution_2016!$B$10/100000)</f>
        <v>781.15360888340535</v>
      </c>
      <c r="Y42" s="18">
        <f>O42/(age_distribution_2016!$B$11/100000)</f>
        <v>2699.2561105207228</v>
      </c>
      <c r="Z42" s="3">
        <f t="shared" ref="Z42" si="355">F42*100/SUM($F42:$O42)</f>
        <v>0.83693304535637147</v>
      </c>
      <c r="AA42" s="3">
        <f t="shared" ref="AA42" si="356">G42*100/SUM($F42:$O42)</f>
        <v>0.68394528437724977</v>
      </c>
      <c r="AB42" s="3">
        <f t="shared" ref="AB42" si="357">H42*100/SUM($F42:$O42)</f>
        <v>2.9517638588912889</v>
      </c>
      <c r="AC42" s="3">
        <f t="shared" ref="AC42" si="358">I42*100/SUM($F42:$O42)</f>
        <v>11.312095032397409</v>
      </c>
      <c r="AD42" s="3">
        <f t="shared" ref="AD42" si="359">J42*100/SUM($F42:$O42)</f>
        <v>13.273938084953203</v>
      </c>
      <c r="AE42" s="3">
        <f t="shared" ref="AE42" si="360">K42*100/SUM($F42:$O42)</f>
        <v>15.325773938084954</v>
      </c>
      <c r="AF42" s="3">
        <f t="shared" ref="AF42" si="361">L42*100/SUM($F42:$O42)</f>
        <v>13.300935925125989</v>
      </c>
      <c r="AG42" s="3">
        <f t="shared" ref="AG42" si="362">M42*100/SUM($F42:$O42)</f>
        <v>9.1972642188624913</v>
      </c>
      <c r="AH42" s="3">
        <f t="shared" ref="AH42" si="363">N42*100/SUM($F42:$O42)</f>
        <v>9.1162706983441328</v>
      </c>
      <c r="AI42" s="3">
        <f t="shared" ref="AI42" si="364">O42*100/SUM($F42:$O42)</f>
        <v>24.001079913606912</v>
      </c>
      <c r="AJ42" s="3">
        <f t="shared" ref="AJ42" si="365">P42*100/SUM($P42:$Y42)</f>
        <v>1.309458440947683</v>
      </c>
      <c r="AK42" s="3">
        <f t="shared" ref="AK42" si="366">Q42*100/SUM($P42:$Y42)</f>
        <v>1.1249914545594504</v>
      </c>
      <c r="AL42" s="3">
        <f t="shared" ref="AL42" si="367">R42*100/SUM($P42:$Y42)</f>
        <v>2.6931625527241341</v>
      </c>
      <c r="AM42" s="3">
        <f t="shared" ref="AM42" si="368">S42*100/SUM($P42:$Y42)</f>
        <v>6.6238121821811253</v>
      </c>
      <c r="AN42" s="3">
        <f t="shared" ref="AN42" si="369">T42*100/SUM($P42:$Y42)</f>
        <v>7.6052804420436884</v>
      </c>
      <c r="AO42" s="3">
        <f t="shared" ref="AO42" si="370">U42*100/SUM($P42:$Y42)</f>
        <v>10.340540781695676</v>
      </c>
      <c r="AP42" s="3">
        <f t="shared" ref="AP42" si="371">V42*100/SUM($P42:$Y42)</f>
        <v>8.8218170906823641</v>
      </c>
      <c r="AQ42" s="3">
        <f t="shared" ref="AQ42" si="372">W42*100/SUM($P42:$Y42)</f>
        <v>7.7030048118107741</v>
      </c>
      <c r="AR42" s="3">
        <f t="shared" ref="AR42" si="373">X42*100/SUM($P42:$Y42)</f>
        <v>12.070080604583618</v>
      </c>
      <c r="AS42" s="3">
        <f t="shared" ref="AS42" si="374">Y42*100/SUM($P42:$Y42)</f>
        <v>41.707851638771473</v>
      </c>
    </row>
    <row r="43" spans="1:45" x14ac:dyDescent="0.35">
      <c r="A43" s="19">
        <v>43946</v>
      </c>
      <c r="B43" s="17">
        <f>mtl_newcases!C44</f>
        <v>12709</v>
      </c>
      <c r="C43" s="17">
        <f t="shared" si="0"/>
        <v>317</v>
      </c>
      <c r="D43">
        <v>938</v>
      </c>
      <c r="E43">
        <f t="shared" ref="E43" si="375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18">
        <f>F43/(age_distribution_2016!$B$2/100000)</f>
        <v>89.301986513577546</v>
      </c>
      <c r="Q43" s="18">
        <f>G43/(age_distribution_2016!$B$3/100000)</f>
        <v>87.177276428605651</v>
      </c>
      <c r="R43" s="18">
        <f>H43/(age_distribution_2016!$B$4/100000)</f>
        <v>189.17554534102081</v>
      </c>
      <c r="S43" s="18">
        <f>I43/(age_distribution_2016!$B$5/100000)</f>
        <v>451.18935970670992</v>
      </c>
      <c r="T43" s="18">
        <f>J43/(age_distribution_2016!$B$6/100000)</f>
        <v>509.21831984650038</v>
      </c>
      <c r="U43" s="18">
        <f>K43/(age_distribution_2016!$B$7/100000)</f>
        <v>694.37076333628056</v>
      </c>
      <c r="V43" s="18">
        <f>L43/(age_distribution_2016!$B$8/100000)</f>
        <v>593.33655239014968</v>
      </c>
      <c r="W43" s="18">
        <f>M43/(age_distribution_2016!$B$9/100000)</f>
        <v>511.20704373064069</v>
      </c>
      <c r="X43" s="18">
        <f>N43/(age_distribution_2016!$B$10/100000)</f>
        <v>815.08328192473789</v>
      </c>
      <c r="Y43" s="18">
        <f>O43/(age_distribution_2016!$B$11/100000)</f>
        <v>2789.3325236577098</v>
      </c>
      <c r="Z43" s="3">
        <f t="shared" ref="Z43" si="376">F43*100/SUM($F43:$O43)</f>
        <v>0.84789756013151063</v>
      </c>
      <c r="AA43" s="3">
        <f t="shared" ref="AA43" si="377">G43*100/SUM($F43:$O43)</f>
        <v>0.7873334486935456</v>
      </c>
      <c r="AB43" s="3">
        <f t="shared" ref="AB43" si="378">H43*100/SUM($F43:$O43)</f>
        <v>3.0801176674165078</v>
      </c>
      <c r="AC43" s="3">
        <f t="shared" ref="AC43" si="379">I43*100/SUM($F43:$O43)</f>
        <v>11.446617061775394</v>
      </c>
      <c r="AD43" s="3">
        <f t="shared" ref="AD43" si="380">J43*100/SUM($F43:$O43)</f>
        <v>13.202976293476381</v>
      </c>
      <c r="AE43" s="3">
        <f t="shared" ref="AE43" si="381">K43*100/SUM($F43:$O43)</f>
        <v>15.28811213012632</v>
      </c>
      <c r="AF43" s="3">
        <f t="shared" ref="AF43" si="382">L43*100/SUM($F43:$O43)</f>
        <v>13.289496452673474</v>
      </c>
      <c r="AG43" s="3">
        <f t="shared" ref="AG43" si="383">M43*100/SUM($F43:$O43)</f>
        <v>9.067312683855338</v>
      </c>
      <c r="AH43" s="3">
        <f t="shared" ref="AH43" si="384">N43*100/SUM($F43:$O43)</f>
        <v>9.1451808271327213</v>
      </c>
      <c r="AI43" s="3">
        <f t="shared" ref="AI43" si="385">O43*100/SUM($F43:$O43)</f>
        <v>23.84495587471881</v>
      </c>
      <c r="AJ43" s="3">
        <f t="shared" ref="AJ43" si="386">P43*100/SUM($P43:$Y43)</f>
        <v>1.3270437782436821</v>
      </c>
      <c r="AK43" s="3">
        <f t="shared" ref="AK43" si="387">Q43*100/SUM($P43:$Y43)</f>
        <v>1.2954701995483768</v>
      </c>
      <c r="AL43" s="3">
        <f t="shared" ref="AL43" si="388">R43*100/SUM($P43:$Y43)</f>
        <v>2.8111830457711968</v>
      </c>
      <c r="AM43" s="3">
        <f t="shared" ref="AM43" si="389">S43*100/SUM($P43:$Y43)</f>
        <v>6.7047560304552247</v>
      </c>
      <c r="AN43" s="3">
        <f t="shared" ref="AN43" si="390">T43*100/SUM($P43:$Y43)</f>
        <v>7.5670769431008953</v>
      </c>
      <c r="AO43" s="3">
        <f t="shared" ref="AO43" si="391">U43*100/SUM($P43:$Y43)</f>
        <v>10.318475962901765</v>
      </c>
      <c r="AP43" s="3">
        <f t="shared" ref="AP43" si="392">V43*100/SUM($P43:$Y43)</f>
        <v>8.8170891935779085</v>
      </c>
      <c r="AQ43" s="3">
        <f t="shared" ref="AQ43" si="393">W43*100/SUM($P43:$Y43)</f>
        <v>7.5966297420936906</v>
      </c>
      <c r="AR43" s="3">
        <f t="shared" ref="AR43" si="394">X43*100/SUM($P43:$Y43)</f>
        <v>12.112285966496495</v>
      </c>
      <c r="AS43" s="3">
        <f t="shared" ref="AS43" si="395">Y43*100/SUM($P43:$Y43)</f>
        <v>41.449989137810761</v>
      </c>
    </row>
    <row r="44" spans="1:45" x14ac:dyDescent="0.35">
      <c r="A44" s="19">
        <v>43947</v>
      </c>
      <c r="B44" s="17">
        <f>mtl_newcases!C45</f>
        <v>13011</v>
      </c>
      <c r="C44" s="17">
        <f>B44-B43</f>
        <v>302</v>
      </c>
      <c r="D44">
        <v>983</v>
      </c>
      <c r="E44">
        <f t="shared" ref="E44" si="396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18">
        <f>F44/(age_distribution_2016!$B$2/100000)</f>
        <v>100.23692363768909</v>
      </c>
      <c r="Q44" s="18">
        <f>G44/(age_distribution_2016!$B$3/100000)</f>
        <v>98.673181012597595</v>
      </c>
      <c r="R44" s="18">
        <f>H44/(age_distribution_2016!$B$4/100000)</f>
        <v>210.43122459282088</v>
      </c>
      <c r="S44" s="18">
        <f>I44/(age_distribution_2016!$B$5/100000)</f>
        <v>468.24111177423481</v>
      </c>
      <c r="T44" s="18">
        <f>J44/(age_distribution_2016!$B$6/100000)</f>
        <v>525.23567197797615</v>
      </c>
      <c r="U44" s="18">
        <f>K44/(age_distribution_2016!$B$7/100000)</f>
        <v>713.62609293643777</v>
      </c>
      <c r="V44" s="18">
        <f>L44/(age_distribution_2016!$B$8/100000)</f>
        <v>612.26460647030422</v>
      </c>
      <c r="W44" s="18">
        <f>M44/(age_distribution_2016!$B$9/100000)</f>
        <v>524.86524718909288</v>
      </c>
      <c r="X44" s="18">
        <f>N44/(age_distribution_2016!$B$10/100000)</f>
        <v>838.21714990746455</v>
      </c>
      <c r="Y44" s="18">
        <f>O44/(age_distribution_2016!$B$11/100000)</f>
        <v>2883.4573149132129</v>
      </c>
      <c r="Z44" s="3">
        <f t="shared" ref="Z44" si="397">F44*100/SUM($F44:$O44)</f>
        <v>0.91904085554348736</v>
      </c>
      <c r="AA44" s="3">
        <f t="shared" ref="AA44" si="398">G44*100/SUM($F44:$O44)</f>
        <v>0.86055643746344723</v>
      </c>
      <c r="AB44" s="3">
        <f t="shared" ref="AB44" si="399">H44*100/SUM($F44:$O44)</f>
        <v>3.3085470799565546</v>
      </c>
      <c r="AC44" s="3">
        <f t="shared" ref="AC44" si="400">I44*100/SUM($F44:$O44)</f>
        <v>11.471300860556438</v>
      </c>
      <c r="AD44" s="3">
        <f t="shared" ref="AD44" si="401">J44*100/SUM($F44:$O44)</f>
        <v>13.150639151140446</v>
      </c>
      <c r="AE44" s="3">
        <f t="shared" ref="AE44" si="402">K44*100/SUM($F44:$O44)</f>
        <v>15.172529033336119</v>
      </c>
      <c r="AF44" s="3">
        <f t="shared" ref="AF44" si="403">L44*100/SUM($F44:$O44)</f>
        <v>13.242543236694795</v>
      </c>
      <c r="AG44" s="3">
        <f t="shared" ref="AG44" si="404">M44*100/SUM($F44:$O44)</f>
        <v>8.9898905505890223</v>
      </c>
      <c r="AH44" s="3">
        <f t="shared" ref="AH44" si="405">N44*100/SUM($F44:$O44)</f>
        <v>9.0817946361433712</v>
      </c>
      <c r="AI44" s="3">
        <f t="shared" ref="AI44" si="406">O44*100/SUM($F44:$O44)</f>
        <v>23.803158158576323</v>
      </c>
      <c r="AJ44" s="3">
        <f t="shared" ref="AJ44" si="407">P44*100/SUM($P44:$Y44)</f>
        <v>1.4370373082318426</v>
      </c>
      <c r="AK44" s="3">
        <f t="shared" ref="AK44" si="408">Q44*100/SUM($P44:$Y44)</f>
        <v>1.4146188579125638</v>
      </c>
      <c r="AL44" s="3">
        <f t="shared" ref="AL44" si="409">R44*100/SUM($P44:$Y44)</f>
        <v>3.0168276278093606</v>
      </c>
      <c r="AM44" s="3">
        <f t="shared" ref="AM44" si="410">S44*100/SUM($P44:$Y44)</f>
        <v>6.7128950335675386</v>
      </c>
      <c r="AN44" s="3">
        <f t="shared" ref="AN44" si="411">T44*100/SUM($P44:$Y44)</f>
        <v>7.5299922309544556</v>
      </c>
      <c r="AO44" s="3">
        <f t="shared" ref="AO44" si="412">U44*100/SUM($P44:$Y44)</f>
        <v>10.230833932854205</v>
      </c>
      <c r="AP44" s="3">
        <f t="shared" ref="AP44" si="413">V44*100/SUM($P44:$Y44)</f>
        <v>8.7776744345024156</v>
      </c>
      <c r="AQ44" s="3">
        <f t="shared" ref="AQ44" si="414">W44*100/SUM($P44:$Y44)</f>
        <v>7.5246816705122459</v>
      </c>
      <c r="AR44" s="3">
        <f t="shared" ref="AR44" si="415">X44*100/SUM($P44:$Y44)</f>
        <v>12.017022002497681</v>
      </c>
      <c r="AS44" s="3">
        <f t="shared" ref="AS44" si="416">Y44*100/SUM($P44:$Y44)</f>
        <v>41.338416901157693</v>
      </c>
    </row>
    <row r="45" spans="1:45" x14ac:dyDescent="0.35">
      <c r="A45" s="19">
        <v>43948</v>
      </c>
      <c r="B45" s="17">
        <f>mtl_newcases!C46</f>
        <v>13474</v>
      </c>
      <c r="C45" s="17">
        <f>B45-B44</f>
        <v>463</v>
      </c>
      <c r="D45">
        <v>1039</v>
      </c>
      <c r="E45">
        <f t="shared" ref="E45:E47" si="417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18">
        <f>F45/(age_distribution_2016!$B$2/100000)</f>
        <v>103.88190267905961</v>
      </c>
      <c r="Q45" s="18">
        <f>G45/(age_distribution_2016!$B$3/100000)</f>
        <v>104.42113330459358</v>
      </c>
      <c r="R45" s="18">
        <f>H45/(age_distribution_2016!$B$4/100000)</f>
        <v>216.2765363870659</v>
      </c>
      <c r="S45" s="18">
        <f>I45/(age_distribution_2016!$B$5/100000)</f>
        <v>481.54147838690426</v>
      </c>
      <c r="T45" s="18">
        <f>J45/(age_distribution_2016!$B$6/100000)</f>
        <v>543.58888796195879</v>
      </c>
      <c r="U45" s="18">
        <f>K45/(age_distribution_2016!$B$7/100000)</f>
        <v>738.77591118970429</v>
      </c>
      <c r="V45" s="18">
        <f>L45/(age_distribution_2016!$B$8/100000)</f>
        <v>629.26122646064698</v>
      </c>
      <c r="W45" s="18">
        <f>M45/(age_distribution_2016!$B$9/100000)</f>
        <v>542.91358747347624</v>
      </c>
      <c r="X45" s="18">
        <f>N45/(age_distribution_2016!$B$10/100000)</f>
        <v>871.37569401603946</v>
      </c>
      <c r="Y45" s="18">
        <f>O45/(age_distribution_2016!$B$11/100000)</f>
        <v>3033.247305298315</v>
      </c>
      <c r="Z45" s="3">
        <f t="shared" ref="Z45" si="418">F45*100/SUM($F45:$O45)</f>
        <v>0.91787439613526567</v>
      </c>
      <c r="AA45" s="3">
        <f t="shared" ref="AA45" si="419">G45*100/SUM($F45:$O45)</f>
        <v>0.87761674718196458</v>
      </c>
      <c r="AB45" s="3">
        <f t="shared" ref="AB45" si="420">H45*100/SUM($F45:$O45)</f>
        <v>3.2769726247987117</v>
      </c>
      <c r="AC45" s="3">
        <f t="shared" ref="AC45" si="421">I45*100/SUM($F45:$O45)</f>
        <v>11.368760064412239</v>
      </c>
      <c r="AD45" s="3">
        <f t="shared" ref="AD45" si="422">J45*100/SUM($F45:$O45)</f>
        <v>13.115942028985508</v>
      </c>
      <c r="AE45" s="3">
        <f t="shared" ref="AE45" si="423">K45*100/SUM($F45:$O45)</f>
        <v>15.136876006441224</v>
      </c>
      <c r="AF45" s="3">
        <f t="shared" ref="AF45" si="424">L45*100/SUM($F45:$O45)</f>
        <v>13.115942028985508</v>
      </c>
      <c r="AG45" s="3">
        <f t="shared" ref="AG45" si="425">M45*100/SUM($F45:$O45)</f>
        <v>8.9613526570048307</v>
      </c>
      <c r="AH45" s="3">
        <f t="shared" ref="AH45" si="426">N45*100/SUM($F45:$O45)</f>
        <v>9.0982286634460543</v>
      </c>
      <c r="AI45" s="3">
        <f t="shared" ref="AI45" si="427">O45*100/SUM($F45:$O45)</f>
        <v>24.130434782608695</v>
      </c>
      <c r="AJ45" s="3">
        <f t="shared" ref="AJ45" si="428">P45*100/SUM($P45:$Y45)</f>
        <v>1.4298395973972011</v>
      </c>
      <c r="AK45" s="3">
        <f t="shared" ref="AK45" si="429">Q45*100/SUM($P45:$Y45)</f>
        <v>1.4372616149058695</v>
      </c>
      <c r="AL45" s="3">
        <f t="shared" ref="AL45" si="430">R45*100/SUM($P45:$Y45)</f>
        <v>2.9768491694798334</v>
      </c>
      <c r="AM45" s="3">
        <f t="shared" ref="AM45" si="431">S45*100/SUM($P45:$Y45)</f>
        <v>6.6279790399485705</v>
      </c>
      <c r="AN45" s="3">
        <f t="shared" ref="AN45" si="432">T45*100/SUM($P45:$Y45)</f>
        <v>7.4820050140436605</v>
      </c>
      <c r="AO45" s="3">
        <f t="shared" ref="AO45" si="433">U45*100/SUM($P45:$Y45)</f>
        <v>10.168576279217222</v>
      </c>
      <c r="AP45" s="3">
        <f t="shared" ref="AP45" si="434">V45*100/SUM($P45:$Y45)</f>
        <v>8.661206576855756</v>
      </c>
      <c r="AQ45" s="3">
        <f t="shared" ref="AQ45" si="435">W45*100/SUM($P45:$Y45)</f>
        <v>7.4727101190362291</v>
      </c>
      <c r="AR45" s="3">
        <f t="shared" ref="AR45" si="436">X45*100/SUM($P45:$Y45)</f>
        <v>11.993691291570398</v>
      </c>
      <c r="AS45" s="3">
        <f t="shared" ref="AS45" si="437">Y45*100/SUM($P45:$Y45)</f>
        <v>41.749881297545265</v>
      </c>
    </row>
    <row r="46" spans="1:45" x14ac:dyDescent="0.35">
      <c r="A46" s="19">
        <v>43949</v>
      </c>
      <c r="B46" s="17">
        <f>mtl_newcases!C47</f>
        <v>13949</v>
      </c>
      <c r="C46" s="17">
        <f t="shared" ref="C46:C47" si="438">B46-B45</f>
        <v>475</v>
      </c>
      <c r="D46">
        <v>1078</v>
      </c>
      <c r="E46">
        <f t="shared" si="417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19">
        <v>43950</v>
      </c>
      <c r="B47" s="17">
        <f>mtl_newcases!C48</f>
        <v>14470</v>
      </c>
      <c r="C47" s="17">
        <f t="shared" si="438"/>
        <v>521</v>
      </c>
      <c r="D47">
        <v>1146</v>
      </c>
      <c r="E47">
        <f t="shared" si="417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19">
        <v>43951</v>
      </c>
      <c r="B48" s="17">
        <f>mtl_newcases!C49</f>
        <v>15068</v>
      </c>
      <c r="C48" s="17">
        <f t="shared" ref="C48" si="439">B48-B47</f>
        <v>598</v>
      </c>
      <c r="D48">
        <v>1245</v>
      </c>
      <c r="E48">
        <f t="shared" ref="E48" si="440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18">
        <f>F48/(age_distribution_2016!$B$2/100000)</f>
        <v>120.28430836522691</v>
      </c>
      <c r="Q48" s="18">
        <f>G48/(age_distribution_2016!$B$3/100000)</f>
        <v>114.95904583991954</v>
      </c>
      <c r="R48" s="18">
        <f>H48/(age_distribution_2016!$B$4/100000)</f>
        <v>231.68690384462099</v>
      </c>
      <c r="S48" s="18">
        <f>I48/(age_distribution_2016!$B$5/100000)</f>
        <v>529.62741921732459</v>
      </c>
      <c r="T48" s="18">
        <f>J48/(age_distribution_2016!$B$6/100000)</f>
        <v>591.64094435638606</v>
      </c>
      <c r="U48" s="18">
        <f>K48/(age_distribution_2016!$B$7/100000)</f>
        <v>803.615286373907</v>
      </c>
      <c r="V48" s="18">
        <f>L48/(age_distribution_2016!$B$8/100000)</f>
        <v>693.77112506035724</v>
      </c>
      <c r="W48" s="18">
        <f>M48/(age_distribution_2016!$B$9/100000)</f>
        <v>605.35108899782927</v>
      </c>
      <c r="X48" s="18">
        <f>N48/(age_distribution_2016!$B$10/100000)</f>
        <v>1002.4676125848242</v>
      </c>
      <c r="Y48" s="18">
        <f>O48/(age_distribution_2016!$B$11/100000)</f>
        <v>3558.5243661758009</v>
      </c>
      <c r="Z48" s="3">
        <f t="shared" ref="Z48" si="441">F48*100/SUM($F48:$O48)</f>
        <v>0.94882116158711904</v>
      </c>
      <c r="AA48" s="3">
        <f t="shared" ref="AA48" si="442">G48*100/SUM($F48:$O48)</f>
        <v>0.86256469235192634</v>
      </c>
      <c r="AB48" s="3">
        <f t="shared" ref="AB48" si="443">H48*100/SUM($F48:$O48)</f>
        <v>3.133985048878666</v>
      </c>
      <c r="AC48" s="3">
        <f t="shared" ref="AC48" si="444">I48*100/SUM($F48:$O48)</f>
        <v>11.163024726854514</v>
      </c>
      <c r="AD48" s="3">
        <f t="shared" ref="AD48" si="445">J48*100/SUM($F48:$O48)</f>
        <v>12.744393329499712</v>
      </c>
      <c r="AE48" s="3">
        <f t="shared" ref="AE48" si="446">K48*100/SUM($F48:$O48)</f>
        <v>14.699539965497411</v>
      </c>
      <c r="AF48" s="3">
        <f t="shared" ref="AF48" si="447">L48*100/SUM($F48:$O48)</f>
        <v>12.909718228867165</v>
      </c>
      <c r="AG48" s="3">
        <f t="shared" ref="AG48" si="448">M48*100/SUM($F48:$O48)</f>
        <v>8.9203565267395053</v>
      </c>
      <c r="AH48" s="3">
        <f t="shared" ref="AH48" si="449">N48*100/SUM($F48:$O48)</f>
        <v>9.3444508338125356</v>
      </c>
      <c r="AI48" s="3">
        <f t="shared" ref="AI48" si="450">O48*100/SUM($F48:$O48)</f>
        <v>25.273145485911442</v>
      </c>
      <c r="AJ48" s="3">
        <f t="shared" ref="AJ48" si="451">P48*100/SUM($P48:$Y48)</f>
        <v>1.4576509501255785</v>
      </c>
      <c r="AK48" s="3">
        <f t="shared" ref="AK48" si="452">Q48*100/SUM($P48:$Y48)</f>
        <v>1.3931173955399463</v>
      </c>
      <c r="AL48" s="3">
        <f t="shared" ref="AL48" si="453">R48*100/SUM($P48:$Y48)</f>
        <v>2.8076699289430902</v>
      </c>
      <c r="AM48" s="3">
        <f t="shared" ref="AM48" si="454">S48*100/SUM($P48:$Y48)</f>
        <v>6.4182262950756837</v>
      </c>
      <c r="AN48" s="3">
        <f t="shared" ref="AN48" si="455">T48*100/SUM($P48:$Y48)</f>
        <v>7.1697297544057248</v>
      </c>
      <c r="AO48" s="3">
        <f t="shared" ref="AO48" si="456">U48*100/SUM($P48:$Y48)</f>
        <v>9.7385153694494946</v>
      </c>
      <c r="AP48" s="3">
        <f t="shared" ref="AP48" si="457">V48*100/SUM($P48:$Y48)</f>
        <v>8.4073820879721008</v>
      </c>
      <c r="AQ48" s="3">
        <f t="shared" ref="AQ48" si="458">W48*100/SUM($P48:$Y48)</f>
        <v>7.3358744962641413</v>
      </c>
      <c r="AR48" s="3">
        <f t="shared" ref="AR48" si="459">X48*100/SUM($P48:$Y48)</f>
        <v>12.14828341131172</v>
      </c>
      <c r="AS48" s="3">
        <f t="shared" ref="AS48" si="460">Y48*100/SUM($P48:$Y48)</f>
        <v>43.123550310912528</v>
      </c>
    </row>
    <row r="49" spans="1:45" x14ac:dyDescent="0.35">
      <c r="A49" s="19">
        <v>43952</v>
      </c>
      <c r="B49" s="17">
        <f>mtl_newcases!C50</f>
        <v>15687</v>
      </c>
      <c r="C49" s="17">
        <f t="shared" ref="C49" si="461">B49-B48</f>
        <v>619</v>
      </c>
      <c r="D49">
        <v>1312</v>
      </c>
      <c r="E49">
        <f t="shared" ref="E49" si="462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18">
        <f>F49/(age_distribution_2016!$B$2/100000)</f>
        <v>132.13049024968106</v>
      </c>
      <c r="Q49" s="18">
        <f>G49/(age_distribution_2016!$B$3/100000)</f>
        <v>117.83302198591753</v>
      </c>
      <c r="R49" s="18">
        <f>H49/(age_distribution_2016!$B$4/100000)</f>
        <v>240.18917554534102</v>
      </c>
      <c r="S49" s="18">
        <f>I49/(age_distribution_2016!$B$5/100000)</f>
        <v>548.38434649160206</v>
      </c>
      <c r="T49" s="18">
        <f>J49/(age_distribution_2016!$B$6/100000)</f>
        <v>610.66155001251354</v>
      </c>
      <c r="U49" s="18">
        <f>K49/(age_distribution_2016!$B$7/100000)</f>
        <v>823.2635818842715</v>
      </c>
      <c r="V49" s="18">
        <f>L49/(age_distribution_2016!$B$8/100000)</f>
        <v>715.01690004828583</v>
      </c>
      <c r="W49" s="18">
        <f>M49/(age_distribution_2016!$B$9/100000)</f>
        <v>635.59425379868776</v>
      </c>
      <c r="X49" s="18">
        <f>N49/(age_distribution_2016!$B$10/100000)</f>
        <v>1060.302282541641</v>
      </c>
      <c r="Y49" s="18">
        <f>O49/(age_distribution_2016!$B$11/100000)</f>
        <v>3795.3544861090027</v>
      </c>
      <c r="Z49" s="3">
        <f t="shared" ref="Z49" si="463">F49*100/SUM($F49:$O49)</f>
        <v>0.9977979631158822</v>
      </c>
      <c r="AA49" s="3">
        <f t="shared" ref="AA49" si="464">G49*100/SUM($F49:$O49)</f>
        <v>0.84640792733278281</v>
      </c>
      <c r="AB49" s="3">
        <f t="shared" ref="AB49" si="465">H49*100/SUM($F49:$O49)</f>
        <v>3.110377098816405</v>
      </c>
      <c r="AC49" s="3">
        <f t="shared" ref="AC49" si="466">I49*100/SUM($F49:$O49)</f>
        <v>11.06523534269199</v>
      </c>
      <c r="AD49" s="3">
        <f t="shared" ref="AD49" si="467">J49*100/SUM($F49:$O49)</f>
        <v>12.59289843104872</v>
      </c>
      <c r="AE49" s="3">
        <f t="shared" ref="AE49" si="468">K49*100/SUM($F49:$O49)</f>
        <v>14.41646022570878</v>
      </c>
      <c r="AF49" s="3">
        <f t="shared" ref="AF49" si="469">L49*100/SUM($F49:$O49)</f>
        <v>12.737407101568952</v>
      </c>
      <c r="AG49" s="3">
        <f t="shared" ref="AG49" si="470">M49*100/SUM($F49:$O49)</f>
        <v>8.9664189375172025</v>
      </c>
      <c r="AH49" s="3">
        <f t="shared" ref="AH49" si="471">N49*100/SUM($F49:$O49)</f>
        <v>9.4618772364437103</v>
      </c>
      <c r="AI49" s="3">
        <f t="shared" ref="AI49" si="472">O49*100/SUM($F49:$O49)</f>
        <v>25.805119735755575</v>
      </c>
      <c r="AJ49" s="3">
        <f t="shared" ref="AJ49" si="473">P49*100/SUM($P49:$Y49)</f>
        <v>1.522463412270681</v>
      </c>
      <c r="AK49" s="3">
        <f t="shared" ref="AK49" si="474">Q49*100/SUM($P49:$Y49)</f>
        <v>1.3577219337629698</v>
      </c>
      <c r="AL49" s="3">
        <f t="shared" ref="AL49" si="475">R49*100/SUM($P49:$Y49)</f>
        <v>2.7675613032255755</v>
      </c>
      <c r="AM49" s="3">
        <f t="shared" ref="AM49" si="476">S49*100/SUM($P49:$Y49)</f>
        <v>6.3187164583872208</v>
      </c>
      <c r="AN49" s="3">
        <f t="shared" ref="AN49" si="477">T49*100/SUM($P49:$Y49)</f>
        <v>7.0363007464645255</v>
      </c>
      <c r="AO49" s="3">
        <f t="shared" ref="AO49" si="478">U49*100/SUM($P49:$Y49)</f>
        <v>9.4859913083289022</v>
      </c>
      <c r="AP49" s="3">
        <f t="shared" ref="AP49" si="479">V49*100/SUM($P49:$Y49)</f>
        <v>8.2387272416961732</v>
      </c>
      <c r="AQ49" s="3">
        <f t="shared" ref="AQ49" si="480">W49*100/SUM($P49:$Y49)</f>
        <v>7.3235859083654864</v>
      </c>
      <c r="AR49" s="3">
        <f t="shared" ref="AR49" si="481">X49*100/SUM($P49:$Y49)</f>
        <v>12.217251506948339</v>
      </c>
      <c r="AS49" s="3">
        <f t="shared" ref="AS49" si="482">Y49*100/SUM($P49:$Y49)</f>
        <v>43.731680180550129</v>
      </c>
    </row>
    <row r="50" spans="1:45" x14ac:dyDescent="0.35">
      <c r="A50" s="19">
        <v>43953</v>
      </c>
      <c r="B50" s="17">
        <f>mtl_newcases!C51</f>
        <v>16213</v>
      </c>
      <c r="C50" s="17">
        <f t="shared" ref="C50" si="483">B50-B49</f>
        <v>526</v>
      </c>
      <c r="D50">
        <v>1365</v>
      </c>
      <c r="E50">
        <f t="shared" ref="E50" si="484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18">
        <f>F50/(age_distribution_2016!$B$2/100000)</f>
        <v>140.33169309276474</v>
      </c>
      <c r="Q50" s="18">
        <f>G50/(age_distribution_2016!$B$3/100000)</f>
        <v>120.70699813191551</v>
      </c>
      <c r="R50" s="18">
        <f>H50/(age_distribution_2016!$B$4/100000)</f>
        <v>247.09727130217604</v>
      </c>
      <c r="S50" s="18">
        <f>I50/(age_distribution_2016!$B$5/100000)</f>
        <v>585.89820104015689</v>
      </c>
      <c r="T50" s="18">
        <f>J50/(age_distribution_2016!$B$6/100000)</f>
        <v>649.03645616084088</v>
      </c>
      <c r="U50" s="18">
        <f>K50/(age_distribution_2016!$B$7/100000)</f>
        <v>885.74516160723056</v>
      </c>
      <c r="V50" s="18">
        <f>L50/(age_distribution_2016!$B$8/100000)</f>
        <v>793.43312409464022</v>
      </c>
      <c r="W50" s="18">
        <f>M50/(age_distribution_2016!$B$9/100000)</f>
        <v>699.98292724567693</v>
      </c>
      <c r="X50" s="18">
        <f>N50/(age_distribution_2016!$B$10/100000)</f>
        <v>1198.3343615052438</v>
      </c>
      <c r="Y50" s="18">
        <f>O50/(age_distribution_2016!$B$11/100000)</f>
        <v>4520.0141693234145</v>
      </c>
      <c r="Z50" s="3">
        <f t="shared" ref="Z50" si="485">F50*100/SUM($F50:$O50)</f>
        <v>0.95232205800507086</v>
      </c>
      <c r="AA50" s="3">
        <f t="shared" ref="AA50" si="486">G50*100/SUM($F50:$O50)</f>
        <v>0.7791725929132397</v>
      </c>
      <c r="AB50" s="3">
        <f t="shared" ref="AB50" si="487">H50*100/SUM($F50:$O50)</f>
        <v>2.8755179024179087</v>
      </c>
      <c r="AC50" s="3">
        <f t="shared" ref="AC50" si="488">I50*100/SUM($F50:$O50)</f>
        <v>10.623956465277349</v>
      </c>
      <c r="AD50" s="3">
        <f t="shared" ref="AD50" si="489">J50*100/SUM($F50:$O50)</f>
        <v>12.027703914414692</v>
      </c>
      <c r="AE50" s="3">
        <f t="shared" ref="AE50" si="490">K50*100/SUM($F50:$O50)</f>
        <v>13.9385319398924</v>
      </c>
      <c r="AF50" s="3">
        <f t="shared" ref="AF50" si="491">L50*100/SUM($F50:$O50)</f>
        <v>12.70175004637932</v>
      </c>
      <c r="AG50" s="3">
        <f t="shared" ref="AG50" si="492">M50*100/SUM($F50:$O50)</f>
        <v>8.8739100859563411</v>
      </c>
      <c r="AH50" s="3">
        <f t="shared" ref="AH50" si="493">N50*100/SUM($F50:$O50)</f>
        <v>9.6097953125966242</v>
      </c>
      <c r="AI50" s="3">
        <f t="shared" ref="AI50" si="494">O50*100/SUM($F50:$O50)</f>
        <v>27.617339682147055</v>
      </c>
      <c r="AJ50" s="3">
        <f t="shared" ref="AJ50" si="495">P50*100/SUM($P50:$Y50)</f>
        <v>1.426050983875051</v>
      </c>
      <c r="AK50" s="3">
        <f t="shared" ref="AK50" si="496">Q50*100/SUM($P50:$Y50)</f>
        <v>1.2266247891189808</v>
      </c>
      <c r="AL50" s="3">
        <f t="shared" ref="AL50" si="497">R50*100/SUM($P50:$Y50)</f>
        <v>2.5110030320832517</v>
      </c>
      <c r="AM50" s="3">
        <f t="shared" ref="AM50" si="498">S50*100/SUM($P50:$Y50)</f>
        <v>5.9538988494325817</v>
      </c>
      <c r="AN50" s="3">
        <f t="shared" ref="AN50" si="499">T50*100/SUM($P50:$Y50)</f>
        <v>6.595509941343848</v>
      </c>
      <c r="AO50" s="3">
        <f t="shared" ref="AO50" si="500">U50*100/SUM($P50:$Y50)</f>
        <v>9.0009443436101559</v>
      </c>
      <c r="AP50" s="3">
        <f t="shared" ref="AP50" si="501">V50*100/SUM($P50:$Y50)</f>
        <v>8.0628692087842708</v>
      </c>
      <c r="AQ50" s="3">
        <f t="shared" ref="AQ50" si="502">W50*100/SUM($P50:$Y50)</f>
        <v>7.1132280961976226</v>
      </c>
      <c r="AR50" s="3">
        <f t="shared" ref="AR50" si="503">X50*100/SUM($P50:$Y50)</f>
        <v>12.177476502803923</v>
      </c>
      <c r="AS50" s="3">
        <f t="shared" ref="AS50" si="504">Y50*100/SUM($P50:$Y50)</f>
        <v>45.932394252750306</v>
      </c>
    </row>
    <row r="51" spans="1:45" x14ac:dyDescent="0.35">
      <c r="A51" s="19">
        <v>43954</v>
      </c>
      <c r="B51" s="17">
        <f>mtl_newcases!C52</f>
        <v>16560</v>
      </c>
      <c r="C51" s="17">
        <f t="shared" ref="C51" si="505">B51-B50</f>
        <v>347</v>
      </c>
      <c r="D51">
        <v>1410</v>
      </c>
      <c r="E51">
        <f t="shared" ref="E51" si="506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18">
        <f>F51/(age_distribution_2016!$B$2/100000)</f>
        <v>146.71040641516313</v>
      </c>
      <c r="Q51" s="18">
        <f>G51/(age_distribution_2016!$B$3/100000)</f>
        <v>124.5389663265795</v>
      </c>
      <c r="R51" s="18">
        <f>H51/(age_distribution_2016!$B$4/100000)</f>
        <v>250.81701517124105</v>
      </c>
      <c r="S51" s="18">
        <f>I51/(age_distribution_2016!$B$5/100000)</f>
        <v>594.08304203256887</v>
      </c>
      <c r="T51" s="18">
        <f>J51/(age_distribution_2016!$B$6/100000)</f>
        <v>667.723366980896</v>
      </c>
      <c r="U51" s="18">
        <f>K51/(age_distribution_2016!$B$7/100000)</f>
        <v>907.75125257883872</v>
      </c>
      <c r="V51" s="18">
        <f>L51/(age_distribution_2016!$B$8/100000)</f>
        <v>813.90632544664413</v>
      </c>
      <c r="W51" s="18">
        <f>M51/(age_distribution_2016!$B$9/100000)</f>
        <v>717.05568156874222</v>
      </c>
      <c r="X51" s="18">
        <f>N51/(age_distribution_2016!$B$10/100000)</f>
        <v>1220.697100555213</v>
      </c>
      <c r="Y51" s="18">
        <f>O51/(age_distribution_2016!$B$11/100000)</f>
        <v>4604.0180152826279</v>
      </c>
      <c r="Z51" s="3">
        <f t="shared" ref="Z51" si="507">F51*100/SUM($F51:$O51)</f>
        <v>0.97428139183055973</v>
      </c>
      <c r="AA51" s="3">
        <f t="shared" ref="AA51" si="508">G51*100/SUM($F51:$O51)</f>
        <v>0.78668683812405449</v>
      </c>
      <c r="AB51" s="3">
        <f t="shared" ref="AB51" si="509">H51*100/SUM($F51:$O51)</f>
        <v>2.8562783661119515</v>
      </c>
      <c r="AC51" s="3">
        <f t="shared" ref="AC51" si="510">I51*100/SUM($F51:$O51)</f>
        <v>10.54160363086233</v>
      </c>
      <c r="AD51" s="3">
        <f t="shared" ref="AD51" si="511">J51*100/SUM($F51:$O51)</f>
        <v>12.108925869894099</v>
      </c>
      <c r="AE51" s="3">
        <f t="shared" ref="AE51" si="512">K51*100/SUM($F51:$O51)</f>
        <v>13.978819969742814</v>
      </c>
      <c r="AF51" s="3">
        <f t="shared" ref="AF51" si="513">L51*100/SUM($F51:$O51)</f>
        <v>12.750378214826021</v>
      </c>
      <c r="AG51" s="3">
        <f t="shared" ref="AG51" si="514">M51*100/SUM($F51:$O51)</f>
        <v>8.8956127080181542</v>
      </c>
      <c r="AH51" s="3">
        <f t="shared" ref="AH51" si="515">N51*100/SUM($F51:$O51)</f>
        <v>9.5794251134644473</v>
      </c>
      <c r="AI51" s="3">
        <f t="shared" ref="AI51" si="516">O51*100/SUM($F51:$O51)</f>
        <v>27.527987897125566</v>
      </c>
      <c r="AJ51" s="3">
        <f t="shared" ref="AJ51" si="517">P51*100/SUM($P51:$Y51)</f>
        <v>1.4601971603955033</v>
      </c>
      <c r="AK51" s="3">
        <f t="shared" ref="AK51" si="518">Q51*100/SUM($P51:$Y51)</f>
        <v>1.2395265573326602</v>
      </c>
      <c r="AL51" s="3">
        <f t="shared" ref="AL51" si="519">R51*100/SUM($P51:$Y51)</f>
        <v>2.4963620664748518</v>
      </c>
      <c r="AM51" s="3">
        <f t="shared" ref="AM51" si="520">S51*100/SUM($P51:$Y51)</f>
        <v>5.9128618903847698</v>
      </c>
      <c r="AN51" s="3">
        <f t="shared" ref="AN51" si="521">T51*100/SUM($P51:$Y51)</f>
        <v>6.6457982648902103</v>
      </c>
      <c r="AO51" s="3">
        <f t="shared" ref="AO51" si="522">U51*100/SUM($P51:$Y51)</f>
        <v>9.0347769715133577</v>
      </c>
      <c r="AP51" s="3">
        <f t="shared" ref="AP51" si="523">V51*100/SUM($P51:$Y51)</f>
        <v>8.1007457772422562</v>
      </c>
      <c r="AQ51" s="3">
        <f t="shared" ref="AQ51" si="524">W51*100/SUM($P51:$Y51)</f>
        <v>7.1367989201066191</v>
      </c>
      <c r="AR51" s="3">
        <f t="shared" ref="AR51" si="525">X51*100/SUM($P51:$Y51)</f>
        <v>12.149502434678835</v>
      </c>
      <c r="AS51" s="3">
        <f t="shared" ref="AS51" si="526">Y51*100/SUM($P51:$Y51)</f>
        <v>45.823429956980931</v>
      </c>
    </row>
    <row r="52" spans="1:45" x14ac:dyDescent="0.35">
      <c r="A52" s="19">
        <v>43955</v>
      </c>
      <c r="B52" s="17">
        <f>mtl_newcases!C53</f>
        <v>16978</v>
      </c>
      <c r="C52" s="17">
        <f t="shared" ref="C52" si="527">B52-B51</f>
        <v>418</v>
      </c>
      <c r="D52">
        <v>1488</v>
      </c>
      <c r="E52">
        <f t="shared" ref="E52" si="528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18">
        <f>F52/(age_distribution_2016!$B$2/100000)</f>
        <v>147.62165117550575</v>
      </c>
      <c r="Q52" s="18">
        <f>G52/(age_distribution_2016!$B$3/100000)</f>
        <v>127.41294247257748</v>
      </c>
      <c r="R52" s="18">
        <f>H52/(age_distribution_2016!$B$4/100000)</f>
        <v>255.59954300289607</v>
      </c>
      <c r="S52" s="18">
        <f>I52/(age_distribution_2016!$B$5/100000)</f>
        <v>608.40651376928986</v>
      </c>
      <c r="T52" s="18">
        <f>J52/(age_distribution_2016!$B$6/100000)</f>
        <v>685.74288812880616</v>
      </c>
      <c r="U52" s="18">
        <f>K52/(age_distribution_2016!$B$7/100000)</f>
        <v>928.9714117300324</v>
      </c>
      <c r="V52" s="18">
        <f>L52/(age_distribution_2016!$B$8/100000)</f>
        <v>833.99323998068564</v>
      </c>
      <c r="W52" s="18">
        <f>M52/(age_distribution_2016!$B$9/100000)</f>
        <v>732.17726396917146</v>
      </c>
      <c r="X52" s="18">
        <f>N52/(age_distribution_2016!$B$10/100000)</f>
        <v>1245.3732264034547</v>
      </c>
      <c r="Y52" s="18">
        <f>O52/(age_distribution_2016!$B$11/100000)</f>
        <v>4711.3000354233091</v>
      </c>
      <c r="Z52" s="3">
        <f t="shared" ref="Z52" si="529">F52*100/SUM($F52:$O52)</f>
        <v>0.95806966704122065</v>
      </c>
      <c r="AA52" s="3">
        <f t="shared" ref="AA52" si="530">G52*100/SUM($F52:$O52)</f>
        <v>0.78656336862026144</v>
      </c>
      <c r="AB52" s="3">
        <f t="shared" ref="AB52" si="531">H52*100/SUM($F52:$O52)</f>
        <v>2.8446389496717726</v>
      </c>
      <c r="AC52" s="3">
        <f t="shared" ref="AC52" si="532">I52*100/SUM($F52:$O52)</f>
        <v>10.550594358034182</v>
      </c>
      <c r="AD52" s="3">
        <f t="shared" ref="AD52" si="533">J52*100/SUM($F52:$O52)</f>
        <v>12.153291146726595</v>
      </c>
      <c r="AE52" s="3">
        <f t="shared" ref="AE52" si="534">K52*100/SUM($F52:$O52)</f>
        <v>13.980720326453367</v>
      </c>
      <c r="AF52" s="3">
        <f t="shared" ref="AF52" si="535">L52*100/SUM($F52:$O52)</f>
        <v>12.768348216925897</v>
      </c>
      <c r="AG52" s="3">
        <f t="shared" ref="AG52" si="536">M52*100/SUM($F52:$O52)</f>
        <v>8.8769294458572361</v>
      </c>
      <c r="AH52" s="3">
        <f t="shared" ref="AH52" si="537">N52*100/SUM($F52:$O52)</f>
        <v>9.5511266189603177</v>
      </c>
      <c r="AI52" s="3">
        <f t="shared" ref="AI52" si="538">O52*100/SUM($F52:$O52)</f>
        <v>27.529717901709148</v>
      </c>
      <c r="AJ52" s="3">
        <f t="shared" ref="AJ52" si="539">P52*100/SUM($P52:$Y52)</f>
        <v>1.4364835608971269</v>
      </c>
      <c r="AK52" s="3">
        <f t="shared" ref="AK52" si="540">Q52*100/SUM($P52:$Y52)</f>
        <v>1.2398357276859788</v>
      </c>
      <c r="AL52" s="3">
        <f t="shared" ref="AL52" si="541">R52*100/SUM($P52:$Y52)</f>
        <v>2.4871998028254043</v>
      </c>
      <c r="AM52" s="3">
        <f t="shared" ref="AM52" si="542">S52*100/SUM($P52:$Y52)</f>
        <v>5.9203101199109884</v>
      </c>
      <c r="AN52" s="3">
        <f t="shared" ref="AN52" si="543">T52*100/SUM($P52:$Y52)</f>
        <v>6.6728584726912636</v>
      </c>
      <c r="AO52" s="3">
        <f t="shared" ref="AO52" si="544">U52*100/SUM($P52:$Y52)</f>
        <v>9.0396777902658236</v>
      </c>
      <c r="AP52" s="3">
        <f t="shared" ref="AP52" si="545">V52*100/SUM($P52:$Y52)</f>
        <v>8.1154598230802719</v>
      </c>
      <c r="AQ52" s="3">
        <f t="shared" ref="AQ52" si="546">W52*100/SUM($P52:$Y52)</f>
        <v>7.1247042353152157</v>
      </c>
      <c r="AR52" s="3">
        <f t="shared" ref="AR52" si="547">X52*100/SUM($P52:$Y52)</f>
        <v>12.118535138067966</v>
      </c>
      <c r="AS52" s="3">
        <f t="shared" ref="AS52" si="548">Y52*100/SUM($P52:$Y52)</f>
        <v>45.844935329259975</v>
      </c>
    </row>
    <row r="53" spans="1:45" x14ac:dyDescent="0.35">
      <c r="A53" s="19">
        <v>43956</v>
      </c>
      <c r="B53" s="17">
        <f>mtl_newcases!C54</f>
        <v>17458</v>
      </c>
      <c r="C53" s="17">
        <f t="shared" ref="C53" si="549">B53-B52</f>
        <v>480</v>
      </c>
      <c r="D53">
        <v>1562</v>
      </c>
      <c r="E53">
        <f t="shared" ref="E53" si="550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18">
        <f>F53/(age_distribution_2016!$B$2/100000)</f>
        <v>151.26663021687625</v>
      </c>
      <c r="Q53" s="18">
        <f>G53/(age_distribution_2016!$B$3/100000)</f>
        <v>132.20290271590747</v>
      </c>
      <c r="R53" s="18">
        <f>H53/(age_distribution_2016!$B$4/100000)</f>
        <v>264.10181470361613</v>
      </c>
      <c r="S53" s="18">
        <f>I53/(age_distribution_2016!$B$5/100000)</f>
        <v>629.2096512916703</v>
      </c>
      <c r="T53" s="18">
        <f>J53/(age_distribution_2016!$B$6/100000)</f>
        <v>703.42871444064406</v>
      </c>
      <c r="U53" s="18">
        <f>K53/(age_distribution_2016!$B$7/100000)</f>
        <v>950.19157088122608</v>
      </c>
      <c r="V53" s="18">
        <f>L53/(age_distribution_2016!$B$8/100000)</f>
        <v>853.69386769676487</v>
      </c>
      <c r="W53" s="18">
        <f>M53/(age_distribution_2016!$B$9/100000)</f>
        <v>754.61574107948582</v>
      </c>
      <c r="X53" s="18">
        <f>N53/(age_distribution_2016!$B$10/100000)</f>
        <v>1279.3028994447873</v>
      </c>
      <c r="Y53" s="18">
        <f>O53/(age_distribution_2016!$B$11/100000)</f>
        <v>4830.7271899195384</v>
      </c>
      <c r="Z53" s="3">
        <f t="shared" ref="Z53" si="551">F53*100/SUM($F53:$O53)</f>
        <v>0.95616611946316454</v>
      </c>
      <c r="AA53" s="3">
        <f t="shared" ref="AA53" si="552">G53*100/SUM($F53:$O53)</f>
        <v>0.79488508726455853</v>
      </c>
      <c r="AB53" s="3">
        <f t="shared" ref="AB53" si="553">H53*100/SUM($F53:$O53)</f>
        <v>2.8627383215252578</v>
      </c>
      <c r="AC53" s="3">
        <f t="shared" ref="AC53" si="554">I53*100/SUM($F53:$O53)</f>
        <v>10.627268014515293</v>
      </c>
      <c r="AD53" s="3">
        <f t="shared" ref="AD53" si="555">J53*100/SUM($F53:$O53)</f>
        <v>12.142157709809343</v>
      </c>
      <c r="AE53" s="3">
        <f t="shared" ref="AE53" si="556">K53*100/SUM($F53:$O53)</f>
        <v>13.927769137722482</v>
      </c>
      <c r="AF53" s="3">
        <f t="shared" ref="AF53" si="557">L53*100/SUM($F53:$O53)</f>
        <v>12.729681469961408</v>
      </c>
      <c r="AG53" s="3">
        <f t="shared" ref="AG53" si="558">M53*100/SUM($F53:$O53)</f>
        <v>8.9107770289729853</v>
      </c>
      <c r="AH53" s="3">
        <f t="shared" ref="AH53" si="559">N53*100/SUM($F53:$O53)</f>
        <v>9.5559011577674102</v>
      </c>
      <c r="AI53" s="3">
        <f t="shared" ref="AI53" si="560">O53*100/SUM($F53:$O53)</f>
        <v>27.492655952998099</v>
      </c>
      <c r="AJ53" s="3">
        <f t="shared" ref="AJ53" si="561">P53*100/SUM($P53:$Y53)</f>
        <v>1.4339780497918413</v>
      </c>
      <c r="AK53" s="3">
        <f t="shared" ref="AK53" si="562">Q53*100/SUM($P53:$Y53)</f>
        <v>1.2532576440790391</v>
      </c>
      <c r="AL53" s="3">
        <f t="shared" ref="AL53" si="563">R53*100/SUM($P53:$Y53)</f>
        <v>2.5036335155493252</v>
      </c>
      <c r="AM53" s="3">
        <f t="shared" ref="AM53" si="564">S53*100/SUM($P53:$Y53)</f>
        <v>5.9647843504929927</v>
      </c>
      <c r="AN53" s="3">
        <f t="shared" ref="AN53" si="565">T53*100/SUM($P53:$Y53)</f>
        <v>6.6683665435989852</v>
      </c>
      <c r="AO53" s="3">
        <f t="shared" ref="AO53" si="566">U53*100/SUM($P53:$Y53)</f>
        <v>9.0076301282534406</v>
      </c>
      <c r="AP53" s="3">
        <f t="shared" ref="AP53" si="567">V53*100/SUM($P53:$Y53)</f>
        <v>8.0928507878037212</v>
      </c>
      <c r="AQ53" s="3">
        <f t="shared" ref="AQ53" si="568">W53*100/SUM($P53:$Y53)</f>
        <v>7.1536095382301967</v>
      </c>
      <c r="AR53" s="3">
        <f t="shared" ref="AR53" si="569">X53*100/SUM($P53:$Y53)</f>
        <v>12.127541112066215</v>
      </c>
      <c r="AS53" s="3">
        <f t="shared" ref="AS53" si="570">Y53*100/SUM($P53:$Y53)</f>
        <v>45.794348330134248</v>
      </c>
    </row>
    <row r="54" spans="1:45" x14ac:dyDescent="0.35">
      <c r="A54" s="19">
        <v>43957</v>
      </c>
      <c r="B54" s="17">
        <f>mtl_newcases!C55</f>
        <v>18033</v>
      </c>
      <c r="C54" s="17">
        <f t="shared" ref="C54:C55" si="571">B54-B53</f>
        <v>575</v>
      </c>
      <c r="D54">
        <v>1666</v>
      </c>
      <c r="E54">
        <f t="shared" ref="E54:E55" si="572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18">
        <f>F54/(age_distribution_2016!$B$2/100000)</f>
        <v>152.17787497721889</v>
      </c>
      <c r="Q54" s="18">
        <f>G54/(age_distribution_2016!$B$3/100000)</f>
        <v>134.11888681323947</v>
      </c>
      <c r="R54" s="18">
        <f>H54/(age_distribution_2016!$B$4/100000)</f>
        <v>272.07269442304113</v>
      </c>
      <c r="S54" s="18">
        <f>I54/(age_distribution_2016!$B$5/100000)</f>
        <v>645.57933327649425</v>
      </c>
      <c r="T54" s="18">
        <f>J54/(age_distribution_2016!$B$6/100000)</f>
        <v>723.78409944106113</v>
      </c>
      <c r="U54" s="18">
        <f>K54/(age_distribution_2016!$B$7/100000)</f>
        <v>976.52028686511437</v>
      </c>
      <c r="V54" s="18">
        <f>L54/(age_distribution_2016!$B$8/100000)</f>
        <v>877.6436504104297</v>
      </c>
      <c r="W54" s="18">
        <f>M54/(age_distribution_2016!$B$9/100000)</f>
        <v>766.81056559596107</v>
      </c>
      <c r="X54" s="18">
        <f>N54/(age_distribution_2016!$B$10/100000)</f>
        <v>1319.4016039481801</v>
      </c>
      <c r="Y54" s="18">
        <f>O54/(age_distribution_2016!$B$11/100000)</f>
        <v>4988.613936541673</v>
      </c>
      <c r="Z54" s="3">
        <f t="shared" ref="Z54" si="573">F54*100/SUM($F54:$O54)</f>
        <v>0.93557422969187676</v>
      </c>
      <c r="AA54" s="3">
        <f t="shared" ref="AA54" si="574">G54*100/SUM($F54:$O54)</f>
        <v>0.78431372549019607</v>
      </c>
      <c r="AB54" s="3">
        <f t="shared" ref="AB54" si="575">H54*100/SUM($F54:$O54)</f>
        <v>2.8683473389355743</v>
      </c>
      <c r="AC54" s="3">
        <f t="shared" ref="AC54" si="576">I54*100/SUM($F54:$O54)</f>
        <v>10.605042016806722</v>
      </c>
      <c r="AD54" s="3">
        <f t="shared" ref="AD54" si="577">J54*100/SUM($F54:$O54)</f>
        <v>12.15126050420168</v>
      </c>
      <c r="AE54" s="3">
        <f t="shared" ref="AE54" si="578">K54*100/SUM($F54:$O54)</f>
        <v>13.921568627450981</v>
      </c>
      <c r="AF54" s="3">
        <f t="shared" ref="AF54" si="579">L54*100/SUM($F54:$O54)</f>
        <v>12.72829131652661</v>
      </c>
      <c r="AG54" s="3">
        <f t="shared" ref="AG54" si="580">M54*100/SUM($F54:$O54)</f>
        <v>8.8067226890756309</v>
      </c>
      <c r="AH54" s="3">
        <f t="shared" ref="AH54" si="581">N54*100/SUM($F54:$O54)</f>
        <v>9.5854341736694675</v>
      </c>
      <c r="AI54" s="3">
        <f t="shared" ref="AI54" si="582">O54*100/SUM($F54:$O54)</f>
        <v>27.613445378151262</v>
      </c>
      <c r="AJ54" s="3">
        <f t="shared" ref="AJ54" si="583">P54*100/SUM($P54:$Y54)</f>
        <v>1.4016925358256913</v>
      </c>
      <c r="AK54" s="3">
        <f t="shared" ref="AK54" si="584">Q54*100/SUM($P54:$Y54)</f>
        <v>1.2353533165547963</v>
      </c>
      <c r="AL54" s="3">
        <f t="shared" ref="AL54" si="585">R54*100/SUM($P54:$Y54)</f>
        <v>2.5060296382233691</v>
      </c>
      <c r="AM54" s="3">
        <f t="shared" ref="AM54" si="586">S54*100/SUM($P54:$Y54)</f>
        <v>5.9463554269794674</v>
      </c>
      <c r="AN54" s="3">
        <f t="shared" ref="AN54" si="587">T54*100/SUM($P54:$Y54)</f>
        <v>6.6666903443600454</v>
      </c>
      <c r="AO54" s="3">
        <f t="shared" ref="AO54" si="588">U54*100/SUM($P54:$Y54)</f>
        <v>8.9946136873451596</v>
      </c>
      <c r="AP54" s="3">
        <f t="shared" ref="AP54" si="589">V54*100/SUM($P54:$Y54)</f>
        <v>8.0838726002664405</v>
      </c>
      <c r="AQ54" s="3">
        <f t="shared" ref="AQ54" si="590">W54*100/SUM($P54:$Y54)</f>
        <v>7.063002071418321</v>
      </c>
      <c r="AR54" s="3">
        <f t="shared" ref="AR54" si="591">X54*100/SUM($P54:$Y54)</f>
        <v>12.152853233674502</v>
      </c>
      <c r="AS54" s="3">
        <f t="shared" ref="AS54" si="592">Y54*100/SUM($P54:$Y54)</f>
        <v>45.949537145352195</v>
      </c>
    </row>
    <row r="55" spans="1:45" x14ac:dyDescent="0.35">
      <c r="A55" s="19">
        <v>43958</v>
      </c>
      <c r="B55" s="17">
        <f>mtl_newcases!C56</f>
        <v>18468</v>
      </c>
      <c r="C55" s="17">
        <f t="shared" si="571"/>
        <v>435</v>
      </c>
      <c r="D55">
        <v>1727</v>
      </c>
      <c r="E55">
        <f t="shared" si="572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18">
        <f>F55/(age_distribution_2016!$B$2/100000)</f>
        <v>159.46783305995993</v>
      </c>
      <c r="Q55" s="18">
        <f>G55/(age_distribution_2016!$B$3/100000)</f>
        <v>137.95085500790344</v>
      </c>
      <c r="R55" s="18">
        <f>H55/(age_distribution_2016!$B$4/100000)</f>
        <v>280.57496612376121</v>
      </c>
      <c r="S55" s="18">
        <f>I55/(age_distribution_2016!$B$5/100000)</f>
        <v>662.6310853440192</v>
      </c>
      <c r="T55" s="18">
        <f>J55/(age_distribution_2016!$B$6/100000)</f>
        <v>745.80795862184027</v>
      </c>
      <c r="U55" s="18">
        <f>K55/(age_distribution_2016!$B$7/100000)</f>
        <v>1000.0982414775518</v>
      </c>
      <c r="V55" s="18">
        <f>L55/(age_distribution_2016!$B$8/100000)</f>
        <v>904.68372766779328</v>
      </c>
      <c r="W55" s="18">
        <f>M55/(age_distribution_2016!$B$9/100000)</f>
        <v>791.20021462891145</v>
      </c>
      <c r="X55" s="18">
        <f>N55/(age_distribution_2016!$B$10/100000)</f>
        <v>1360.2714373843307</v>
      </c>
      <c r="Y55" s="18">
        <f>O55/(age_distribution_2016!$B$11/100000)</f>
        <v>5129.2950761601132</v>
      </c>
      <c r="Z55" s="3">
        <f t="shared" ref="Z55" si="593">F55*100/SUM($F55:$O55)</f>
        <v>0.9528476532723511</v>
      </c>
      <c r="AA55" s="3">
        <f t="shared" ref="AA55" si="594">G55*100/SUM($F55:$O55)</f>
        <v>0.78405749754982035</v>
      </c>
      <c r="AB55" s="3">
        <f t="shared" ref="AB55" si="595">H55*100/SUM($F55:$O55)</f>
        <v>2.874877491016008</v>
      </c>
      <c r="AC55" s="3">
        <f t="shared" ref="AC55" si="596">I55*100/SUM($F55:$O55)</f>
        <v>10.579331373189589</v>
      </c>
      <c r="AD55" s="3">
        <f t="shared" ref="AD55" si="597">J55*100/SUM($F55:$O55)</f>
        <v>12.169225743221169</v>
      </c>
      <c r="AE55" s="3">
        <f t="shared" ref="AE55" si="598">K55*100/SUM($F55:$O55)</f>
        <v>13.857127300446477</v>
      </c>
      <c r="AF55" s="3">
        <f t="shared" ref="AF55" si="599">L55*100/SUM($F55:$O55)</f>
        <v>12.751824022650551</v>
      </c>
      <c r="AG55" s="3">
        <f t="shared" ref="AG55" si="600">M55*100/SUM($F55:$O55)</f>
        <v>8.8315365349014492</v>
      </c>
      <c r="AH55" s="3">
        <f t="shared" ref="AH55" si="601">N55*100/SUM($F55:$O55)</f>
        <v>9.6047043449852989</v>
      </c>
      <c r="AI55" s="3">
        <f t="shared" ref="AI55" si="602">O55*100/SUM($F55:$O55)</f>
        <v>27.594468038767289</v>
      </c>
      <c r="AJ55" s="3">
        <f t="shared" ref="AJ55" si="603">P55*100/SUM($P55:$Y55)</f>
        <v>1.4273907860653299</v>
      </c>
      <c r="AK55" s="3">
        <f t="shared" ref="AK55" si="604">Q55*100/SUM($P55:$Y55)</f>
        <v>1.2347930964489719</v>
      </c>
      <c r="AL55" s="3">
        <f t="shared" ref="AL55" si="605">R55*100/SUM($P55:$Y55)</f>
        <v>2.5114163387111712</v>
      </c>
      <c r="AM55" s="3">
        <f t="shared" ref="AM55" si="606">S55*100/SUM($P55:$Y55)</f>
        <v>5.9311867956773998</v>
      </c>
      <c r="AN55" s="3">
        <f t="shared" ref="AN55" si="607">T55*100/SUM($P55:$Y55)</f>
        <v>6.6756999696028547</v>
      </c>
      <c r="AO55" s="3">
        <f t="shared" ref="AO55" si="608">U55*100/SUM($P55:$Y55)</f>
        <v>8.9518430623462777</v>
      </c>
      <c r="AP55" s="3">
        <f t="shared" ref="AP55" si="609">V55*100/SUM($P55:$Y55)</f>
        <v>8.097791212166916</v>
      </c>
      <c r="AQ55" s="3">
        <f t="shared" ref="AQ55" si="610">W55*100/SUM($P55:$Y55)</f>
        <v>7.0820044056758658</v>
      </c>
      <c r="AR55" s="3">
        <f t="shared" ref="AR55" si="611">X55*100/SUM($P55:$Y55)</f>
        <v>12.17574026694261</v>
      </c>
      <c r="AS55" s="3">
        <f t="shared" ref="AS55" si="612">Y55*100/SUM($P55:$Y55)</f>
        <v>45.912134066362597</v>
      </c>
    </row>
    <row r="56" spans="1:45" x14ac:dyDescent="0.35">
      <c r="A56" s="19">
        <v>43959</v>
      </c>
      <c r="B56" s="17">
        <f>mtl_newcases!C57</f>
        <v>18903</v>
      </c>
      <c r="C56" s="17">
        <f t="shared" ref="C56" si="613">B56-B55</f>
        <v>435</v>
      </c>
      <c r="D56">
        <v>1760</v>
      </c>
      <c r="E56">
        <f t="shared" ref="E56" si="61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18">
        <f>F56/(age_distribution_2016!$B$2/100000)</f>
        <v>159.46783305995993</v>
      </c>
      <c r="Q56" s="18">
        <f>G56/(age_distribution_2016!$B$3/100000)</f>
        <v>143.69880729989941</v>
      </c>
      <c r="R56" s="18">
        <f>H56/(age_distribution_2016!$B$4/100000)</f>
        <v>289.60862980577622</v>
      </c>
      <c r="S56" s="18">
        <f>I56/(age_distribution_2016!$B$5/100000)</f>
        <v>685.13939807315205</v>
      </c>
      <c r="T56" s="18">
        <f>J56/(age_distribution_2016!$B$6/100000)</f>
        <v>769.16659714690911</v>
      </c>
      <c r="U56" s="18">
        <f>K56/(age_distribution_2016!$B$7/100000)</f>
        <v>1027.9988211022694</v>
      </c>
      <c r="V56" s="18">
        <f>L56/(age_distribution_2016!$B$8/100000)</f>
        <v>922.83920811202313</v>
      </c>
      <c r="W56" s="18">
        <f>M56/(age_distribution_2016!$B$9/100000)</f>
        <v>803.39503914538659</v>
      </c>
      <c r="X56" s="18">
        <f>N56/(age_distribution_2016!$B$10/100000)</f>
        <v>1384.9475632325725</v>
      </c>
      <c r="Y56" s="18">
        <f>O56/(age_distribution_2016!$B$11/100000)</f>
        <v>5214.311016648955</v>
      </c>
      <c r="Z56" s="3">
        <f t="shared" ref="Z56" si="615">F56*100/SUM($F56:$O56)</f>
        <v>0.93164395229982966</v>
      </c>
      <c r="AA56" s="3">
        <f t="shared" ref="AA56" si="616">G56*100/SUM($F56:$O56)</f>
        <v>0.79855195911413968</v>
      </c>
      <c r="AB56" s="3">
        <f t="shared" ref="AB56" si="617">H56*100/SUM($F56:$O56)</f>
        <v>2.9014054514480407</v>
      </c>
      <c r="AC56" s="3">
        <f t="shared" ref="AC56" si="618">I56*100/SUM($F56:$O56)</f>
        <v>10.695272572402045</v>
      </c>
      <c r="AD56" s="3">
        <f t="shared" ref="AD56" si="619">J56*100/SUM($F56:$O56)</f>
        <v>12.271081771720613</v>
      </c>
      <c r="AE56" s="3">
        <f t="shared" ref="AE56" si="620">K56*100/SUM($F56:$O56)</f>
        <v>13.926746166950597</v>
      </c>
      <c r="AF56" s="3">
        <f t="shared" ref="AF56" si="621">L56*100/SUM($F56:$O56)</f>
        <v>12.718270868824531</v>
      </c>
      <c r="AG56" s="3">
        <f t="shared" ref="AG56" si="622">M56*100/SUM($F56:$O56)</f>
        <v>8.7681005110732535</v>
      </c>
      <c r="AH56" s="3">
        <f t="shared" ref="AH56" si="623">N56*100/SUM($F56:$O56)</f>
        <v>9.5613287904599655</v>
      </c>
      <c r="AI56" s="3">
        <f t="shared" ref="AI56" si="624">O56*100/SUM($F56:$O56)</f>
        <v>27.427597955706986</v>
      </c>
      <c r="AJ56" s="3">
        <f t="shared" ref="AJ56" si="625">P56*100/SUM($P56:$Y56)</f>
        <v>1.398770344860045</v>
      </c>
      <c r="AK56" s="3">
        <f t="shared" ref="AK56" si="626">Q56*100/SUM($P56:$Y56)</f>
        <v>1.2604525087343528</v>
      </c>
      <c r="AL56" s="3">
        <f t="shared" ref="AL56" si="627">R56*100/SUM($P56:$Y56)</f>
        <v>2.5402989130450817</v>
      </c>
      <c r="AM56" s="3">
        <f t="shared" ref="AM56" si="628">S56*100/SUM($P56:$Y56)</f>
        <v>6.0096926993398467</v>
      </c>
      <c r="AN56" s="3">
        <f t="shared" ref="AN56" si="629">T56*100/SUM($P56:$Y56)</f>
        <v>6.7467363524120598</v>
      </c>
      <c r="AO56" s="3">
        <f t="shared" ref="AO56" si="630">U56*100/SUM($P56:$Y56)</f>
        <v>9.0170803598257816</v>
      </c>
      <c r="AP56" s="3">
        <f t="shared" ref="AP56" si="631">V56*100/SUM($P56:$Y56)</f>
        <v>8.0946739703666104</v>
      </c>
      <c r="AQ56" s="3">
        <f t="shared" ref="AQ56" si="632">W56*100/SUM($P56:$Y56)</f>
        <v>7.0469707551723353</v>
      </c>
      <c r="AR56" s="3">
        <f t="shared" ref="AR56" si="633">X56*100/SUM($P56:$Y56)</f>
        <v>12.148052327941951</v>
      </c>
      <c r="AS56" s="3">
        <f t="shared" ref="AS56" si="634">Y56*100/SUM($P56:$Y56)</f>
        <v>45.73727176830193</v>
      </c>
    </row>
    <row r="57" spans="1:45" x14ac:dyDescent="0.35">
      <c r="A57" s="19">
        <v>43960</v>
      </c>
      <c r="B57" s="17">
        <f>mtl_newcases!C58</f>
        <v>19216</v>
      </c>
      <c r="C57" s="17">
        <f t="shared" ref="C57" si="635">B57-B56</f>
        <v>313</v>
      </c>
      <c r="D57">
        <v>1863</v>
      </c>
      <c r="E57">
        <f t="shared" ref="E57" si="636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18">
        <f>F57/(age_distribution_2016!$B$2/100000)</f>
        <v>160.37907782030254</v>
      </c>
      <c r="Q57" s="18">
        <f>G57/(age_distribution_2016!$B$3/100000)</f>
        <v>148.48876754322939</v>
      </c>
      <c r="R57" s="18">
        <f>H57/(age_distribution_2016!$B$4/100000)</f>
        <v>295.45394160002127</v>
      </c>
      <c r="S57" s="18">
        <f>I57/(age_distribution_2016!$B$5/100000)</f>
        <v>697.41665956177008</v>
      </c>
      <c r="T57" s="18">
        <f>J57/(age_distribution_2016!$B$6/100000)</f>
        <v>783.18178026195039</v>
      </c>
      <c r="U57" s="18">
        <f>K57/(age_distribution_2016!$B$7/100000)</f>
        <v>1048.4330484330485</v>
      </c>
      <c r="V57" s="18">
        <f>L57/(age_distribution_2016!$B$8/100000)</f>
        <v>942.92612264606464</v>
      </c>
      <c r="W57" s="18">
        <f>M57/(age_distribution_2016!$B$9/100000)</f>
        <v>816.07765664252088</v>
      </c>
      <c r="X57" s="18">
        <f>N57/(age_distribution_2016!$B$10/100000)</f>
        <v>1411.1659469463295</v>
      </c>
      <c r="Y57" s="18">
        <f>O57/(age_distribution_2016!$B$11/100000)</f>
        <v>5297.302768078539</v>
      </c>
      <c r="Z57" s="3">
        <f t="shared" ref="Z57" si="637">F57*100/SUM($F57:$O57)</f>
        <v>0.92026143790849668</v>
      </c>
      <c r="AA57" s="3">
        <f t="shared" ref="AA57" si="638">G57*100/SUM($F57:$O57)</f>
        <v>0.81045751633986929</v>
      </c>
      <c r="AB57" s="3">
        <f t="shared" ref="AB57" si="639">H57*100/SUM($F57:$O57)</f>
        <v>2.90718954248366</v>
      </c>
      <c r="AC57" s="3">
        <f t="shared" ref="AC57" si="640">I57*100/SUM($F57:$O57)</f>
        <v>10.692810457516339</v>
      </c>
      <c r="AD57" s="3">
        <f t="shared" ref="AD57" si="641">J57*100/SUM($F57:$O57)</f>
        <v>12.271895424836602</v>
      </c>
      <c r="AE57" s="3">
        <f t="shared" ref="AE57" si="642">K57*100/SUM($F57:$O57)</f>
        <v>13.950326797385621</v>
      </c>
      <c r="AF57" s="3">
        <f t="shared" ref="AF57" si="643">L57*100/SUM($F57:$O57)</f>
        <v>12.763398692810458</v>
      </c>
      <c r="AG57" s="3">
        <f t="shared" ref="AG57" si="644">M57*100/SUM($F57:$O57)</f>
        <v>8.7477124183006527</v>
      </c>
      <c r="AH57" s="3">
        <f t="shared" ref="AH57" si="645">N57*100/SUM($F57:$O57)</f>
        <v>9.5686274509803919</v>
      </c>
      <c r="AI57" s="3">
        <f t="shared" ref="AI57" si="646">O57*100/SUM($F57:$O57)</f>
        <v>27.367320261437907</v>
      </c>
      <c r="AJ57" s="3">
        <f t="shared" ref="AJ57" si="647">P57*100/SUM($P57:$Y57)</f>
        <v>1.3824798424392506</v>
      </c>
      <c r="AK57" s="3">
        <f t="shared" ref="AK57" si="648">Q57*100/SUM($P57:$Y57)</f>
        <v>1.2799844639783515</v>
      </c>
      <c r="AL57" s="3">
        <f t="shared" ref="AL57" si="649">R57*100/SUM($P57:$Y57)</f>
        <v>2.5468354362837329</v>
      </c>
      <c r="AM57" s="3">
        <f t="shared" ref="AM57" si="650">S57*100/SUM($P57:$Y57)</f>
        <v>6.0117846213442308</v>
      </c>
      <c r="AN57" s="3">
        <f t="shared" ref="AN57" si="651">T57*100/SUM($P57:$Y57)</f>
        <v>6.7510864814361016</v>
      </c>
      <c r="AO57" s="3">
        <f t="shared" ref="AO57" si="652">U57*100/SUM($P57:$Y57)</f>
        <v>9.0375725768285875</v>
      </c>
      <c r="AP57" s="3">
        <f t="shared" ref="AP57" si="653">V57*100/SUM($P57:$Y57)</f>
        <v>8.1280948561643616</v>
      </c>
      <c r="AQ57" s="3">
        <f t="shared" ref="AQ57" si="654">W57*100/SUM($P57:$Y57)</f>
        <v>7.0346514365013011</v>
      </c>
      <c r="AR57" s="3">
        <f t="shared" ref="AR57" si="655">X57*100/SUM($P57:$Y57)</f>
        <v>12.164357736087632</v>
      </c>
      <c r="AS57" s="3">
        <f t="shared" ref="AS57" si="656">Y57*100/SUM($P57:$Y57)</f>
        <v>45.663152548936452</v>
      </c>
    </row>
    <row r="58" spans="1:45" x14ac:dyDescent="0.35">
      <c r="A58" s="19">
        <v>43961</v>
      </c>
      <c r="B58" s="17">
        <f>mtl_newcases!C59</f>
        <v>19523</v>
      </c>
      <c r="C58" s="17">
        <f t="shared" ref="C58" si="657">B58-B57</f>
        <v>307</v>
      </c>
      <c r="D58">
        <v>1919</v>
      </c>
      <c r="E58">
        <f t="shared" ref="E58" si="658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18">
        <f>F58/(age_distribution_2016!$B$2/100000)</f>
        <v>167.66903590304358</v>
      </c>
      <c r="Q58" s="18">
        <f>G58/(age_distribution_2016!$B$3/100000)</f>
        <v>155.19471188389136</v>
      </c>
      <c r="R58" s="18">
        <f>H58/(age_distribution_2016!$B$4/100000)</f>
        <v>302.36203735685626</v>
      </c>
      <c r="S58" s="18">
        <f>I58/(age_distribution_2016!$B$5/100000)</f>
        <v>709.69392105038798</v>
      </c>
      <c r="T58" s="18">
        <f>J58/(age_distribution_2016!$B$6/100000)</f>
        <v>801.20130140986066</v>
      </c>
      <c r="U58" s="18">
        <f>K58/(age_distribution_2016!$B$7/100000)</f>
        <v>1062.9727871107182</v>
      </c>
      <c r="V58" s="18">
        <f>L58/(age_distribution_2016!$B$8/100000)</f>
        <v>957.99130854659586</v>
      </c>
      <c r="W58" s="18">
        <f>M58/(age_distribution_2016!$B$9/100000)</f>
        <v>827.78468817833709</v>
      </c>
      <c r="X58" s="18">
        <f>N58/(age_distribution_2016!$B$10/100000)</f>
        <v>1424.2751388032079</v>
      </c>
      <c r="Y58" s="18">
        <f>O58/(age_distribution_2016!$B$11/100000)</f>
        <v>5356.0042507970247</v>
      </c>
      <c r="Z58" s="3">
        <f t="shared" ref="Z58" si="659">F58*100/SUM($F58:$O58)</f>
        <v>0.9475744154907817</v>
      </c>
      <c r="AA58" s="3">
        <f t="shared" ref="AA58" si="660">G58*100/SUM($F58:$O58)</f>
        <v>0.83427747450818823</v>
      </c>
      <c r="AB58" s="3">
        <f t="shared" ref="AB58" si="661">H58*100/SUM($F58:$O58)</f>
        <v>2.9302708826861674</v>
      </c>
      <c r="AC58" s="3">
        <f t="shared" ref="AC58" si="662">I58*100/SUM($F58:$O58)</f>
        <v>10.716860644762592</v>
      </c>
      <c r="AD58" s="3">
        <f t="shared" ref="AD58" si="663">J58*100/SUM($F58:$O58)</f>
        <v>12.364816149963952</v>
      </c>
      <c r="AE58" s="3">
        <f t="shared" ref="AE58" si="664">K58*100/SUM($F58:$O58)</f>
        <v>13.930373879905243</v>
      </c>
      <c r="AF58" s="3">
        <f t="shared" ref="AF58" si="665">L58*100/SUM($F58:$O58)</f>
        <v>12.771655165310536</v>
      </c>
      <c r="AG58" s="3">
        <f t="shared" ref="AG58" si="666">M58*100/SUM($F58:$O58)</f>
        <v>8.7393140385209591</v>
      </c>
      <c r="AH58" s="3">
        <f t="shared" ref="AH58" si="667">N58*100/SUM($F58:$O58)</f>
        <v>9.5117931815840979</v>
      </c>
      <c r="AI58" s="3">
        <f t="shared" ref="AI58" si="668">O58*100/SUM($F58:$O58)</f>
        <v>27.253064167267485</v>
      </c>
      <c r="AJ58" s="3">
        <f t="shared" ref="AJ58" si="669">P58*100/SUM($P58:$Y58)</f>
        <v>1.4251331056069387</v>
      </c>
      <c r="AK58" s="3">
        <f t="shared" ref="AK58" si="670">Q58*100/SUM($P58:$Y58)</f>
        <v>1.3191053466112843</v>
      </c>
      <c r="AL58" s="3">
        <f t="shared" ref="AL58" si="671">R58*100/SUM($P58:$Y58)</f>
        <v>2.5699804796706407</v>
      </c>
      <c r="AM58" s="3">
        <f t="shared" ref="AM58" si="672">S58*100/SUM($P58:$Y58)</f>
        <v>6.0321710343808661</v>
      </c>
      <c r="AN58" s="3">
        <f t="shared" ref="AN58" si="673">T58*100/SUM($P58:$Y58)</f>
        <v>6.8099544602548105</v>
      </c>
      <c r="AO58" s="3">
        <f t="shared" ref="AO58" si="674">U58*100/SUM($P58:$Y58)</f>
        <v>9.034928250835506</v>
      </c>
      <c r="AP58" s="3">
        <f t="shared" ref="AP58" si="675">V58*100/SUM($P58:$Y58)</f>
        <v>8.1426193055880898</v>
      </c>
      <c r="AQ58" s="3">
        <f t="shared" ref="AQ58" si="676">W58*100/SUM($P58:$Y58)</f>
        <v>7.0359047338927923</v>
      </c>
      <c r="AR58" s="3">
        <f t="shared" ref="AR58" si="677">X58*100/SUM($P58:$Y58)</f>
        <v>12.105882525471861</v>
      </c>
      <c r="AS58" s="3">
        <f t="shared" ref="AS58" si="678">Y58*100/SUM($P58:$Y58)</f>
        <v>45.524320757687214</v>
      </c>
    </row>
    <row r="59" spans="1:45" x14ac:dyDescent="0.35">
      <c r="A59" s="19">
        <v>43962</v>
      </c>
      <c r="B59" s="17">
        <f>mtl_newcases!C60</f>
        <v>19892</v>
      </c>
      <c r="C59" s="17">
        <f t="shared" ref="C59" si="679">B59-B58</f>
        <v>369</v>
      </c>
      <c r="D59">
        <v>2003</v>
      </c>
      <c r="E59">
        <f t="shared" ref="E59" si="680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18">
        <f>F59/(age_distribution_2016!$B$2/100000)</f>
        <v>169.49152542372883</v>
      </c>
      <c r="Q59" s="18">
        <f>G59/(age_distribution_2016!$B$3/100000)</f>
        <v>159.98467212722136</v>
      </c>
      <c r="R59" s="18">
        <f>H59/(age_distribution_2016!$B$4/100000)</f>
        <v>311.9270930201663</v>
      </c>
      <c r="S59" s="18">
        <f>I59/(age_distribution_2016!$B$5/100000)</f>
        <v>727.08670815926337</v>
      </c>
      <c r="T59" s="18">
        <f>J59/(age_distribution_2016!$B$6/100000)</f>
        <v>821.22299157420537</v>
      </c>
      <c r="U59" s="18">
        <f>K59/(age_distribution_2016!$B$7/100000)</f>
        <v>1085.7648099027408</v>
      </c>
      <c r="V59" s="18">
        <f>L59/(age_distribution_2016!$B$8/100000)</f>
        <v>976.533075808788</v>
      </c>
      <c r="W59" s="18">
        <f>M59/(age_distribution_2016!$B$9/100000)</f>
        <v>843.39406355942526</v>
      </c>
      <c r="X59" s="18">
        <f>N59/(age_distribution_2016!$B$10/100000)</f>
        <v>1451.2646514497224</v>
      </c>
      <c r="Y59" s="18">
        <f>O59/(age_distribution_2016!$B$11/100000)</f>
        <v>5430.8992459895753</v>
      </c>
      <c r="Z59" s="3">
        <f t="shared" ref="Z59" si="681">F59*100/SUM($F59:$O59)</f>
        <v>0.9393464976516338</v>
      </c>
      <c r="AA59" s="3">
        <f t="shared" ref="AA59" si="682">G59*100/SUM($F59:$O59)</f>
        <v>0.8433917478915206</v>
      </c>
      <c r="AB59" s="3">
        <f t="shared" ref="AB59" si="683">H59*100/SUM($F59:$O59)</f>
        <v>2.9644967425887581</v>
      </c>
      <c r="AC59" s="3">
        <f t="shared" ref="AC59" si="684">I59*100/SUM($F59:$O59)</f>
        <v>10.767132973082168</v>
      </c>
      <c r="AD59" s="3">
        <f t="shared" ref="AD59" si="685">J59*100/SUM($F59:$O59)</f>
        <v>12.428665218928337</v>
      </c>
      <c r="AE59" s="3">
        <f t="shared" ref="AE59" si="686">K59*100/SUM($F59:$O59)</f>
        <v>13.953840715115398</v>
      </c>
      <c r="AF59" s="3">
        <f t="shared" ref="AF59" si="687">L59*100/SUM($F59:$O59)</f>
        <v>12.767031968082421</v>
      </c>
      <c r="AG59" s="3">
        <f t="shared" ref="AG59" si="688">M59*100/SUM($F59:$O59)</f>
        <v>8.7318822281702939</v>
      </c>
      <c r="AH59" s="3">
        <f t="shared" ref="AH59" si="689">N59*100/SUM($F59:$O59)</f>
        <v>9.5045704762385732</v>
      </c>
      <c r="AI59" s="3">
        <f t="shared" ref="AI59" si="690">O59*100/SUM($F59:$O59)</f>
        <v>27.099641432250895</v>
      </c>
      <c r="AJ59" s="3">
        <f t="shared" ref="AJ59" si="691">P59*100/SUM($P59:$Y59)</f>
        <v>1.4150745258081194</v>
      </c>
      <c r="AK59" s="3">
        <f t="shared" ref="AK59" si="692">Q59*100/SUM($P59:$Y59)</f>
        <v>1.3357023808772719</v>
      </c>
      <c r="AL59" s="3">
        <f t="shared" ref="AL59" si="693">R59*100/SUM($P59:$Y59)</f>
        <v>2.6042604911290801</v>
      </c>
      <c r="AM59" s="3">
        <f t="shared" ref="AM59" si="694">S59*100/SUM($P59:$Y59)</f>
        <v>6.0704030847421517</v>
      </c>
      <c r="AN59" s="3">
        <f t="shared" ref="AN59" si="695">T59*100/SUM($P59:$Y59)</f>
        <v>6.8563412387691045</v>
      </c>
      <c r="AO59" s="3">
        <f t="shared" ref="AO59" si="696">U59*100/SUM($P59:$Y59)</f>
        <v>9.0649849287223567</v>
      </c>
      <c r="AP59" s="3">
        <f t="shared" ref="AP59" si="697">V59*100/SUM($P59:$Y59)</f>
        <v>8.1530157671977843</v>
      </c>
      <c r="AQ59" s="3">
        <f t="shared" ref="AQ59" si="698">W59*100/SUM($P59:$Y59)</f>
        <v>7.0414461819083467</v>
      </c>
      <c r="AR59" s="3">
        <f t="shared" ref="AR59" si="699">X59*100/SUM($P59:$Y59)</f>
        <v>12.116521066986579</v>
      </c>
      <c r="AS59" s="3">
        <f t="shared" ref="AS59" si="700">Y59*100/SUM($P59:$Y59)</f>
        <v>45.342250333859191</v>
      </c>
    </row>
    <row r="60" spans="1:45" x14ac:dyDescent="0.35">
      <c r="A60" s="19">
        <v>43963</v>
      </c>
      <c r="B60" s="17">
        <f>mtl_newcases!C61</f>
        <v>20335</v>
      </c>
      <c r="C60" s="17">
        <f t="shared" ref="C60" si="701">B60-B59</f>
        <v>443</v>
      </c>
      <c r="D60">
        <v>2063</v>
      </c>
      <c r="E60">
        <f t="shared" ref="E60" si="702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18">
        <f>F60/(age_distribution_2016!$B$2/100000)</f>
        <v>173.13650446509934</v>
      </c>
      <c r="Q60" s="18">
        <f>G60/(age_distribution_2016!$B$3/100000)</f>
        <v>165.73262441921733</v>
      </c>
      <c r="R60" s="18">
        <f>H60/(age_distribution_2016!$B$4/100000)</f>
        <v>322.02354066477136</v>
      </c>
      <c r="S60" s="18">
        <f>I60/(age_distribution_2016!$B$5/100000)</f>
        <v>742.77432006138633</v>
      </c>
      <c r="T60" s="18">
        <f>J60/(age_distribution_2016!$B$6/100000)</f>
        <v>832.56861600066736</v>
      </c>
      <c r="U60" s="18">
        <f>K60/(age_distribution_2016!$B$7/100000)</f>
        <v>1101.0904804008253</v>
      </c>
      <c r="V60" s="18">
        <f>L60/(age_distribution_2016!$B$8/100000)</f>
        <v>995.84741670690482</v>
      </c>
      <c r="W60" s="18">
        <f>M60/(age_distribution_2016!$B$9/100000)</f>
        <v>855.58888807590051</v>
      </c>
      <c r="X60" s="18">
        <f>N60/(age_distribution_2016!$B$10/100000)</f>
        <v>1472.8562615669341</v>
      </c>
      <c r="Y60" s="18">
        <f>O60/(age_distribution_2016!$B$11/100000)</f>
        <v>5535.1449825413692</v>
      </c>
      <c r="Z60" s="3">
        <f t="shared" ref="Z60" si="703">F60*100/SUM($F60:$O60)</f>
        <v>0.94269412056561652</v>
      </c>
      <c r="AA60" s="3">
        <f t="shared" ref="AA60" si="704">G60*100/SUM($F60:$O60)</f>
        <v>0.85834780451500869</v>
      </c>
      <c r="AB60" s="3">
        <f t="shared" ref="AB60" si="705">H60*100/SUM($F60:$O60)</f>
        <v>3.006698089804019</v>
      </c>
      <c r="AC60" s="3">
        <f t="shared" ref="AC60" si="706">I60*100/SUM($F60:$O60)</f>
        <v>10.806251550483751</v>
      </c>
      <c r="AD60" s="3">
        <f t="shared" ref="AD60" si="707">J60*100/SUM($F60:$O60)</f>
        <v>12.379062267427438</v>
      </c>
      <c r="AE60" s="3">
        <f t="shared" ref="AE60" si="708">K60*100/SUM($F60:$O60)</f>
        <v>13.902257504341355</v>
      </c>
      <c r="AF60" s="3">
        <f t="shared" ref="AF60" si="709">L60*100/SUM($F60:$O60)</f>
        <v>12.790870751674522</v>
      </c>
      <c r="AG60" s="3">
        <f t="shared" ref="AG60" si="710">M60*100/SUM($F60:$O60)</f>
        <v>8.7025551972215336</v>
      </c>
      <c r="AH60" s="3">
        <f t="shared" ref="AH60" si="711">N60*100/SUM($F60:$O60)</f>
        <v>9.4765566856859333</v>
      </c>
      <c r="AI60" s="3">
        <f t="shared" ref="AI60" si="712">O60*100/SUM($F60:$O60)</f>
        <v>27.134706028280824</v>
      </c>
      <c r="AJ60" s="3">
        <f t="shared" ref="AJ60" si="713">P60*100/SUM($P60:$Y60)</f>
        <v>1.4195282424727846</v>
      </c>
      <c r="AK60" s="3">
        <f t="shared" ref="AK60" si="714">Q60*100/SUM($P60:$Y60)</f>
        <v>1.3588245979035434</v>
      </c>
      <c r="AL60" s="3">
        <f t="shared" ref="AL60" si="715">R60*100/SUM($P60:$Y60)</f>
        <v>2.6402376097807387</v>
      </c>
      <c r="AM60" s="3">
        <f t="shared" ref="AM60" si="716">S60*100/SUM($P60:$Y60)</f>
        <v>6.0899296099812377</v>
      </c>
      <c r="AN60" s="3">
        <f t="shared" ref="AN60" si="717">T60*100/SUM($P60:$Y60)</f>
        <v>6.8261437289653895</v>
      </c>
      <c r="AO60" s="3">
        <f t="shared" ref="AO60" si="718">U60*100/SUM($P60:$Y60)</f>
        <v>9.0277266442211843</v>
      </c>
      <c r="AP60" s="3">
        <f t="shared" ref="AP60" si="719">V60*100/SUM($P60:$Y60)</f>
        <v>8.1648496807556477</v>
      </c>
      <c r="AQ60" s="3">
        <f t="shared" ref="AQ60" si="720">W60*100/SUM($P60:$Y60)</f>
        <v>7.0148845520584651</v>
      </c>
      <c r="AR60" s="3">
        <f t="shared" ref="AR60" si="721">X60*100/SUM($P60:$Y60)</f>
        <v>12.075795724630671</v>
      </c>
      <c r="AS60" s="3">
        <f t="shared" ref="AS60" si="722">Y60*100/SUM($P60:$Y60)</f>
        <v>45.382079609230331</v>
      </c>
    </row>
    <row r="61" spans="1:45" x14ac:dyDescent="0.35">
      <c r="A61" s="19">
        <v>43964</v>
      </c>
      <c r="B61" s="17">
        <f>mtl_newcases!C62</f>
        <v>20727</v>
      </c>
      <c r="C61" s="17">
        <f t="shared" ref="C61" si="723">B61-B60</f>
        <v>392</v>
      </c>
      <c r="D61">
        <v>2154</v>
      </c>
      <c r="E61">
        <f t="shared" ref="E61" si="724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18">
        <f>F61/(age_distribution_2016!$B$2/100000)</f>
        <v>181.33770730818298</v>
      </c>
      <c r="Q61" s="18">
        <f>G61/(age_distribution_2016!$B$3/100000)</f>
        <v>172.4385687598793</v>
      </c>
      <c r="R61" s="18">
        <f>H61/(age_distribution_2016!$B$4/100000)</f>
        <v>331.58859632808139</v>
      </c>
      <c r="S61" s="18">
        <f>I61/(age_distribution_2016!$B$5/100000)</f>
        <v>764.25952766646776</v>
      </c>
      <c r="T61" s="18">
        <f>J61/(age_distribution_2016!$B$6/100000)</f>
        <v>847.91857845999834</v>
      </c>
      <c r="U61" s="18">
        <f>K61/(age_distribution_2016!$B$7/100000)</f>
        <v>1124.6684350132625</v>
      </c>
      <c r="V61" s="18">
        <f>L61/(age_distribution_2016!$B$8/100000)</f>
        <v>1010.5263157894736</v>
      </c>
      <c r="W61" s="18">
        <f>M61/(age_distribution_2016!$B$9/100000)</f>
        <v>873.63722836028387</v>
      </c>
      <c r="X61" s="18">
        <f>N61/(age_distribution_2016!$B$10/100000)</f>
        <v>1493.676742751388</v>
      </c>
      <c r="Y61" s="18">
        <f>O61/(age_distribution_2016!$B$11/100000)</f>
        <v>5633.3181519153886</v>
      </c>
      <c r="Z61" s="3">
        <f t="shared" ref="Z61" si="725">F61*100/SUM($F61:$O61)</f>
        <v>0.96804008366979621</v>
      </c>
      <c r="AA61" s="3">
        <f t="shared" ref="AA61" si="726">G61*100/SUM($F61:$O61)</f>
        <v>0.87561414603298149</v>
      </c>
      <c r="AB61" s="3">
        <f t="shared" ref="AB61" si="727">H61*100/SUM($F61:$O61)</f>
        <v>3.0354623729143357</v>
      </c>
      <c r="AC61" s="3">
        <f t="shared" ref="AC61" si="728">I61*100/SUM($F61:$O61)</f>
        <v>10.90139611811062</v>
      </c>
      <c r="AD61" s="3">
        <f t="shared" ref="AD61" si="729">J61*100/SUM($F61:$O61)</f>
        <v>12.360753028165588</v>
      </c>
      <c r="AE61" s="3">
        <f t="shared" ref="AE61" si="730">K61*100/SUM($F61:$O61)</f>
        <v>13.922264921924405</v>
      </c>
      <c r="AF61" s="3">
        <f t="shared" ref="AF61" si="731">L61*100/SUM($F61:$O61)</f>
        <v>12.725592255679331</v>
      </c>
      <c r="AG61" s="3">
        <f t="shared" ref="AG61" si="732">M61*100/SUM($F61:$O61)</f>
        <v>8.7123607530281664</v>
      </c>
      <c r="AH61" s="3">
        <f t="shared" ref="AH61" si="733">N61*100/SUM($F61:$O61)</f>
        <v>9.4225811159215844</v>
      </c>
      <c r="AI61" s="3">
        <f t="shared" ref="AI61" si="734">O61*100/SUM($F61:$O61)</f>
        <v>27.075935204553193</v>
      </c>
      <c r="AJ61" s="3">
        <f t="shared" ref="AJ61" si="735">P61*100/SUM($P61:$Y61)</f>
        <v>1.4584759358210011</v>
      </c>
      <c r="AK61" s="3">
        <f t="shared" ref="AK61" si="736">Q61*100/SUM($P61:$Y61)</f>
        <v>1.3869013051779662</v>
      </c>
      <c r="AL61" s="3">
        <f t="shared" ref="AL61" si="737">R61*100/SUM($P61:$Y61)</f>
        <v>2.6669245768905081</v>
      </c>
      <c r="AM61" s="3">
        <f t="shared" ref="AM61" si="738">S61*100/SUM($P61:$Y61)</f>
        <v>6.1468414174285098</v>
      </c>
      <c r="AN61" s="3">
        <f t="shared" ref="AN61" si="739">T61*100/SUM($P61:$Y61)</f>
        <v>6.819700439455449</v>
      </c>
      <c r="AO61" s="3">
        <f t="shared" ref="AO61" si="740">U61*100/SUM($P61:$Y61)</f>
        <v>9.0455640616246455</v>
      </c>
      <c r="AP61" s="3">
        <f t="shared" ref="AP61" si="741">V61*100/SUM($P61:$Y61)</f>
        <v>8.1275336275650236</v>
      </c>
      <c r="AQ61" s="3">
        <f t="shared" ref="AQ61" si="742">W61*100/SUM($P61:$Y61)</f>
        <v>7.0265522439597561</v>
      </c>
      <c r="AR61" s="3">
        <f t="shared" ref="AR61" si="743">X61*100/SUM($P61:$Y61)</f>
        <v>12.013450580888033</v>
      </c>
      <c r="AS61" s="3">
        <f t="shared" ref="AS61" si="744">Y61*100/SUM($P61:$Y61)</f>
        <v>45.308055811189107</v>
      </c>
    </row>
    <row r="62" spans="1:45" x14ac:dyDescent="0.35">
      <c r="A62" s="19">
        <v>43965</v>
      </c>
      <c r="B62" s="17">
        <f>mtl_newcases!C63</f>
        <v>21093</v>
      </c>
      <c r="C62" s="17">
        <f t="shared" ref="C62:C63" si="745">B62-B61</f>
        <v>366</v>
      </c>
      <c r="D62">
        <v>2182</v>
      </c>
      <c r="E62">
        <f t="shared" ref="E62:E63" si="746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19">
        <v>43966</v>
      </c>
      <c r="B63" s="17">
        <f>mtl_newcases!C64</f>
        <v>21453</v>
      </c>
      <c r="C63" s="17">
        <f t="shared" si="745"/>
        <v>360</v>
      </c>
      <c r="D63">
        <v>2234</v>
      </c>
      <c r="E63">
        <f t="shared" si="746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18">
        <f>F63/(age_distribution_2016!$B$2/100000)</f>
        <v>196.82886823400767</v>
      </c>
      <c r="Q63" s="18">
        <f>G63/(age_distribution_2016!$B$3/100000)</f>
        <v>180.10250514920727</v>
      </c>
      <c r="R63" s="18">
        <f>H63/(age_distribution_2016!$B$4/100000)</f>
        <v>355.50123548635651</v>
      </c>
      <c r="S63" s="18">
        <f>I63/(age_distribution_2016!$B$5/100000)</f>
        <v>792.22440105720864</v>
      </c>
      <c r="T63" s="18">
        <f>J63/(age_distribution_2016!$B$6/100000)</f>
        <v>882.2891465754567</v>
      </c>
      <c r="U63" s="18">
        <f>K63/(age_distribution_2016!$B$7/100000)</f>
        <v>1160.0353669319186</v>
      </c>
      <c r="V63" s="18">
        <f>L63/(age_distribution_2016!$B$8/100000)</f>
        <v>1049.927571221632</v>
      </c>
      <c r="W63" s="18">
        <f>M63/(age_distribution_2016!$B$9/100000)</f>
        <v>903.88039316114236</v>
      </c>
      <c r="X63" s="18">
        <f>N63/(age_distribution_2016!$B$10/100000)</f>
        <v>1549.9691548426897</v>
      </c>
      <c r="Y63" s="18">
        <f>O63/(age_distribution_2016!$B$11/100000)</f>
        <v>5826.628207074541</v>
      </c>
      <c r="Z63" s="3">
        <f t="shared" ref="Z63" si="747">F63*100/SUM($F63:$O63)</f>
        <v>1.0126582278481013</v>
      </c>
      <c r="AA63" s="3">
        <f t="shared" ref="AA63" si="748">G63*100/SUM($F63:$O63)</f>
        <v>0.88138771683075479</v>
      </c>
      <c r="AB63" s="3">
        <f t="shared" ref="AB63" si="749">H63*100/SUM($F63:$O63)</f>
        <v>3.1364275668073138</v>
      </c>
      <c r="AC63" s="3">
        <f t="shared" ref="AC63" si="750">I63*100/SUM($F63:$O63)</f>
        <v>10.890764181903423</v>
      </c>
      <c r="AD63" s="3">
        <f t="shared" ref="AD63" si="751">J63*100/SUM($F63:$O63)</f>
        <v>12.395686826066573</v>
      </c>
      <c r="AE63" s="3">
        <f t="shared" ref="AE63" si="752">K63*100/SUM($F63:$O63)</f>
        <v>13.839662447257384</v>
      </c>
      <c r="AF63" s="3">
        <f t="shared" ref="AF63" si="753">L63*100/SUM($F63:$O63)</f>
        <v>12.742616033755274</v>
      </c>
      <c r="AG63" s="3">
        <f t="shared" ref="AG63" si="754">M63*100/SUM($F63:$O63)</f>
        <v>8.6872948898265356</v>
      </c>
      <c r="AH63" s="3">
        <f t="shared" ref="AH63" si="755">N63*100/SUM($F63:$O63)</f>
        <v>9.423347398030943</v>
      </c>
      <c r="AI63" s="3">
        <f t="shared" ref="AI63" si="756">O63*100/SUM($F63:$O63)</f>
        <v>26.9901547116737</v>
      </c>
      <c r="AJ63" s="3">
        <f t="shared" ref="AJ63" si="757">P63*100/SUM($P63:$Y63)</f>
        <v>1.5261143247638935</v>
      </c>
      <c r="AK63" s="3">
        <f t="shared" ref="AK63" si="758">Q63*100/SUM($P63:$Y63)</f>
        <v>1.3964263245536404</v>
      </c>
      <c r="AL63" s="3">
        <f t="shared" ref="AL63" si="759">R63*100/SUM($P63:$Y63)</f>
        <v>2.7563818905973503</v>
      </c>
      <c r="AM63" s="3">
        <f t="shared" ref="AM63" si="760">S63*100/SUM($P63:$Y63)</f>
        <v>6.1425187155143588</v>
      </c>
      <c r="AN63" s="3">
        <f t="shared" ref="AN63" si="761">T63*100/SUM($P63:$Y63)</f>
        <v>6.8408364954459149</v>
      </c>
      <c r="AO63" s="3">
        <f t="shared" ref="AO63" si="762">U63*100/SUM($P63:$Y63)</f>
        <v>8.9943442066780293</v>
      </c>
      <c r="AP63" s="3">
        <f t="shared" ref="AP63" si="763">V63*100/SUM($P63:$Y63)</f>
        <v>8.140622464489951</v>
      </c>
      <c r="AQ63" s="3">
        <f t="shared" ref="AQ63" si="764">W63*100/SUM($P63:$Y63)</f>
        <v>7.0082444117722424</v>
      </c>
      <c r="AR63" s="3">
        <f t="shared" ref="AR63" si="765">X63*100/SUM($P63:$Y63)</f>
        <v>12.017699188999959</v>
      </c>
      <c r="AS63" s="3">
        <f t="shared" ref="AS63" si="766">Y63*100/SUM($P63:$Y63)</f>
        <v>45.176811977184656</v>
      </c>
    </row>
    <row r="64" spans="1:45" x14ac:dyDescent="0.35">
      <c r="A64" s="19">
        <v>43967</v>
      </c>
      <c r="B64" s="17">
        <f>mtl_newcases!C65</f>
        <v>21729</v>
      </c>
      <c r="C64" s="17">
        <f t="shared" ref="C64" si="767">B64-B63</f>
        <v>276</v>
      </c>
      <c r="D64">
        <v>2276</v>
      </c>
      <c r="E64">
        <f t="shared" ref="E64" si="768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18">
        <f>F64/(age_distribution_2016!$B$2/100000)</f>
        <v>200.47384727537818</v>
      </c>
      <c r="Q64" s="18">
        <f>G64/(age_distribution_2016!$B$3/100000)</f>
        <v>185.85045744120325</v>
      </c>
      <c r="R64" s="18">
        <f>H64/(age_distribution_2016!$B$4/100000)</f>
        <v>362.40933124319156</v>
      </c>
      <c r="S64" s="18">
        <f>I64/(age_distribution_2016!$B$5/100000)</f>
        <v>807.91201295933161</v>
      </c>
      <c r="T64" s="18">
        <f>J64/(age_distribution_2016!$B$6/100000)</f>
        <v>894.30216067406354</v>
      </c>
      <c r="U64" s="18">
        <f>K64/(age_distribution_2016!$B$7/100000)</f>
        <v>1175.3610374300029</v>
      </c>
      <c r="V64" s="18">
        <f>L64/(age_distribution_2016!$B$8/100000)</f>
        <v>1066.9241912119749</v>
      </c>
      <c r="W64" s="18">
        <f>M64/(age_distribution_2016!$B$9/100000)</f>
        <v>917.05080363893558</v>
      </c>
      <c r="X64" s="18">
        <f>N64/(age_distribution_2016!$B$10/100000)</f>
        <v>1572.3318938926589</v>
      </c>
      <c r="Y64" s="18">
        <f>O64/(age_distribution_2016!$B$11/100000)</f>
        <v>5893.4264460300592</v>
      </c>
      <c r="Z64" s="3">
        <f t="shared" ref="Z64" si="769">F64*100/SUM($F64:$O64)</f>
        <v>1.0166358595194085</v>
      </c>
      <c r="AA64" s="3">
        <f t="shared" ref="AA64" si="770">G64*100/SUM($F64:$O64)</f>
        <v>0.89648798521256934</v>
      </c>
      <c r="AB64" s="3">
        <f t="shared" ref="AB64" si="771">H64*100/SUM($F64:$O64)</f>
        <v>3.1515711645101665</v>
      </c>
      <c r="AC64" s="3">
        <f t="shared" ref="AC64" si="772">I64*100/SUM($F64:$O64)</f>
        <v>10.94731977818854</v>
      </c>
      <c r="AD64" s="3">
        <f t="shared" ref="AD64" si="773">J64*100/SUM($F64:$O64)</f>
        <v>12.384473197781885</v>
      </c>
      <c r="AE64" s="3">
        <f t="shared" ref="AE64" si="774">K64*100/SUM($F64:$O64)</f>
        <v>13.82162661737523</v>
      </c>
      <c r="AF64" s="3">
        <f t="shared" ref="AF64" si="775">L64*100/SUM($F64:$O64)</f>
        <v>12.763401109057302</v>
      </c>
      <c r="AG64" s="3">
        <f t="shared" ref="AG64" si="776">M64*100/SUM($F64:$O64)</f>
        <v>8.6876155268022188</v>
      </c>
      <c r="AH64" s="3">
        <f t="shared" ref="AH64" si="777">N64*100/SUM($F64:$O64)</f>
        <v>9.4223659889094264</v>
      </c>
      <c r="AI64" s="3">
        <f t="shared" ref="AI64" si="778">O64*100/SUM($F64:$O64)</f>
        <v>26.908502772643253</v>
      </c>
      <c r="AJ64" s="3">
        <f t="shared" ref="AJ64" si="779">P64*100/SUM($P64:$Y64)</f>
        <v>1.5331385788465755</v>
      </c>
      <c r="AK64" s="3">
        <f t="shared" ref="AK64" si="780">Q64*100/SUM($P64:$Y64)</f>
        <v>1.4213051231964233</v>
      </c>
      <c r="AL64" s="3">
        <f t="shared" ref="AL64" si="781">R64*100/SUM($P64:$Y64)</f>
        <v>2.7715521730856971</v>
      </c>
      <c r="AM64" s="3">
        <f t="shared" ref="AM64" si="782">S64*100/SUM($P64:$Y64)</f>
        <v>6.1785668914714016</v>
      </c>
      <c r="AN64" s="3">
        <f t="shared" ref="AN64" si="783">T64*100/SUM($P64:$Y64)</f>
        <v>6.8392419375873876</v>
      </c>
      <c r="AO64" s="3">
        <f t="shared" ref="AO64" si="784">U64*100/SUM($P64:$Y64)</f>
        <v>8.9886604913696821</v>
      </c>
      <c r="AP64" s="3">
        <f t="shared" ref="AP64" si="785">V64*100/SUM($P64:$Y64)</f>
        <v>8.1593816873521838</v>
      </c>
      <c r="AQ64" s="3">
        <f t="shared" ref="AQ64" si="786">W64*100/SUM($P64:$Y64)</f>
        <v>7.013213867691289</v>
      </c>
      <c r="AR64" s="3">
        <f t="shared" ref="AR64" si="787">X64*100/SUM($P64:$Y64)</f>
        <v>12.024524485562669</v>
      </c>
      <c r="AS64" s="3">
        <f t="shared" ref="AS64" si="788">Y64*100/SUM($P64:$Y64)</f>
        <v>45.070414763836709</v>
      </c>
    </row>
    <row r="65" spans="1:45" x14ac:dyDescent="0.35">
      <c r="A65" s="19">
        <v>43968</v>
      </c>
      <c r="B65" s="17">
        <f>mtl_newcases!C66</f>
        <v>22078</v>
      </c>
      <c r="C65" s="17">
        <f t="shared" ref="C65" si="789">B65-B64</f>
        <v>349</v>
      </c>
      <c r="D65">
        <v>2296</v>
      </c>
      <c r="E65">
        <f t="shared" ref="E65:E66" si="790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18">
        <f>F65/(age_distribution_2016!$B$2/100000)</f>
        <v>203.20758155640607</v>
      </c>
      <c r="Q65" s="18">
        <f>G65/(age_distribution_2016!$B$3/100000)</f>
        <v>190.64041768453322</v>
      </c>
      <c r="R65" s="18">
        <f>H65/(age_distribution_2016!$B$4/100000)</f>
        <v>370.38021096261656</v>
      </c>
      <c r="S65" s="18">
        <f>I65/(age_distribution_2016!$B$5/100000)</f>
        <v>821.89444965470204</v>
      </c>
      <c r="T65" s="18">
        <f>J65/(age_distribution_2016!$B$6/100000)</f>
        <v>905.31409026445317</v>
      </c>
      <c r="U65" s="18">
        <f>K65/(age_distribution_2016!$B$7/100000)</f>
        <v>1192.6515374791236</v>
      </c>
      <c r="V65" s="18">
        <f>L65/(age_distribution_2016!$B$8/100000)</f>
        <v>1080.830516658619</v>
      </c>
      <c r="W65" s="18">
        <f>M65/(age_distribution_2016!$B$9/100000)</f>
        <v>933.63576498134182</v>
      </c>
      <c r="X65" s="18">
        <f>N65/(age_distribution_2016!$B$10/100000)</f>
        <v>1586.9833436150525</v>
      </c>
      <c r="Y65" s="18">
        <f>O65/(age_distribution_2016!$B$11/100000)</f>
        <v>5978.442386518901</v>
      </c>
      <c r="Z65" s="3">
        <f t="shared" ref="Z65" si="791">F65*100/SUM($F65:$O65)</f>
        <v>1.015760225926938</v>
      </c>
      <c r="AA65" s="3">
        <f t="shared" ref="AA65" si="792">G65*100/SUM($F65:$O65)</f>
        <v>0.90644073972852324</v>
      </c>
      <c r="AB65" s="3">
        <f t="shared" ref="AB65" si="793">H65*100/SUM($F65:$O65)</f>
        <v>3.1748200783456317</v>
      </c>
      <c r="AC65" s="3">
        <f t="shared" ref="AC65" si="794">I65*100/SUM($F65:$O65)</f>
        <v>10.977498405757492</v>
      </c>
      <c r="AD65" s="3">
        <f t="shared" ref="AD65" si="795">J65*100/SUM($F65:$O65)</f>
        <v>12.357656919012481</v>
      </c>
      <c r="AE65" s="3">
        <f t="shared" ref="AE65" si="796">K65*100/SUM($F65:$O65)</f>
        <v>13.824360025507881</v>
      </c>
      <c r="AF65" s="3">
        <f t="shared" ref="AF65" si="797">L65*100/SUM($F65:$O65)</f>
        <v>12.744830099298534</v>
      </c>
      <c r="AG65" s="3">
        <f t="shared" ref="AG65" si="798">M65*100/SUM($F65:$O65)</f>
        <v>8.7182290243235858</v>
      </c>
      <c r="AH65" s="3">
        <f t="shared" ref="AH65" si="799">N65*100/SUM($F65:$O65)</f>
        <v>9.3741459415140742</v>
      </c>
      <c r="AI65" s="3">
        <f t="shared" ref="AI65" si="800">O65*100/SUM($F65:$O65)</f>
        <v>26.906258540584858</v>
      </c>
      <c r="AJ65" s="3">
        <f t="shared" ref="AJ65" si="801">P65*100/SUM($P65:$Y65)</f>
        <v>1.5320256587381225</v>
      </c>
      <c r="AK65" s="3">
        <f t="shared" ref="AK65" si="802">Q65*100/SUM($P65:$Y65)</f>
        <v>1.4372791076409051</v>
      </c>
      <c r="AL65" s="3">
        <f t="shared" ref="AL65" si="803">R65*100/SUM($P65:$Y65)</f>
        <v>2.7923760636168016</v>
      </c>
      <c r="AM65" s="3">
        <f t="shared" ref="AM65" si="804">S65*100/SUM($P65:$Y65)</f>
        <v>6.1964390107951495</v>
      </c>
      <c r="AN65" s="3">
        <f t="shared" ref="AN65" si="805">T65*100/SUM($P65:$Y65)</f>
        <v>6.8253576214001201</v>
      </c>
      <c r="AO65" s="3">
        <f t="shared" ref="AO65" si="806">U65*100/SUM($P65:$Y65)</f>
        <v>8.9916564301234239</v>
      </c>
      <c r="AP65" s="3">
        <f t="shared" ref="AP65" si="807">V65*100/SUM($P65:$Y65)</f>
        <v>8.1486137061699875</v>
      </c>
      <c r="AQ65" s="3">
        <f t="shared" ref="AQ65" si="808">W65*100/SUM($P65:$Y65)</f>
        <v>7.0388808178890478</v>
      </c>
      <c r="AR65" s="3">
        <f t="shared" ref="AR65" si="809">X65*100/SUM($P65:$Y65)</f>
        <v>11.964608720730247</v>
      </c>
      <c r="AS65" s="3">
        <f t="shared" ref="AS65" si="810">Y65*100/SUM($P65:$Y65)</f>
        <v>45.072762862896205</v>
      </c>
    </row>
    <row r="66" spans="1:45" x14ac:dyDescent="0.35">
      <c r="A66" s="19">
        <v>43969</v>
      </c>
      <c r="B66" s="17">
        <f>mtl_newcases!C67</f>
        <v>22399</v>
      </c>
      <c r="C66" s="17">
        <f t="shared" ref="C66" si="811">B66-B65</f>
        <v>321</v>
      </c>
      <c r="D66">
        <v>2323</v>
      </c>
      <c r="E66">
        <f t="shared" si="790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18">
        <f>F66/(age_distribution_2016!$B$2/100000)</f>
        <v>206.85256059777657</v>
      </c>
      <c r="Q66" s="18">
        <f>G66/(age_distribution_2016!$B$3/100000)</f>
        <v>196.38836997652922</v>
      </c>
      <c r="R66" s="18">
        <f>H66/(age_distribution_2016!$B$4/100000)</f>
        <v>378.88248266333659</v>
      </c>
      <c r="S66" s="18">
        <f>I66/(age_distribution_2016!$B$5/100000)</f>
        <v>830.76136072981501</v>
      </c>
      <c r="T66" s="18">
        <f>J66/(age_distribution_2016!$B$6/100000)</f>
        <v>921.99883206807374</v>
      </c>
      <c r="U66" s="18">
        <f>K66/(age_distribution_2016!$B$7/100000)</f>
        <v>1206.798310246586</v>
      </c>
      <c r="V66" s="18">
        <f>L66/(age_distribution_2016!$B$8/100000)</f>
        <v>1092.4191211974892</v>
      </c>
      <c r="W66" s="18">
        <f>M66/(age_distribution_2016!$B$9/100000)</f>
        <v>948.75734738177107</v>
      </c>
      <c r="X66" s="18">
        <f>N66/(age_distribution_2016!$B$10/100000)</f>
        <v>1607.032695866749</v>
      </c>
      <c r="Y66" s="18">
        <f>O66/(age_distribution_2016!$B$11/100000)</f>
        <v>6040.180152826274</v>
      </c>
      <c r="Z66" s="3">
        <f t="shared" ref="Z66" si="812">F66*100/SUM($F66:$O66)</f>
        <v>1.0206834532374101</v>
      </c>
      <c r="AA66" s="3">
        <f t="shared" ref="AA66" si="813">G66*100/SUM($F66:$O66)</f>
        <v>0.9217625899280576</v>
      </c>
      <c r="AB66" s="3">
        <f t="shared" ref="AB66" si="814">H66*100/SUM($F66:$O66)</f>
        <v>3.2059352517985613</v>
      </c>
      <c r="AC66" s="3">
        <f t="shared" ref="AC66" si="815">I66*100/SUM($F66:$O66)</f>
        <v>10.953237410071942</v>
      </c>
      <c r="AD66" s="3">
        <f t="shared" ref="AD66" si="816">J66*100/SUM($F66:$O66)</f>
        <v>12.423561151079136</v>
      </c>
      <c r="AE66" s="3">
        <f t="shared" ref="AE66" si="817">K66*100/SUM($F66:$O66)</f>
        <v>13.808453237410072</v>
      </c>
      <c r="AF66" s="3">
        <f t="shared" ref="AF66" si="818">L66*100/SUM($F66:$O66)</f>
        <v>12.715827338129497</v>
      </c>
      <c r="AG66" s="3">
        <f t="shared" ref="AG66" si="819">M66*100/SUM($F66:$O66)</f>
        <v>8.745503597122303</v>
      </c>
      <c r="AH66" s="3">
        <f t="shared" ref="AH66" si="820">N66*100/SUM($F66:$O66)</f>
        <v>9.370503597122303</v>
      </c>
      <c r="AI66" s="3">
        <f t="shared" ref="AI66" si="821">O66*100/SUM($F66:$O66)</f>
        <v>26.834532374100718</v>
      </c>
      <c r="AJ66" s="3">
        <f t="shared" ref="AJ66" si="822">P66*100/SUM($P66:$Y66)</f>
        <v>1.5402193852923518</v>
      </c>
      <c r="AK66" s="3">
        <f t="shared" ref="AK66" si="823">Q66*100/SUM($P66:$Y66)</f>
        <v>1.4623032637821169</v>
      </c>
      <c r="AL66" s="3">
        <f t="shared" ref="AL66" si="824">R66*100/SUM($P66:$Y66)</f>
        <v>2.8211502089185982</v>
      </c>
      <c r="AM66" s="3">
        <f t="shared" ref="AM66" si="825">S66*100/SUM($P66:$Y66)</f>
        <v>6.1858298908660805</v>
      </c>
      <c r="AN66" s="3">
        <f t="shared" ref="AN66" si="826">T66*100/SUM($P66:$Y66)</f>
        <v>6.8651819937075462</v>
      </c>
      <c r="AO66" s="3">
        <f t="shared" ref="AO66" si="827">U66*100/SUM($P66:$Y66)</f>
        <v>8.9857923257432706</v>
      </c>
      <c r="AP66" s="3">
        <f t="shared" ref="AP66" si="828">V66*100/SUM($P66:$Y66)</f>
        <v>8.1341275276942042</v>
      </c>
      <c r="AQ66" s="3">
        <f t="shared" ref="AQ66" si="829">W66*100/SUM($P66:$Y66)</f>
        <v>7.0644252802721219</v>
      </c>
      <c r="AR66" s="3">
        <f t="shared" ref="AR66" si="830">X66*100/SUM($P66:$Y66)</f>
        <v>11.965928310578528</v>
      </c>
      <c r="AS66" s="3">
        <f t="shared" ref="AS66" si="831">Y66*100/SUM($P66:$Y66)</f>
        <v>44.975041813145175</v>
      </c>
    </row>
    <row r="67" spans="1:45" x14ac:dyDescent="0.35">
      <c r="A67" s="19">
        <v>43970</v>
      </c>
      <c r="B67" s="17">
        <f>mtl_newcases!C68</f>
        <v>22717</v>
      </c>
      <c r="C67" s="17">
        <f t="shared" ref="C67" si="832">B67-B66</f>
        <v>318</v>
      </c>
      <c r="D67">
        <v>2367</v>
      </c>
      <c r="E67">
        <f t="shared" ref="E67" si="83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18">
        <f>F67/(age_distribution_2016!$B$2/100000)</f>
        <v>212.32002915983233</v>
      </c>
      <c r="Q67" s="18">
        <f>G67/(age_distribution_2016!$B$3/100000)</f>
        <v>200.22033817119319</v>
      </c>
      <c r="R67" s="18">
        <f>H67/(age_distribution_2016!$B$4/100000)</f>
        <v>389.51032228923663</v>
      </c>
      <c r="S67" s="18">
        <f>I67/(age_distribution_2016!$B$5/100000)</f>
        <v>843.03862221843303</v>
      </c>
      <c r="T67" s="18">
        <f>J67/(age_distribution_2016!$B$6/100000)</f>
        <v>937.34879452740472</v>
      </c>
      <c r="U67" s="18">
        <f>K67/(age_distribution_2016!$B$7/100000)</f>
        <v>1219.7661852834267</v>
      </c>
      <c r="V67" s="18">
        <f>L67/(age_distribution_2016!$B$8/100000)</f>
        <v>1105.1665861902461</v>
      </c>
      <c r="W67" s="18">
        <f>M67/(age_distribution_2016!$B$9/100000)</f>
        <v>964.36672276285935</v>
      </c>
      <c r="X67" s="18">
        <f>N67/(age_distribution_2016!$B$10/100000)</f>
        <v>1623.2264034546577</v>
      </c>
      <c r="Y67" s="18">
        <f>O67/(age_distribution_2016!$B$11/100000)</f>
        <v>6128.2323769040031</v>
      </c>
      <c r="Z67" s="3">
        <f t="shared" ref="Z67" si="834">F67*100/SUM($F67:$O67)</f>
        <v>1.0328929869669297</v>
      </c>
      <c r="AA67" s="3">
        <f t="shared" ref="AA67" si="835">G67*100/SUM($F67:$O67)</f>
        <v>0.92650057629222449</v>
      </c>
      <c r="AB67" s="3">
        <f t="shared" ref="AB67" si="836">H67*100/SUM($F67:$O67)</f>
        <v>3.249401542689955</v>
      </c>
      <c r="AC67" s="3">
        <f t="shared" ref="AC67" si="837">I67*100/SUM($F67:$O67)</f>
        <v>10.958418299494635</v>
      </c>
      <c r="AD67" s="3">
        <f t="shared" ref="AD67" si="838">J67*100/SUM($F67:$O67)</f>
        <v>12.452345066051954</v>
      </c>
      <c r="AE67" s="3">
        <f t="shared" ref="AE67" si="839">K67*100/SUM($F67:$O67)</f>
        <v>13.76008511392854</v>
      </c>
      <c r="AF67" s="3">
        <f t="shared" ref="AF67" si="840">L67*100/SUM($F67:$O67)</f>
        <v>12.68286195584715</v>
      </c>
      <c r="AG67" s="3">
        <f t="shared" ref="AG67" si="841">M67*100/SUM($F67:$O67)</f>
        <v>8.7640748293288411</v>
      </c>
      <c r="AH67" s="3">
        <f t="shared" ref="AH67" si="842">N67*100/SUM($F67:$O67)</f>
        <v>9.3315010195939365</v>
      </c>
      <c r="AI67" s="3">
        <f t="shared" ref="AI67" si="843">O67*100/SUM($F67:$O67)</f>
        <v>26.841918609805834</v>
      </c>
      <c r="AJ67" s="3">
        <f t="shared" ref="AJ67" si="844">P67*100/SUM($P67:$Y67)</f>
        <v>1.558518450607921</v>
      </c>
      <c r="AK67" s="3">
        <f t="shared" ref="AK67" si="845">Q67*100/SUM($P67:$Y67)</f>
        <v>1.4697016219409811</v>
      </c>
      <c r="AL67" s="3">
        <f t="shared" ref="AL67" si="846">R67*100/SUM($P67:$Y67)</f>
        <v>2.8591698408868687</v>
      </c>
      <c r="AM67" s="3">
        <f t="shared" ref="AM67" si="847">S67*100/SUM($P67:$Y67)</f>
        <v>6.1882586042479533</v>
      </c>
      <c r="AN67" s="3">
        <f t="shared" ref="AN67" si="848">T67*100/SUM($P67:$Y67)</f>
        <v>6.8805349957178148</v>
      </c>
      <c r="AO67" s="3">
        <f t="shared" ref="AO67" si="849">U67*100/SUM($P67:$Y67)</f>
        <v>8.9535976078864721</v>
      </c>
      <c r="AP67" s="3">
        <f t="shared" ref="AP67" si="850">V67*100/SUM($P67:$Y67)</f>
        <v>8.1123882772088631</v>
      </c>
      <c r="AQ67" s="3">
        <f t="shared" ref="AQ67" si="851">W67*100/SUM($P67:$Y67)</f>
        <v>7.078857969856343</v>
      </c>
      <c r="AR67" s="3">
        <f t="shared" ref="AR67" si="852">X67*100/SUM($P67:$Y67)</f>
        <v>11.915165560728106</v>
      </c>
      <c r="AS67" s="3">
        <f t="shared" ref="AS67" si="853">Y67*100/SUM($P67:$Y67)</f>
        <v>44.983807070918672</v>
      </c>
    </row>
    <row r="68" spans="1:45" x14ac:dyDescent="0.35">
      <c r="A68" s="19">
        <v>43971</v>
      </c>
      <c r="B68" s="17">
        <f>mtl_newcases!C69</f>
        <v>23136</v>
      </c>
      <c r="C68" s="17">
        <f t="shared" ref="C68" si="854">B68-B67</f>
        <v>419</v>
      </c>
      <c r="D68">
        <v>2411</v>
      </c>
      <c r="E68">
        <f t="shared" ref="E68" si="855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18">
        <f>F68/(age_distribution_2016!$B$2/100000)</f>
        <v>216.87625296154548</v>
      </c>
      <c r="Q68" s="18">
        <f>G68/(age_distribution_2016!$B$3/100000)</f>
        <v>202.13632226852519</v>
      </c>
      <c r="R68" s="18">
        <f>H68/(age_distribution_2016!$B$4/100000)</f>
        <v>396.94981002736671</v>
      </c>
      <c r="S68" s="18">
        <f>I68/(age_distribution_2016!$B$5/100000)</f>
        <v>861.1134794100094</v>
      </c>
      <c r="T68" s="18">
        <f>J68/(age_distribution_2016!$B$6/100000)</f>
        <v>958.03787436389416</v>
      </c>
      <c r="U68" s="18">
        <f>K68/(age_distribution_2016!$B$7/100000)</f>
        <v>1244.9160035366931</v>
      </c>
      <c r="V68" s="18">
        <f>L68/(age_distribution_2016!$B$8/100000)</f>
        <v>1126.4123611781747</v>
      </c>
      <c r="W68" s="18">
        <f>M68/(age_distribution_2016!$B$9/100000)</f>
        <v>985.82961391185574</v>
      </c>
      <c r="X68" s="18">
        <f>N68/(age_distribution_2016!$B$10/100000)</f>
        <v>1656.3849475632326</v>
      </c>
      <c r="Y68" s="18">
        <f>O68/(age_distribution_2016!$B$11/100000)</f>
        <v>6215.2725064521028</v>
      </c>
      <c r="Z68" s="3">
        <f t="shared" ref="Z68" si="856">F68*100/SUM($F68:$O68)</f>
        <v>1.0354128600017403</v>
      </c>
      <c r="AA68" s="3">
        <f t="shared" ref="AA68" si="857">G68*100/SUM($F68:$O68)</f>
        <v>0.91795005655616457</v>
      </c>
      <c r="AB68" s="3">
        <f t="shared" ref="AB68" si="858">H68*100/SUM($F68:$O68)</f>
        <v>3.2498042286609241</v>
      </c>
      <c r="AC68" s="3">
        <f t="shared" ref="AC68" si="859">I68*100/SUM($F68:$O68)</f>
        <v>10.98494735926216</v>
      </c>
      <c r="AD68" s="3">
        <f t="shared" ref="AD68" si="860">J68*100/SUM($F68:$O68)</f>
        <v>12.490211433046202</v>
      </c>
      <c r="AE68" s="3">
        <f t="shared" ref="AE68" si="861">K68*100/SUM($F68:$O68)</f>
        <v>13.782302270947532</v>
      </c>
      <c r="AF68" s="3">
        <f t="shared" ref="AF68" si="862">L68*100/SUM($F68:$O68)</f>
        <v>12.685982772122161</v>
      </c>
      <c r="AG68" s="3">
        <f t="shared" ref="AG68" si="863">M68*100/SUM($F68:$O68)</f>
        <v>8.7923083616114148</v>
      </c>
      <c r="AH68" s="3">
        <f t="shared" ref="AH68" si="864">N68*100/SUM($F68:$O68)</f>
        <v>9.3448185852257897</v>
      </c>
      <c r="AI68" s="3">
        <f t="shared" ref="AI68" si="865">O68*100/SUM($F68:$O68)</f>
        <v>26.716262072565911</v>
      </c>
      <c r="AJ68" s="3">
        <f t="shared" ref="AJ68" si="866">P68*100/SUM($P68:$Y68)</f>
        <v>1.5643202606997171</v>
      </c>
      <c r="AK68" s="3">
        <f t="shared" ref="AK68" si="867">Q68*100/SUM($P68:$Y68)</f>
        <v>1.4580016946532552</v>
      </c>
      <c r="AL68" s="3">
        <f t="shared" ref="AL68" si="868">R68*100/SUM($P68:$Y68)</f>
        <v>2.8631840592377618</v>
      </c>
      <c r="AM68" s="3">
        <f t="shared" ref="AM68" si="869">S68*100/SUM($P68:$Y68)</f>
        <v>6.2111791595807144</v>
      </c>
      <c r="AN68" s="3">
        <f t="shared" ref="AN68" si="870">T68*100/SUM($P68:$Y68)</f>
        <v>6.9102911772035354</v>
      </c>
      <c r="AO68" s="3">
        <f t="shared" ref="AO68" si="871">U68*100/SUM($P68:$Y68)</f>
        <v>8.9795323397950515</v>
      </c>
      <c r="AP68" s="3">
        <f t="shared" ref="AP68" si="872">V68*100/SUM($P68:$Y68)</f>
        <v>8.1247700217601064</v>
      </c>
      <c r="AQ68" s="3">
        <f t="shared" ref="AQ68" si="873">W68*100/SUM($P68:$Y68)</f>
        <v>7.1107519499312639</v>
      </c>
      <c r="AR68" s="3">
        <f t="shared" ref="AR68" si="874">X68*100/SUM($P68:$Y68)</f>
        <v>11.947442366825825</v>
      </c>
      <c r="AS68" s="3">
        <f t="shared" ref="AS68" si="875">Y68*100/SUM($P68:$Y68)</f>
        <v>44.830526970312761</v>
      </c>
    </row>
    <row r="69" spans="1:45" x14ac:dyDescent="0.35">
      <c r="A69" s="19">
        <v>43972</v>
      </c>
      <c r="B69" s="17">
        <f>mtl_newcases!C70</f>
        <v>23500</v>
      </c>
      <c r="C69" s="17">
        <f t="shared" ref="C69" si="876">B69-B68</f>
        <v>364</v>
      </c>
      <c r="D69">
        <v>2454</v>
      </c>
      <c r="E69">
        <f t="shared" ref="E69" si="877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18">
        <f>F69/(age_distribution_2016!$B$2/100000)</f>
        <v>217.78749772188812</v>
      </c>
      <c r="Q69" s="18">
        <f>G69/(age_distribution_2016!$B$3/100000)</f>
        <v>206.92628251185516</v>
      </c>
      <c r="R69" s="18">
        <f>H69/(age_distribution_2016!$B$4/100000)</f>
        <v>405.98347370938171</v>
      </c>
      <c r="S69" s="18">
        <f>I69/(age_distribution_2016!$B$5/100000)</f>
        <v>873.73177593997787</v>
      </c>
      <c r="T69" s="18">
        <f>J69/(age_distribution_2016!$B$6/100000)</f>
        <v>971.05197297071823</v>
      </c>
      <c r="U69" s="18">
        <f>K69/(age_distribution_2016!$B$7/100000)</f>
        <v>1266.9220945083014</v>
      </c>
      <c r="V69" s="18">
        <f>L69/(age_distribution_2016!$B$8/100000)</f>
        <v>1141.4775470787058</v>
      </c>
      <c r="W69" s="18">
        <f>M69/(age_distribution_2016!$B$9/100000)</f>
        <v>1001.438989292944</v>
      </c>
      <c r="X69" s="18">
        <f>N69/(age_distribution_2016!$B$10/100000)</f>
        <v>1671.8075262183838</v>
      </c>
      <c r="Y69" s="18">
        <f>O69/(age_distribution_2016!$B$11/100000)</f>
        <v>6318.5061484742673</v>
      </c>
      <c r="Z69" s="3">
        <f t="shared" ref="Z69" si="878">F69*100/SUM($F69:$O69)</f>
        <v>1.0242564498157196</v>
      </c>
      <c r="AA69" s="3">
        <f t="shared" ref="AA69" si="879">G69*100/SUM($F69:$O69)</f>
        <v>0.92568783749035743</v>
      </c>
      <c r="AB69" s="3">
        <f t="shared" ref="AB69" si="880">H69*100/SUM($F69:$O69)</f>
        <v>3.2741921659381159</v>
      </c>
      <c r="AC69" s="3">
        <f t="shared" ref="AC69" si="881">I69*100/SUM($F69:$O69)</f>
        <v>10.979686294677295</v>
      </c>
      <c r="AD69" s="3">
        <f t="shared" ref="AD69" si="882">J69*100/SUM($F69:$O69)</f>
        <v>12.471072255078427</v>
      </c>
      <c r="AE69" s="3">
        <f t="shared" ref="AE69" si="883">K69*100/SUM($F69:$O69)</f>
        <v>13.816748092911631</v>
      </c>
      <c r="AF69" s="3">
        <f t="shared" ref="AF69" si="884">L69*100/SUM($F69:$O69)</f>
        <v>12.663923887888917</v>
      </c>
      <c r="AG69" s="3">
        <f t="shared" ref="AG69" si="885">M69*100/SUM($F69:$O69)</f>
        <v>8.7983200479986294</v>
      </c>
      <c r="AH69" s="3">
        <f t="shared" ref="AH69" si="886">N69*100/SUM($F69:$O69)</f>
        <v>9.2911631096254386</v>
      </c>
      <c r="AI69" s="3">
        <f t="shared" ref="AI69" si="887">O69*100/SUM($F69:$O69)</f>
        <v>26.754949858575468</v>
      </c>
      <c r="AJ69" s="3">
        <f t="shared" ref="AJ69" si="888">P69*100/SUM($P69:$Y69)</f>
        <v>1.5472660657585395</v>
      </c>
      <c r="AK69" s="3">
        <f t="shared" ref="AK69" si="889">Q69*100/SUM($P69:$Y69)</f>
        <v>1.4701028222153107</v>
      </c>
      <c r="AL69" s="3">
        <f t="shared" ref="AL69" si="890">R69*100/SUM($P69:$Y69)</f>
        <v>2.8842998735008134</v>
      </c>
      <c r="AM69" s="3">
        <f t="shared" ref="AM69" si="891">S69*100/SUM($P69:$Y69)</f>
        <v>6.2074064931551991</v>
      </c>
      <c r="AN69" s="3">
        <f t="shared" ref="AN69" si="892">T69*100/SUM($P69:$Y69)</f>
        <v>6.8988155040199484</v>
      </c>
      <c r="AO69" s="3">
        <f t="shared" ref="AO69" si="893">U69*100/SUM($P69:$Y69)</f>
        <v>9.0008177021054845</v>
      </c>
      <c r="AP69" s="3">
        <f t="shared" ref="AP69" si="894">V69*100/SUM($P69:$Y69)</f>
        <v>8.1095999168673742</v>
      </c>
      <c r="AQ69" s="3">
        <f t="shared" ref="AQ69" si="895">W69*100/SUM($P69:$Y69)</f>
        <v>7.1146993342987219</v>
      </c>
      <c r="AR69" s="3">
        <f t="shared" ref="AR69" si="896">X69*100/SUM($P69:$Y69)</f>
        <v>11.877316562499185</v>
      </c>
      <c r="AS69" s="3">
        <f t="shared" ref="AS69" si="897">Y69*100/SUM($P69:$Y69)</f>
        <v>44.889675725579416</v>
      </c>
    </row>
    <row r="70" spans="1:45" x14ac:dyDescent="0.35">
      <c r="A70" s="19">
        <v>43973</v>
      </c>
      <c r="B70" s="17">
        <f>mtl_newcases!C71</f>
        <v>23696</v>
      </c>
      <c r="C70" s="17">
        <f t="shared" ref="C70" si="898">B70-B69</f>
        <v>196</v>
      </c>
      <c r="D70">
        <v>2508</v>
      </c>
      <c r="E70">
        <f t="shared" ref="E70" si="899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18">
        <f>F70/(age_distribution_2016!$B$2/100000)</f>
        <v>221.43247676325862</v>
      </c>
      <c r="Q70" s="18">
        <f>G70/(age_distribution_2016!$B$3/100000)</f>
        <v>208.84226660918716</v>
      </c>
      <c r="R70" s="18">
        <f>H70/(age_distribution_2016!$B$4/100000)</f>
        <v>411.82878550362676</v>
      </c>
      <c r="S70" s="18">
        <f>I70/(age_distribution_2016!$B$5/100000)</f>
        <v>891.12456304885336</v>
      </c>
      <c r="T70" s="18">
        <f>J70/(age_distribution_2016!$B$6/100000)</f>
        <v>984.39976641361477</v>
      </c>
      <c r="U70" s="18">
        <f>K70/(age_distribution_2016!$B$7/100000)</f>
        <v>1279.4970036349346</v>
      </c>
      <c r="V70" s="18">
        <f>L70/(age_distribution_2016!$B$8/100000)</f>
        <v>1162.337035248672</v>
      </c>
      <c r="W70" s="18">
        <f>M70/(age_distribution_2016!$B$9/100000)</f>
        <v>1010.2192629448061</v>
      </c>
      <c r="X70" s="18">
        <f>N70/(age_distribution_2016!$B$10/100000)</f>
        <v>1679.5188155459593</v>
      </c>
      <c r="Y70" s="18">
        <f>O70/(age_distribution_2016!$B$11/100000)</f>
        <v>6377.2076311927531</v>
      </c>
      <c r="Z70" s="3">
        <f t="shared" ref="Z70" si="900">F70*100/SUM($F70:$O70)</f>
        <v>1.0290505632252054</v>
      </c>
      <c r="AA70" s="3">
        <f t="shared" ref="AA70" si="901">G70*100/SUM($F70:$O70)</f>
        <v>0.92318116371643943</v>
      </c>
      <c r="AB70" s="3">
        <f t="shared" ref="AB70" si="902">H70*100/SUM($F70:$O70)</f>
        <v>3.2819513847717454</v>
      </c>
      <c r="AC70" s="3">
        <f t="shared" ref="AC70" si="903">I70*100/SUM($F70:$O70)</f>
        <v>11.065469636656221</v>
      </c>
      <c r="AD70" s="3">
        <f t="shared" ref="AD70" si="904">J70*100/SUM($F70:$O70)</f>
        <v>12.492589142034387</v>
      </c>
      <c r="AE70" s="3">
        <f t="shared" ref="AE70" si="905">K70*100/SUM($F70:$O70)</f>
        <v>13.788430592021681</v>
      </c>
      <c r="AF70" s="3">
        <f t="shared" ref="AF70" si="906">L70*100/SUM($F70:$O70)</f>
        <v>12.742440924875075</v>
      </c>
      <c r="AG70" s="3">
        <f t="shared" ref="AG70" si="907">M70*100/SUM($F70:$O70)</f>
        <v>8.770221055306175</v>
      </c>
      <c r="AH70" s="3">
        <f t="shared" ref="AH70" si="908">N70*100/SUM($F70:$O70)</f>
        <v>9.2233420852036936</v>
      </c>
      <c r="AI70" s="3">
        <f t="shared" ref="AI70" si="909">O70*100/SUM($F70:$O70)</f>
        <v>26.683323452189381</v>
      </c>
      <c r="AJ70" s="3">
        <f t="shared" ref="AJ70" si="910">P70*100/SUM($P70:$Y70)</f>
        <v>1.5564890510783111</v>
      </c>
      <c r="AK70" s="3">
        <f t="shared" ref="AK70" si="911">Q70*100/SUM($P70:$Y70)</f>
        <v>1.4679901798104864</v>
      </c>
      <c r="AL70" s="3">
        <f t="shared" ref="AL70" si="912">R70*100/SUM($P70:$Y70)</f>
        <v>2.8948192465940612</v>
      </c>
      <c r="AM70" s="3">
        <f t="shared" ref="AM70" si="913">S70*100/SUM($P70:$Y70)</f>
        <v>6.263876219997317</v>
      </c>
      <c r="AN70" s="3">
        <f t="shared" ref="AN70" si="914">T70*100/SUM($P70:$Y70)</f>
        <v>6.919524546279523</v>
      </c>
      <c r="AO70" s="3">
        <f t="shared" ref="AO70" si="915">U70*100/SUM($P70:$Y70)</f>
        <v>8.993816562755109</v>
      </c>
      <c r="AP70" s="3">
        <f t="shared" ref="AP70" si="916">V70*100/SUM($P70:$Y70)</f>
        <v>8.1702778900026747</v>
      </c>
      <c r="AQ70" s="3">
        <f t="shared" ref="AQ70" si="917">W70*100/SUM($P70:$Y70)</f>
        <v>7.1010144715271188</v>
      </c>
      <c r="AR70" s="3">
        <f t="shared" ref="AR70" si="918">X70*100/SUM($P70:$Y70)</f>
        <v>11.805642449965381</v>
      </c>
      <c r="AS70" s="3">
        <f t="shared" ref="AS70" si="919">Y70*100/SUM($P70:$Y70)</f>
        <v>44.826549381990027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82"/>
  <sheetViews>
    <sheetView topLeftCell="B1" workbookViewId="0">
      <pane ySplit="1" topLeftCell="A74" activePane="bottomLeft" state="frozen"/>
      <selection pane="bottomLeft" activeCell="J86" sqref="J86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278</v>
      </c>
      <c r="D1" t="s">
        <v>282</v>
      </c>
      <c r="E1" t="s">
        <v>163</v>
      </c>
      <c r="F1" t="s">
        <v>279</v>
      </c>
      <c r="G1" t="s">
        <v>165</v>
      </c>
      <c r="H1" t="s">
        <v>166</v>
      </c>
      <c r="I1" t="s">
        <v>167</v>
      </c>
      <c r="J1" t="s">
        <v>283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2" si="1">E4-E3</f>
        <v>0</v>
      </c>
      <c r="G4">
        <v>0</v>
      </c>
      <c r="H4">
        <v>0</v>
      </c>
      <c r="I4">
        <v>260</v>
      </c>
      <c r="J4">
        <f t="shared" ref="J4:J82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2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71"/>
  <sheetViews>
    <sheetView zoomScale="85" zoomScaleNormal="85" workbookViewId="0">
      <pane ySplit="1" topLeftCell="A34" activePane="bottomLeft" state="frozen"/>
      <selection pane="bottomLeft" activeCell="B71" sqref="B71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143</v>
      </c>
      <c r="B1" t="s">
        <v>177</v>
      </c>
      <c r="C1" t="s">
        <v>178</v>
      </c>
      <c r="F1" t="s">
        <v>179</v>
      </c>
      <c r="G1" t="s">
        <v>180</v>
      </c>
    </row>
    <row r="2" spans="1:7" x14ac:dyDescent="0.35">
      <c r="A2" s="19">
        <v>43904</v>
      </c>
      <c r="B2" t="s">
        <v>101</v>
      </c>
      <c r="C2">
        <v>16</v>
      </c>
    </row>
    <row r="3" spans="1:7" x14ac:dyDescent="0.35">
      <c r="A3" s="19">
        <v>43905</v>
      </c>
      <c r="B3">
        <v>6</v>
      </c>
      <c r="C3">
        <f t="shared" ref="C3:C27" si="0">C2+B3</f>
        <v>22</v>
      </c>
    </row>
    <row r="4" spans="1:7" x14ac:dyDescent="0.35">
      <c r="A4" s="19">
        <v>43906</v>
      </c>
      <c r="B4">
        <v>5</v>
      </c>
      <c r="C4">
        <f t="shared" si="0"/>
        <v>27</v>
      </c>
    </row>
    <row r="5" spans="1:7" x14ac:dyDescent="0.35">
      <c r="A5" s="19">
        <v>43907</v>
      </c>
      <c r="B5">
        <v>5</v>
      </c>
      <c r="C5">
        <f t="shared" si="0"/>
        <v>32</v>
      </c>
    </row>
    <row r="6" spans="1:7" x14ac:dyDescent="0.35">
      <c r="A6" s="19">
        <v>43908</v>
      </c>
      <c r="B6">
        <v>6</v>
      </c>
      <c r="C6">
        <f t="shared" si="0"/>
        <v>38</v>
      </c>
    </row>
    <row r="7" spans="1:7" x14ac:dyDescent="0.35">
      <c r="A7" s="19">
        <v>43909</v>
      </c>
      <c r="B7">
        <v>36</v>
      </c>
      <c r="C7">
        <f t="shared" si="0"/>
        <v>74</v>
      </c>
    </row>
    <row r="8" spans="1:7" x14ac:dyDescent="0.35">
      <c r="A8" s="19">
        <v>43910</v>
      </c>
      <c r="B8">
        <v>47</v>
      </c>
      <c r="C8">
        <f t="shared" si="0"/>
        <v>121</v>
      </c>
    </row>
    <row r="9" spans="1:7" x14ac:dyDescent="0.35">
      <c r="A9" s="19">
        <v>43911</v>
      </c>
      <c r="B9">
        <v>92</v>
      </c>
      <c r="C9">
        <f t="shared" si="0"/>
        <v>213</v>
      </c>
    </row>
    <row r="10" spans="1:7" x14ac:dyDescent="0.35">
      <c r="A10" s="19">
        <v>43912</v>
      </c>
      <c r="B10">
        <v>93</v>
      </c>
      <c r="C10">
        <f t="shared" si="0"/>
        <v>306</v>
      </c>
    </row>
    <row r="11" spans="1:7" x14ac:dyDescent="0.35">
      <c r="A11" s="19">
        <v>43913</v>
      </c>
      <c r="B11">
        <v>131</v>
      </c>
      <c r="C11">
        <f t="shared" si="0"/>
        <v>437</v>
      </c>
    </row>
    <row r="12" spans="1:7" x14ac:dyDescent="0.35">
      <c r="A12" s="19">
        <v>43914</v>
      </c>
      <c r="B12">
        <v>144</v>
      </c>
      <c r="C12">
        <f t="shared" si="0"/>
        <v>581</v>
      </c>
    </row>
    <row r="13" spans="1:7" x14ac:dyDescent="0.35">
      <c r="A13" s="19">
        <v>43915</v>
      </c>
      <c r="B13">
        <v>182</v>
      </c>
      <c r="C13">
        <f t="shared" si="0"/>
        <v>763</v>
      </c>
    </row>
    <row r="14" spans="1:7" x14ac:dyDescent="0.35">
      <c r="A14" s="19">
        <v>43916</v>
      </c>
      <c r="B14">
        <v>186</v>
      </c>
      <c r="C14">
        <f t="shared" si="0"/>
        <v>949</v>
      </c>
    </row>
    <row r="15" spans="1:7" x14ac:dyDescent="0.35">
      <c r="A15" s="19">
        <v>43917</v>
      </c>
      <c r="B15">
        <v>245</v>
      </c>
      <c r="C15">
        <f t="shared" si="0"/>
        <v>1194</v>
      </c>
    </row>
    <row r="16" spans="1:7" x14ac:dyDescent="0.35">
      <c r="A16" s="19">
        <v>43918</v>
      </c>
      <c r="B16">
        <v>198</v>
      </c>
      <c r="C16">
        <f t="shared" si="0"/>
        <v>1392</v>
      </c>
    </row>
    <row r="17" spans="1:7" x14ac:dyDescent="0.35">
      <c r="A17" s="19">
        <v>43919</v>
      </c>
      <c r="B17">
        <v>257</v>
      </c>
      <c r="C17">
        <f t="shared" si="0"/>
        <v>1649</v>
      </c>
      <c r="E17" s="19">
        <v>43919</v>
      </c>
      <c r="F17">
        <v>1612</v>
      </c>
      <c r="G17">
        <f t="shared" ref="G17:G20" si="1">C17-F17</f>
        <v>37</v>
      </c>
    </row>
    <row r="18" spans="1:7" x14ac:dyDescent="0.35">
      <c r="A18" s="19">
        <v>43920</v>
      </c>
      <c r="B18">
        <v>272</v>
      </c>
      <c r="C18">
        <f t="shared" si="0"/>
        <v>1921</v>
      </c>
      <c r="E18" s="19">
        <v>43920</v>
      </c>
      <c r="F18">
        <v>1991</v>
      </c>
      <c r="G18">
        <f t="shared" si="1"/>
        <v>-70</v>
      </c>
    </row>
    <row r="19" spans="1:7" x14ac:dyDescent="0.35">
      <c r="A19" s="19">
        <v>43921</v>
      </c>
      <c r="B19">
        <v>325</v>
      </c>
      <c r="C19">
        <f t="shared" si="0"/>
        <v>2246</v>
      </c>
      <c r="E19" s="19">
        <v>43921</v>
      </c>
      <c r="F19">
        <v>2097</v>
      </c>
      <c r="G19">
        <f t="shared" si="1"/>
        <v>149</v>
      </c>
    </row>
    <row r="20" spans="1:7" x14ac:dyDescent="0.35">
      <c r="A20" s="19">
        <v>43922</v>
      </c>
      <c r="B20">
        <v>314</v>
      </c>
      <c r="C20">
        <f t="shared" si="0"/>
        <v>2560</v>
      </c>
      <c r="E20" s="19">
        <v>43922</v>
      </c>
      <c r="F20">
        <v>2642</v>
      </c>
      <c r="G20">
        <f t="shared" si="1"/>
        <v>-82</v>
      </c>
    </row>
    <row r="21" spans="1:7" x14ac:dyDescent="0.35">
      <c r="A21" s="19">
        <v>43923</v>
      </c>
      <c r="B21">
        <v>406</v>
      </c>
      <c r="C21">
        <f t="shared" si="0"/>
        <v>2966</v>
      </c>
      <c r="E21" s="19">
        <v>43923</v>
      </c>
      <c r="F21">
        <v>2837</v>
      </c>
      <c r="G21">
        <f t="shared" ref="G21:G26" si="2">C21-F21</f>
        <v>129</v>
      </c>
    </row>
    <row r="22" spans="1:7" x14ac:dyDescent="0.35">
      <c r="A22" s="19">
        <v>43924</v>
      </c>
      <c r="B22">
        <v>352</v>
      </c>
      <c r="C22">
        <f t="shared" si="0"/>
        <v>3318</v>
      </c>
      <c r="E22" s="19">
        <v>43924</v>
      </c>
      <c r="F22">
        <v>3261</v>
      </c>
      <c r="G22">
        <f t="shared" si="2"/>
        <v>57</v>
      </c>
    </row>
    <row r="23" spans="1:7" x14ac:dyDescent="0.35">
      <c r="A23" s="19">
        <v>43925</v>
      </c>
      <c r="B23">
        <v>343</v>
      </c>
      <c r="C23">
        <f t="shared" si="0"/>
        <v>3661</v>
      </c>
      <c r="E23" s="19">
        <v>43925</v>
      </c>
      <c r="F23">
        <v>3713</v>
      </c>
      <c r="G23">
        <f t="shared" si="2"/>
        <v>-52</v>
      </c>
    </row>
    <row r="24" spans="1:7" x14ac:dyDescent="0.35">
      <c r="A24" s="19">
        <v>43926</v>
      </c>
      <c r="B24">
        <v>262</v>
      </c>
      <c r="C24">
        <f t="shared" si="0"/>
        <v>3923</v>
      </c>
      <c r="E24" s="19">
        <v>43926</v>
      </c>
      <c r="F24">
        <v>3977</v>
      </c>
      <c r="G24">
        <f t="shared" si="2"/>
        <v>-54</v>
      </c>
    </row>
    <row r="25" spans="1:7" x14ac:dyDescent="0.35">
      <c r="A25" s="19">
        <v>43927</v>
      </c>
      <c r="B25">
        <v>458</v>
      </c>
      <c r="C25">
        <f t="shared" si="0"/>
        <v>4381</v>
      </c>
      <c r="E25" s="19">
        <v>43927</v>
      </c>
      <c r="F25">
        <v>4407</v>
      </c>
      <c r="G25">
        <f t="shared" si="2"/>
        <v>-26</v>
      </c>
    </row>
    <row r="26" spans="1:7" x14ac:dyDescent="0.35">
      <c r="A26" s="19">
        <v>43928</v>
      </c>
      <c r="B26">
        <v>424</v>
      </c>
      <c r="C26">
        <f t="shared" si="0"/>
        <v>4805</v>
      </c>
      <c r="E26" s="19">
        <v>43928</v>
      </c>
      <c r="F26">
        <v>4775</v>
      </c>
      <c r="G26">
        <f t="shared" si="2"/>
        <v>30</v>
      </c>
    </row>
    <row r="27" spans="1:7" x14ac:dyDescent="0.35">
      <c r="A27" s="19">
        <v>43929</v>
      </c>
      <c r="B27">
        <v>376</v>
      </c>
      <c r="C27">
        <f t="shared" si="0"/>
        <v>5181</v>
      </c>
      <c r="E27" s="19">
        <v>43929</v>
      </c>
      <c r="F27">
        <v>5262</v>
      </c>
      <c r="G27">
        <f t="shared" ref="G27" si="3">C27-F27</f>
        <v>-81</v>
      </c>
    </row>
    <row r="28" spans="1:7" x14ac:dyDescent="0.35">
      <c r="A28" s="19">
        <v>43930</v>
      </c>
      <c r="B28">
        <v>351</v>
      </c>
      <c r="C28">
        <f t="shared" ref="C28:C37" si="4">C27+B28</f>
        <v>5532</v>
      </c>
      <c r="E28" s="19">
        <v>43930</v>
      </c>
      <c r="F28">
        <v>5617</v>
      </c>
      <c r="G28">
        <f t="shared" ref="G28:G33" si="5">C28-F28</f>
        <v>-85</v>
      </c>
    </row>
    <row r="29" spans="1:7" x14ac:dyDescent="0.35">
      <c r="A29" s="19">
        <v>43931</v>
      </c>
      <c r="B29">
        <v>306</v>
      </c>
      <c r="C29">
        <f t="shared" si="4"/>
        <v>5838</v>
      </c>
      <c r="E29" s="19">
        <v>43931</v>
      </c>
      <c r="F29">
        <v>5861</v>
      </c>
      <c r="G29">
        <f t="shared" si="5"/>
        <v>-23</v>
      </c>
    </row>
    <row r="30" spans="1:7" x14ac:dyDescent="0.35">
      <c r="A30" s="19">
        <v>43932</v>
      </c>
      <c r="B30">
        <v>262</v>
      </c>
      <c r="C30">
        <f t="shared" si="4"/>
        <v>6100</v>
      </c>
      <c r="E30" s="19">
        <v>43932</v>
      </c>
      <c r="F30">
        <v>6088</v>
      </c>
      <c r="G30">
        <f t="shared" si="5"/>
        <v>12</v>
      </c>
    </row>
    <row r="31" spans="1:7" x14ac:dyDescent="0.35">
      <c r="A31" s="19">
        <v>43933</v>
      </c>
      <c r="B31">
        <v>331</v>
      </c>
      <c r="C31">
        <f t="shared" si="4"/>
        <v>6431</v>
      </c>
      <c r="E31" s="19">
        <v>43933</v>
      </c>
      <c r="F31">
        <v>6393</v>
      </c>
      <c r="G31">
        <f t="shared" si="5"/>
        <v>38</v>
      </c>
    </row>
    <row r="32" spans="1:7" x14ac:dyDescent="0.35">
      <c r="A32" s="19">
        <v>43934</v>
      </c>
      <c r="B32">
        <v>537</v>
      </c>
      <c r="C32">
        <f t="shared" si="4"/>
        <v>6968</v>
      </c>
      <c r="E32" s="19">
        <v>43934</v>
      </c>
      <c r="F32">
        <v>6628</v>
      </c>
      <c r="G32">
        <f t="shared" si="5"/>
        <v>340</v>
      </c>
    </row>
    <row r="33" spans="1:7" x14ac:dyDescent="0.35">
      <c r="A33" s="19">
        <v>43935</v>
      </c>
      <c r="B33">
        <v>469</v>
      </c>
      <c r="C33">
        <f t="shared" si="4"/>
        <v>7437</v>
      </c>
      <c r="E33" s="19">
        <v>43935</v>
      </c>
      <c r="F33">
        <v>6830</v>
      </c>
      <c r="G33">
        <f t="shared" si="5"/>
        <v>607</v>
      </c>
    </row>
    <row r="34" spans="1:7" x14ac:dyDescent="0.35">
      <c r="A34" s="19">
        <v>43936</v>
      </c>
      <c r="B34">
        <v>622</v>
      </c>
      <c r="C34">
        <f t="shared" si="4"/>
        <v>8059</v>
      </c>
      <c r="E34" s="19">
        <v>43936</v>
      </c>
      <c r="F34">
        <v>7281</v>
      </c>
      <c r="G34">
        <f t="shared" ref="G34:G36" si="6">C34-F34</f>
        <v>778</v>
      </c>
    </row>
    <row r="35" spans="1:7" x14ac:dyDescent="0.35">
      <c r="A35" s="19">
        <v>43937</v>
      </c>
      <c r="B35">
        <v>497</v>
      </c>
      <c r="C35">
        <f t="shared" si="4"/>
        <v>8556</v>
      </c>
      <c r="E35" s="19">
        <v>43937</v>
      </c>
      <c r="F35">
        <v>7760</v>
      </c>
      <c r="G35">
        <f t="shared" si="6"/>
        <v>796</v>
      </c>
    </row>
    <row r="36" spans="1:7" x14ac:dyDescent="0.35">
      <c r="A36" s="19">
        <v>43938</v>
      </c>
      <c r="B36">
        <v>573</v>
      </c>
      <c r="C36">
        <f t="shared" si="4"/>
        <v>9129</v>
      </c>
      <c r="E36" s="19">
        <v>43938</v>
      </c>
      <c r="F36">
        <v>8052</v>
      </c>
      <c r="G36">
        <f t="shared" si="6"/>
        <v>1077</v>
      </c>
    </row>
    <row r="37" spans="1:7" x14ac:dyDescent="0.35">
      <c r="A37" s="19">
        <v>43939</v>
      </c>
      <c r="B37" s="23">
        <v>324</v>
      </c>
      <c r="C37">
        <f t="shared" si="4"/>
        <v>9453</v>
      </c>
      <c r="E37" s="19">
        <v>43939</v>
      </c>
      <c r="F37">
        <v>8457</v>
      </c>
      <c r="G37">
        <f t="shared" ref="G37" si="7">C37-F37</f>
        <v>996</v>
      </c>
    </row>
    <row r="38" spans="1:7" x14ac:dyDescent="0.35">
      <c r="A38" s="19">
        <v>43940</v>
      </c>
      <c r="B38" s="23">
        <v>428</v>
      </c>
      <c r="C38">
        <f t="shared" ref="C38:C39" si="8">C37+B38</f>
        <v>9881</v>
      </c>
      <c r="E38" s="19">
        <v>43940</v>
      </c>
      <c r="F38">
        <v>8964</v>
      </c>
      <c r="G38">
        <f t="shared" ref="G38" si="9">C38-F38</f>
        <v>917</v>
      </c>
    </row>
    <row r="39" spans="1:7" x14ac:dyDescent="0.35">
      <c r="A39" s="19">
        <v>43941</v>
      </c>
      <c r="B39">
        <v>487</v>
      </c>
      <c r="C39">
        <f t="shared" si="8"/>
        <v>10368</v>
      </c>
      <c r="E39" s="19">
        <v>43941</v>
      </c>
      <c r="F39">
        <v>9348</v>
      </c>
      <c r="G39">
        <f t="shared" ref="G39" si="10">C39-F39</f>
        <v>1020</v>
      </c>
    </row>
    <row r="40" spans="1:7" x14ac:dyDescent="0.35">
      <c r="A40" s="19">
        <v>43942</v>
      </c>
      <c r="B40">
        <v>459</v>
      </c>
      <c r="C40">
        <f t="shared" ref="C40" si="11">C39+B40</f>
        <v>10827</v>
      </c>
      <c r="E40" s="19">
        <v>43942</v>
      </c>
      <c r="F40">
        <v>9856</v>
      </c>
      <c r="G40">
        <f t="shared" ref="G40" si="12">C40-F40</f>
        <v>971</v>
      </c>
    </row>
    <row r="41" spans="1:7" x14ac:dyDescent="0.35">
      <c r="A41" s="19">
        <v>43943</v>
      </c>
      <c r="B41">
        <v>538</v>
      </c>
      <c r="C41">
        <f t="shared" ref="C41:C52" si="13">C40+B41</f>
        <v>11365</v>
      </c>
      <c r="E41" s="19">
        <v>43943</v>
      </c>
      <c r="F41">
        <v>10375</v>
      </c>
      <c r="G41">
        <f t="shared" ref="G41" si="14">C41-F41</f>
        <v>990</v>
      </c>
    </row>
    <row r="42" spans="1:7" x14ac:dyDescent="0.35">
      <c r="A42" s="19">
        <v>43944</v>
      </c>
      <c r="B42" s="23">
        <v>529</v>
      </c>
      <c r="C42">
        <f t="shared" si="13"/>
        <v>11894</v>
      </c>
      <c r="E42" s="19">
        <v>43944</v>
      </c>
      <c r="F42">
        <v>10897</v>
      </c>
      <c r="G42">
        <f t="shared" ref="G42:G44" si="15">C42-F42</f>
        <v>997</v>
      </c>
    </row>
    <row r="43" spans="1:7" x14ac:dyDescent="0.35">
      <c r="A43" s="19">
        <v>43945</v>
      </c>
      <c r="B43" s="23">
        <v>498</v>
      </c>
      <c r="C43">
        <f t="shared" si="13"/>
        <v>12392</v>
      </c>
      <c r="E43" s="19">
        <v>43945</v>
      </c>
      <c r="F43">
        <v>11161</v>
      </c>
      <c r="G43">
        <f t="shared" si="15"/>
        <v>1231</v>
      </c>
    </row>
    <row r="44" spans="1:7" x14ac:dyDescent="0.35">
      <c r="A44" s="19">
        <v>43946</v>
      </c>
      <c r="B44" s="23">
        <v>317</v>
      </c>
      <c r="C44">
        <f t="shared" si="13"/>
        <v>12709</v>
      </c>
      <c r="E44" s="19">
        <v>43946</v>
      </c>
      <c r="F44">
        <v>11621</v>
      </c>
      <c r="G44">
        <f t="shared" si="15"/>
        <v>1088</v>
      </c>
    </row>
    <row r="45" spans="1:7" x14ac:dyDescent="0.35">
      <c r="A45" s="19">
        <v>43947</v>
      </c>
      <c r="B45" s="23">
        <v>302</v>
      </c>
      <c r="C45">
        <f t="shared" si="13"/>
        <v>13011</v>
      </c>
      <c r="E45" s="19">
        <v>43947</v>
      </c>
      <c r="F45">
        <v>12034</v>
      </c>
      <c r="G45">
        <f>C45-F45</f>
        <v>977</v>
      </c>
    </row>
    <row r="46" spans="1:7" x14ac:dyDescent="0.35">
      <c r="A46" s="19">
        <v>43948</v>
      </c>
      <c r="B46" s="23">
        <v>463</v>
      </c>
      <c r="C46">
        <f t="shared" si="13"/>
        <v>13474</v>
      </c>
      <c r="E46" s="19">
        <v>43948</v>
      </c>
      <c r="F46">
        <v>12487</v>
      </c>
      <c r="G46">
        <f>C46-F46</f>
        <v>987</v>
      </c>
    </row>
    <row r="47" spans="1:7" x14ac:dyDescent="0.35">
      <c r="A47" s="19">
        <v>43949</v>
      </c>
      <c r="B47" s="23">
        <v>475</v>
      </c>
      <c r="C47">
        <f t="shared" si="13"/>
        <v>13949</v>
      </c>
      <c r="E47" s="19">
        <v>43949</v>
      </c>
      <c r="F47">
        <v>12811</v>
      </c>
      <c r="G47">
        <f t="shared" ref="G47:G52" si="16">C47-F47</f>
        <v>1138</v>
      </c>
    </row>
    <row r="48" spans="1:7" x14ac:dyDescent="0.35">
      <c r="A48" s="19">
        <v>43950</v>
      </c>
      <c r="B48" s="23">
        <v>521</v>
      </c>
      <c r="C48">
        <f t="shared" si="13"/>
        <v>14470</v>
      </c>
      <c r="E48" s="19">
        <v>43950</v>
      </c>
      <c r="F48">
        <v>13324</v>
      </c>
      <c r="G48">
        <f t="shared" si="16"/>
        <v>1146</v>
      </c>
    </row>
    <row r="49" spans="1:7" x14ac:dyDescent="0.35">
      <c r="A49" s="19">
        <v>43951</v>
      </c>
      <c r="B49" s="23">
        <v>598</v>
      </c>
      <c r="C49">
        <f t="shared" si="13"/>
        <v>15068</v>
      </c>
      <c r="E49" s="19">
        <v>43951</v>
      </c>
      <c r="F49">
        <v>13979</v>
      </c>
      <c r="G49">
        <f t="shared" si="16"/>
        <v>1089</v>
      </c>
    </row>
    <row r="50" spans="1:7" x14ac:dyDescent="0.35">
      <c r="A50" s="19">
        <v>43952</v>
      </c>
      <c r="B50" s="23">
        <v>619</v>
      </c>
      <c r="C50">
        <f t="shared" si="13"/>
        <v>15687</v>
      </c>
      <c r="E50" s="19">
        <v>43952</v>
      </c>
      <c r="F50">
        <v>14599</v>
      </c>
      <c r="G50">
        <f t="shared" si="16"/>
        <v>1088</v>
      </c>
    </row>
    <row r="51" spans="1:7" x14ac:dyDescent="0.35">
      <c r="A51" s="19">
        <v>43953</v>
      </c>
      <c r="B51" s="23">
        <v>526</v>
      </c>
      <c r="C51">
        <f t="shared" si="13"/>
        <v>16213</v>
      </c>
      <c r="E51" s="19">
        <v>43953</v>
      </c>
      <c r="F51">
        <v>16251</v>
      </c>
      <c r="G51">
        <f t="shared" si="16"/>
        <v>-38</v>
      </c>
    </row>
    <row r="52" spans="1:7" x14ac:dyDescent="0.35">
      <c r="A52" s="19">
        <v>43954</v>
      </c>
      <c r="B52" s="23">
        <v>347</v>
      </c>
      <c r="C52">
        <f t="shared" si="13"/>
        <v>16560</v>
      </c>
      <c r="E52" s="19">
        <v>43954</v>
      </c>
      <c r="F52">
        <v>16606</v>
      </c>
      <c r="G52">
        <f t="shared" si="16"/>
        <v>-46</v>
      </c>
    </row>
    <row r="53" spans="1:7" x14ac:dyDescent="0.35">
      <c r="A53" s="19">
        <v>43955</v>
      </c>
      <c r="B53" s="23">
        <v>418</v>
      </c>
      <c r="C53">
        <f t="shared" ref="C53" si="17">C52+B53</f>
        <v>16978</v>
      </c>
      <c r="E53" s="19">
        <v>43955</v>
      </c>
      <c r="F53">
        <v>16991</v>
      </c>
      <c r="G53">
        <f t="shared" ref="G53" si="18">C53-F53</f>
        <v>-13</v>
      </c>
    </row>
    <row r="54" spans="1:7" x14ac:dyDescent="0.35">
      <c r="A54" s="19">
        <v>43956</v>
      </c>
      <c r="B54" s="23">
        <v>480</v>
      </c>
      <c r="C54">
        <f t="shared" ref="C54:C61" si="19">C53+B54</f>
        <v>17458</v>
      </c>
      <c r="E54" s="19">
        <v>43956</v>
      </c>
      <c r="F54">
        <v>17442</v>
      </c>
      <c r="G54">
        <f t="shared" ref="G54" si="20">C54-F54</f>
        <v>16</v>
      </c>
    </row>
    <row r="55" spans="1:7" x14ac:dyDescent="0.35">
      <c r="A55" s="19">
        <v>43957</v>
      </c>
      <c r="B55" s="23">
        <v>575</v>
      </c>
      <c r="C55">
        <f t="shared" si="19"/>
        <v>18033</v>
      </c>
      <c r="E55" s="19">
        <v>43957</v>
      </c>
      <c r="F55">
        <v>17918</v>
      </c>
      <c r="G55">
        <f t="shared" ref="G55:G58" si="21">C55-F55</f>
        <v>115</v>
      </c>
    </row>
    <row r="56" spans="1:7" x14ac:dyDescent="0.35">
      <c r="A56" s="19">
        <v>43958</v>
      </c>
      <c r="B56" s="23">
        <v>435</v>
      </c>
      <c r="C56">
        <f t="shared" si="19"/>
        <v>18468</v>
      </c>
      <c r="E56" s="19">
        <v>43958</v>
      </c>
      <c r="F56">
        <v>18435</v>
      </c>
      <c r="G56">
        <f t="shared" si="21"/>
        <v>33</v>
      </c>
    </row>
    <row r="57" spans="1:7" x14ac:dyDescent="0.35">
      <c r="A57" s="19">
        <v>43959</v>
      </c>
      <c r="B57" s="23">
        <v>435</v>
      </c>
      <c r="C57">
        <f t="shared" si="19"/>
        <v>18903</v>
      </c>
      <c r="E57" s="19">
        <v>43959</v>
      </c>
      <c r="F57">
        <v>18855</v>
      </c>
      <c r="G57">
        <f t="shared" si="21"/>
        <v>48</v>
      </c>
    </row>
    <row r="58" spans="1:7" x14ac:dyDescent="0.35">
      <c r="A58" s="19">
        <v>43960</v>
      </c>
      <c r="B58" s="23">
        <v>313</v>
      </c>
      <c r="C58">
        <f t="shared" si="19"/>
        <v>19216</v>
      </c>
      <c r="E58" s="19">
        <v>43960</v>
      </c>
      <c r="F58">
        <v>19197</v>
      </c>
      <c r="G58">
        <f t="shared" si="21"/>
        <v>19</v>
      </c>
    </row>
    <row r="59" spans="1:7" x14ac:dyDescent="0.35">
      <c r="A59" s="19">
        <v>43961</v>
      </c>
      <c r="B59" s="23">
        <v>307</v>
      </c>
      <c r="C59">
        <f t="shared" si="19"/>
        <v>19523</v>
      </c>
      <c r="E59" s="19">
        <v>43961</v>
      </c>
      <c r="F59">
        <v>19492</v>
      </c>
      <c r="G59">
        <f t="shared" ref="G59" si="22">C59-F59</f>
        <v>31</v>
      </c>
    </row>
    <row r="60" spans="1:7" x14ac:dyDescent="0.35">
      <c r="A60" s="19">
        <v>43962</v>
      </c>
      <c r="B60" s="23">
        <v>369</v>
      </c>
      <c r="C60">
        <f t="shared" si="19"/>
        <v>19892</v>
      </c>
      <c r="E60" s="19">
        <v>43962</v>
      </c>
      <c r="F60">
        <v>19878</v>
      </c>
      <c r="G60">
        <f t="shared" ref="G60:G64" si="23">C60-F60</f>
        <v>14</v>
      </c>
    </row>
    <row r="61" spans="1:7" x14ac:dyDescent="0.35">
      <c r="A61" s="19">
        <v>43963</v>
      </c>
      <c r="B61" s="23">
        <v>443</v>
      </c>
      <c r="C61">
        <f t="shared" si="19"/>
        <v>20335</v>
      </c>
      <c r="E61" s="19">
        <v>43963</v>
      </c>
      <c r="F61">
        <v>20232</v>
      </c>
      <c r="G61">
        <f t="shared" si="23"/>
        <v>103</v>
      </c>
    </row>
    <row r="62" spans="1:7" x14ac:dyDescent="0.35">
      <c r="A62" s="19">
        <v>43964</v>
      </c>
      <c r="B62" s="23">
        <v>392</v>
      </c>
      <c r="C62">
        <f t="shared" ref="C62:C64" si="24">C61+B62</f>
        <v>20727</v>
      </c>
      <c r="E62" s="19">
        <v>43964</v>
      </c>
      <c r="F62">
        <v>20633</v>
      </c>
      <c r="G62">
        <f t="shared" si="23"/>
        <v>94</v>
      </c>
    </row>
    <row r="63" spans="1:7" x14ac:dyDescent="0.35">
      <c r="A63" s="19">
        <v>43965</v>
      </c>
      <c r="B63" s="23">
        <v>366</v>
      </c>
      <c r="C63">
        <f t="shared" si="24"/>
        <v>21093</v>
      </c>
      <c r="E63" s="19">
        <v>43965</v>
      </c>
      <c r="F63" s="17">
        <v>21036</v>
      </c>
      <c r="G63">
        <f t="shared" si="23"/>
        <v>57</v>
      </c>
    </row>
    <row r="64" spans="1:7" x14ac:dyDescent="0.35">
      <c r="A64" s="19">
        <v>43966</v>
      </c>
      <c r="B64" s="23">
        <v>360</v>
      </c>
      <c r="C64">
        <f t="shared" si="24"/>
        <v>21453</v>
      </c>
      <c r="E64" s="19">
        <v>43966</v>
      </c>
      <c r="F64">
        <v>21410</v>
      </c>
      <c r="G64">
        <f t="shared" si="23"/>
        <v>43</v>
      </c>
    </row>
    <row r="65" spans="1:7" x14ac:dyDescent="0.35">
      <c r="A65" s="19">
        <v>43967</v>
      </c>
      <c r="B65" s="23">
        <v>276</v>
      </c>
      <c r="C65">
        <f t="shared" ref="C65:C68" si="25">C64+B65</f>
        <v>21729</v>
      </c>
      <c r="E65" s="19">
        <v>43967</v>
      </c>
      <c r="F65">
        <v>21717</v>
      </c>
      <c r="G65">
        <f t="shared" ref="G65" si="26">C65-F65</f>
        <v>12</v>
      </c>
    </row>
    <row r="66" spans="1:7" x14ac:dyDescent="0.35">
      <c r="A66" s="19">
        <v>43968</v>
      </c>
      <c r="B66" s="23">
        <v>349</v>
      </c>
      <c r="C66">
        <f t="shared" si="25"/>
        <v>22078</v>
      </c>
      <c r="E66" s="19">
        <v>43968</v>
      </c>
      <c r="F66">
        <v>22028</v>
      </c>
      <c r="G66">
        <f t="shared" ref="G66:G67" si="27">C66-F66</f>
        <v>50</v>
      </c>
    </row>
    <row r="67" spans="1:7" x14ac:dyDescent="0.35">
      <c r="A67" s="19">
        <v>43969</v>
      </c>
      <c r="B67" s="23">
        <v>321</v>
      </c>
      <c r="C67">
        <f t="shared" si="25"/>
        <v>22399</v>
      </c>
      <c r="E67" s="19">
        <v>43969</v>
      </c>
      <c r="F67">
        <v>22317</v>
      </c>
      <c r="G67">
        <f t="shared" si="27"/>
        <v>82</v>
      </c>
    </row>
    <row r="68" spans="1:7" x14ac:dyDescent="0.35">
      <c r="A68" s="19">
        <v>43970</v>
      </c>
      <c r="B68" s="23">
        <v>318</v>
      </c>
      <c r="C68">
        <f t="shared" si="25"/>
        <v>22717</v>
      </c>
      <c r="E68" s="19">
        <v>43970</v>
      </c>
      <c r="F68">
        <v>22636</v>
      </c>
      <c r="G68">
        <f t="shared" ref="G68" si="28">C68-F68</f>
        <v>81</v>
      </c>
    </row>
    <row r="69" spans="1:7" x14ac:dyDescent="0.35">
      <c r="A69" s="19">
        <v>43971</v>
      </c>
      <c r="B69" s="23">
        <v>419</v>
      </c>
      <c r="C69">
        <f t="shared" ref="C69" si="29">C68+B69</f>
        <v>23136</v>
      </c>
      <c r="E69" s="19">
        <v>43971</v>
      </c>
      <c r="F69">
        <v>23064</v>
      </c>
      <c r="G69">
        <f>C69-F69</f>
        <v>72</v>
      </c>
    </row>
    <row r="70" spans="1:7" x14ac:dyDescent="0.35">
      <c r="A70" s="19">
        <v>43972</v>
      </c>
      <c r="B70" s="23">
        <v>364</v>
      </c>
      <c r="C70">
        <f t="shared" ref="C70" si="30">C69+B70</f>
        <v>23500</v>
      </c>
      <c r="E70" s="19">
        <v>43972</v>
      </c>
      <c r="F70">
        <v>23413</v>
      </c>
      <c r="G70">
        <f>C70-F70</f>
        <v>87</v>
      </c>
    </row>
    <row r="71" spans="1:7" x14ac:dyDescent="0.35">
      <c r="A71" s="19">
        <v>43973</v>
      </c>
      <c r="B71" s="23">
        <v>196</v>
      </c>
      <c r="C71">
        <f t="shared" ref="C71" si="31">C70+B71</f>
        <v>23696</v>
      </c>
      <c r="E71" s="19">
        <v>43973</v>
      </c>
      <c r="F71">
        <v>23696</v>
      </c>
      <c r="G71">
        <f>C71-F71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A16" workbookViewId="0">
      <pane xSplit="1" topLeftCell="AX1" activePane="topRight" state="frozen"/>
      <selection pane="topRight" activeCell="BC2" sqref="BC2:BC35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216" ht="21.5" thickBot="1" x14ac:dyDescent="0.4">
      <c r="A1" s="4" t="s">
        <v>36</v>
      </c>
      <c r="B1" s="5" t="s">
        <v>99</v>
      </c>
      <c r="C1" s="5" t="s">
        <v>98</v>
      </c>
      <c r="D1" s="5" t="s">
        <v>116</v>
      </c>
      <c r="E1" s="5" t="s">
        <v>117</v>
      </c>
      <c r="F1" s="5" t="s">
        <v>170</v>
      </c>
      <c r="G1" s="5" t="s">
        <v>188</v>
      </c>
      <c r="H1" s="5" t="s">
        <v>210</v>
      </c>
      <c r="I1" s="5" t="s">
        <v>217</v>
      </c>
      <c r="J1" s="5" t="s">
        <v>229</v>
      </c>
      <c r="K1" s="5" t="s">
        <v>231</v>
      </c>
      <c r="L1" s="5" t="s">
        <v>240</v>
      </c>
      <c r="M1" s="5" t="s">
        <v>245</v>
      </c>
      <c r="N1" s="5" t="s">
        <v>264</v>
      </c>
      <c r="O1" s="5" t="s">
        <v>265</v>
      </c>
      <c r="P1" s="5" t="s">
        <v>266</v>
      </c>
      <c r="Q1" s="5" t="s">
        <v>267</v>
      </c>
      <c r="R1" s="5" t="s">
        <v>268</v>
      </c>
      <c r="S1" s="5" t="s">
        <v>269</v>
      </c>
      <c r="T1" s="5" t="s">
        <v>270</v>
      </c>
      <c r="U1" s="5" t="s">
        <v>271</v>
      </c>
      <c r="V1" s="5" t="s">
        <v>272</v>
      </c>
      <c r="W1" s="5" t="s">
        <v>273</v>
      </c>
      <c r="X1" s="5" t="s">
        <v>274</v>
      </c>
      <c r="Y1" s="5" t="s">
        <v>275</v>
      </c>
      <c r="Z1" s="5" t="s">
        <v>276</v>
      </c>
      <c r="AA1" s="5" t="s">
        <v>277</v>
      </c>
      <c r="AB1" s="5" t="s">
        <v>281</v>
      </c>
      <c r="AC1" s="5" t="s">
        <v>284</v>
      </c>
      <c r="AD1" s="5" t="s">
        <v>285</v>
      </c>
      <c r="AE1" s="5" t="s">
        <v>286</v>
      </c>
      <c r="AF1" s="5" t="s">
        <v>287</v>
      </c>
      <c r="AG1" s="5" t="s">
        <v>288</v>
      </c>
      <c r="AH1" s="5" t="s">
        <v>289</v>
      </c>
      <c r="AI1" s="5" t="s">
        <v>290</v>
      </c>
      <c r="AJ1" s="5" t="s">
        <v>291</v>
      </c>
      <c r="AK1" s="5" t="s">
        <v>293</v>
      </c>
      <c r="AL1" s="5" t="s">
        <v>294</v>
      </c>
      <c r="AM1" s="5" t="s">
        <v>295</v>
      </c>
      <c r="AN1" s="5" t="s">
        <v>296</v>
      </c>
      <c r="AO1" s="5" t="s">
        <v>297</v>
      </c>
      <c r="AP1" s="5" t="s">
        <v>298</v>
      </c>
      <c r="AQ1" s="5" t="s">
        <v>299</v>
      </c>
      <c r="AR1" s="5" t="s">
        <v>301</v>
      </c>
      <c r="AS1" s="5" t="s">
        <v>302</v>
      </c>
      <c r="AT1" s="5" t="s">
        <v>303</v>
      </c>
      <c r="AU1" s="5" t="s">
        <v>306</v>
      </c>
      <c r="AV1" s="5" t="s">
        <v>307</v>
      </c>
      <c r="AW1" s="5" t="s">
        <v>310</v>
      </c>
      <c r="AX1" s="5" t="s">
        <v>311</v>
      </c>
      <c r="AY1" s="5" t="s">
        <v>314</v>
      </c>
      <c r="AZ1" s="5" t="s">
        <v>326</v>
      </c>
      <c r="BA1" s="5" t="s">
        <v>329</v>
      </c>
      <c r="BB1" s="5" t="s">
        <v>335</v>
      </c>
      <c r="BC1" s="5" t="s">
        <v>340</v>
      </c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</row>
    <row r="2" spans="1:216" ht="15" thickBot="1" x14ac:dyDescent="0.4">
      <c r="A2" s="6" t="s">
        <v>37</v>
      </c>
      <c r="B2" s="7">
        <v>66</v>
      </c>
      <c r="C2" s="7" t="s">
        <v>101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>
        <v>247</v>
      </c>
      <c r="L2" s="7">
        <v>277</v>
      </c>
      <c r="M2" s="7">
        <v>305</v>
      </c>
      <c r="N2" s="7">
        <v>333</v>
      </c>
      <c r="O2" s="7">
        <v>353</v>
      </c>
      <c r="P2" s="7">
        <v>392</v>
      </c>
      <c r="Q2" s="7">
        <v>417</v>
      </c>
      <c r="R2" s="7">
        <v>481</v>
      </c>
      <c r="S2" s="7">
        <v>535</v>
      </c>
      <c r="T2" s="7">
        <v>594</v>
      </c>
      <c r="U2" s="7">
        <v>663</v>
      </c>
      <c r="V2" s="7" t="s">
        <v>101</v>
      </c>
      <c r="W2" s="7">
        <v>753</v>
      </c>
      <c r="X2" s="7">
        <v>802</v>
      </c>
      <c r="Y2" s="7">
        <v>835</v>
      </c>
      <c r="Z2" s="7">
        <v>879</v>
      </c>
      <c r="AA2" s="7">
        <v>946</v>
      </c>
      <c r="AB2" s="7">
        <v>973</v>
      </c>
      <c r="AC2" s="7">
        <v>1007</v>
      </c>
      <c r="AD2" s="7">
        <v>1064</v>
      </c>
      <c r="AE2" s="7" t="s">
        <v>101</v>
      </c>
      <c r="AF2" s="7" t="s">
        <v>101</v>
      </c>
      <c r="AG2" s="7">
        <v>1185</v>
      </c>
      <c r="AH2" s="7">
        <v>1229</v>
      </c>
      <c r="AI2" s="7">
        <v>1307</v>
      </c>
      <c r="AJ2" s="7">
        <v>1329</v>
      </c>
      <c r="AK2" s="7">
        <v>1351</v>
      </c>
      <c r="AL2" s="7">
        <v>1392</v>
      </c>
      <c r="AM2" s="7">
        <v>1442</v>
      </c>
      <c r="AN2" s="7">
        <v>1502</v>
      </c>
      <c r="AO2" s="7">
        <v>1536</v>
      </c>
      <c r="AP2" s="7">
        <v>1585</v>
      </c>
      <c r="AQ2" s="7">
        <v>1610</v>
      </c>
      <c r="AR2" s="7">
        <v>1645</v>
      </c>
      <c r="AS2" s="7">
        <v>1671</v>
      </c>
      <c r="AT2" s="7">
        <v>1695</v>
      </c>
      <c r="AU2" s="7" t="s">
        <v>101</v>
      </c>
      <c r="AV2" s="7">
        <v>1755</v>
      </c>
      <c r="AW2" s="7">
        <v>1782</v>
      </c>
      <c r="AX2" s="7">
        <v>1817</v>
      </c>
      <c r="AY2" s="7">
        <v>1842</v>
      </c>
      <c r="AZ2" s="7">
        <v>1865</v>
      </c>
      <c r="BA2" s="7">
        <v>1898</v>
      </c>
      <c r="BB2" s="7">
        <v>1925</v>
      </c>
      <c r="BC2" s="7">
        <v>1964</v>
      </c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</row>
    <row r="3" spans="1:216" ht="21.5" customHeight="1" thickBot="1" x14ac:dyDescent="0.4">
      <c r="A3" s="8" t="s">
        <v>38</v>
      </c>
      <c r="B3" s="9">
        <v>14</v>
      </c>
      <c r="C3" s="9" t="s">
        <v>101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>
        <v>59</v>
      </c>
      <c r="L3" s="9">
        <v>67</v>
      </c>
      <c r="M3" s="9">
        <v>72</v>
      </c>
      <c r="N3" s="9">
        <v>81</v>
      </c>
      <c r="O3" s="9">
        <v>87</v>
      </c>
      <c r="P3" s="9">
        <v>92</v>
      </c>
      <c r="Q3" s="9">
        <v>97</v>
      </c>
      <c r="R3" s="9">
        <v>113</v>
      </c>
      <c r="S3" s="9">
        <v>120</v>
      </c>
      <c r="T3" s="9">
        <v>127</v>
      </c>
      <c r="U3" s="9">
        <v>138</v>
      </c>
      <c r="V3" s="9" t="s">
        <v>101</v>
      </c>
      <c r="W3" s="9">
        <v>154</v>
      </c>
      <c r="X3" s="9">
        <v>173</v>
      </c>
      <c r="Y3" s="9">
        <v>188</v>
      </c>
      <c r="Z3" s="9">
        <v>214</v>
      </c>
      <c r="AA3" s="9">
        <v>239</v>
      </c>
      <c r="AB3" s="9">
        <v>256</v>
      </c>
      <c r="AC3" s="9">
        <v>279</v>
      </c>
      <c r="AD3" s="9">
        <v>288</v>
      </c>
      <c r="AE3" s="9" t="s">
        <v>101</v>
      </c>
      <c r="AF3" s="9" t="s">
        <v>101</v>
      </c>
      <c r="AG3" s="9">
        <v>324</v>
      </c>
      <c r="AH3" s="9">
        <v>333</v>
      </c>
      <c r="AI3" s="9">
        <v>347</v>
      </c>
      <c r="AJ3" s="9">
        <v>364</v>
      </c>
      <c r="AK3" s="9">
        <v>363</v>
      </c>
      <c r="AL3" s="9">
        <v>379</v>
      </c>
      <c r="AM3" s="9">
        <v>398</v>
      </c>
      <c r="AN3" s="9">
        <v>409</v>
      </c>
      <c r="AO3" s="9">
        <v>423</v>
      </c>
      <c r="AP3" s="9">
        <v>436</v>
      </c>
      <c r="AQ3" s="9">
        <v>453</v>
      </c>
      <c r="AR3" s="9">
        <v>455</v>
      </c>
      <c r="AS3" s="9">
        <v>471</v>
      </c>
      <c r="AT3" s="9">
        <v>494</v>
      </c>
      <c r="AU3" s="9" t="s">
        <v>101</v>
      </c>
      <c r="AV3" s="9">
        <v>516</v>
      </c>
      <c r="AW3" s="9">
        <v>528</v>
      </c>
      <c r="AX3" s="9">
        <v>537</v>
      </c>
      <c r="AY3" s="9">
        <v>545</v>
      </c>
      <c r="AZ3" s="9">
        <v>552</v>
      </c>
      <c r="BA3" s="9">
        <v>562</v>
      </c>
      <c r="BB3" s="9">
        <v>569</v>
      </c>
      <c r="BC3" s="9">
        <v>576</v>
      </c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</row>
    <row r="4" spans="1:216" ht="15" thickBot="1" x14ac:dyDescent="0.4">
      <c r="A4" s="6" t="s">
        <v>39</v>
      </c>
      <c r="B4" s="7">
        <v>2</v>
      </c>
      <c r="C4" s="7" t="s">
        <v>101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>
        <v>5</v>
      </c>
      <c r="L4" s="7">
        <v>5</v>
      </c>
      <c r="M4" s="7">
        <v>5</v>
      </c>
      <c r="N4" s="7">
        <v>5</v>
      </c>
      <c r="O4" s="7">
        <v>5</v>
      </c>
      <c r="P4" s="7">
        <v>5</v>
      </c>
      <c r="Q4" s="7">
        <v>5</v>
      </c>
      <c r="R4" s="7">
        <v>5</v>
      </c>
      <c r="S4" s="7">
        <v>5</v>
      </c>
      <c r="T4" s="7">
        <v>5</v>
      </c>
      <c r="U4" s="7">
        <v>5</v>
      </c>
      <c r="V4" s="7" t="s">
        <v>101</v>
      </c>
      <c r="W4" s="7">
        <v>5</v>
      </c>
      <c r="X4" s="7">
        <v>5</v>
      </c>
      <c r="Y4" s="7">
        <v>5</v>
      </c>
      <c r="Z4" s="7">
        <v>6</v>
      </c>
      <c r="AA4" s="7">
        <v>6</v>
      </c>
      <c r="AB4" s="7">
        <v>6</v>
      </c>
      <c r="AC4" s="7">
        <v>6</v>
      </c>
      <c r="AD4" s="7">
        <v>6</v>
      </c>
      <c r="AE4" s="7" t="s">
        <v>101</v>
      </c>
      <c r="AF4" s="7" t="s">
        <v>101</v>
      </c>
      <c r="AG4" s="7">
        <v>6</v>
      </c>
      <c r="AH4" s="7">
        <v>6</v>
      </c>
      <c r="AI4" s="7">
        <v>9</v>
      </c>
      <c r="AJ4" s="7">
        <v>9</v>
      </c>
      <c r="AK4" s="7">
        <v>9</v>
      </c>
      <c r="AL4" s="7">
        <v>10</v>
      </c>
      <c r="AM4" s="7">
        <v>10</v>
      </c>
      <c r="AN4" s="7">
        <v>11</v>
      </c>
      <c r="AO4" s="7">
        <v>11</v>
      </c>
      <c r="AP4" s="7">
        <v>11</v>
      </c>
      <c r="AQ4" s="7">
        <v>11</v>
      </c>
      <c r="AR4" s="7">
        <v>11</v>
      </c>
      <c r="AS4" s="7">
        <v>14</v>
      </c>
      <c r="AT4" s="7">
        <v>15</v>
      </c>
      <c r="AU4" s="7" t="s">
        <v>101</v>
      </c>
      <c r="AV4" s="7">
        <v>15</v>
      </c>
      <c r="AW4" s="7">
        <v>16</v>
      </c>
      <c r="AX4" s="7">
        <v>16</v>
      </c>
      <c r="AY4" s="7">
        <v>16</v>
      </c>
      <c r="AZ4" s="7">
        <v>19</v>
      </c>
      <c r="BA4" s="7">
        <v>19</v>
      </c>
      <c r="BB4" s="7">
        <v>19</v>
      </c>
      <c r="BC4" s="7">
        <v>22</v>
      </c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</row>
    <row r="5" spans="1:216" ht="15" thickBot="1" x14ac:dyDescent="0.4">
      <c r="A5" s="8" t="s">
        <v>40</v>
      </c>
      <c r="B5" s="9">
        <v>9</v>
      </c>
      <c r="C5" s="9" t="s">
        <v>101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>
        <v>14</v>
      </c>
      <c r="L5" s="9">
        <v>14</v>
      </c>
      <c r="M5" s="9">
        <v>14</v>
      </c>
      <c r="N5" s="9">
        <v>14</v>
      </c>
      <c r="O5" s="9">
        <v>13</v>
      </c>
      <c r="P5" s="9">
        <v>13</v>
      </c>
      <c r="Q5" s="9">
        <v>13</v>
      </c>
      <c r="R5" s="9">
        <v>13</v>
      </c>
      <c r="S5" s="9">
        <v>15</v>
      </c>
      <c r="T5" s="9">
        <v>15</v>
      </c>
      <c r="U5" s="9">
        <v>15</v>
      </c>
      <c r="V5" s="9" t="s">
        <v>101</v>
      </c>
      <c r="W5" s="9">
        <v>16</v>
      </c>
      <c r="X5" s="9">
        <v>17</v>
      </c>
      <c r="Y5" s="9">
        <v>17</v>
      </c>
      <c r="Z5" s="9">
        <v>20</v>
      </c>
      <c r="AA5" s="9">
        <v>24</v>
      </c>
      <c r="AB5" s="9">
        <v>24</v>
      </c>
      <c r="AC5" s="9">
        <v>25</v>
      </c>
      <c r="AD5" s="9">
        <v>25</v>
      </c>
      <c r="AE5" s="9" t="s">
        <v>101</v>
      </c>
      <c r="AF5" s="9" t="s">
        <v>101</v>
      </c>
      <c r="AG5" s="9">
        <v>27</v>
      </c>
      <c r="AH5" s="9">
        <v>29</v>
      </c>
      <c r="AI5" s="9">
        <v>40</v>
      </c>
      <c r="AJ5" s="9">
        <v>42</v>
      </c>
      <c r="AK5" s="9">
        <v>42</v>
      </c>
      <c r="AL5" s="9">
        <v>45</v>
      </c>
      <c r="AM5" s="9">
        <v>46</v>
      </c>
      <c r="AN5" s="9">
        <v>45</v>
      </c>
      <c r="AO5" s="9">
        <v>45</v>
      </c>
      <c r="AP5" s="9">
        <v>45</v>
      </c>
      <c r="AQ5" s="9">
        <v>49</v>
      </c>
      <c r="AR5" s="9">
        <v>51</v>
      </c>
      <c r="AS5" s="9">
        <v>50</v>
      </c>
      <c r="AT5" s="9">
        <v>50</v>
      </c>
      <c r="AU5" s="9" t="s">
        <v>101</v>
      </c>
      <c r="AV5" s="9">
        <v>50</v>
      </c>
      <c r="AW5" s="9">
        <v>49</v>
      </c>
      <c r="AX5" s="9">
        <v>50</v>
      </c>
      <c r="AY5" s="9">
        <v>50</v>
      </c>
      <c r="AZ5" s="9">
        <v>51</v>
      </c>
      <c r="BA5" s="9">
        <v>54</v>
      </c>
      <c r="BB5" s="9">
        <v>54</v>
      </c>
      <c r="BC5" s="9">
        <v>55</v>
      </c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</row>
    <row r="6" spans="1:216" ht="15" thickBot="1" x14ac:dyDescent="0.4">
      <c r="A6" s="6" t="s">
        <v>41</v>
      </c>
      <c r="B6" s="7">
        <v>182</v>
      </c>
      <c r="C6" s="7" t="s">
        <v>101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>
        <v>501</v>
      </c>
      <c r="L6" s="7">
        <v>522</v>
      </c>
      <c r="M6" s="7">
        <v>538</v>
      </c>
      <c r="N6" s="7">
        <v>543</v>
      </c>
      <c r="O6" s="7">
        <v>559</v>
      </c>
      <c r="P6" s="7">
        <v>640</v>
      </c>
      <c r="Q6" s="7">
        <v>671</v>
      </c>
      <c r="R6" s="7">
        <v>717</v>
      </c>
      <c r="S6" s="7">
        <v>775</v>
      </c>
      <c r="T6" s="7">
        <v>799</v>
      </c>
      <c r="U6" s="7">
        <v>839</v>
      </c>
      <c r="V6" s="7" t="s">
        <v>101</v>
      </c>
      <c r="W6" s="7">
        <v>907</v>
      </c>
      <c r="X6" s="7">
        <v>955</v>
      </c>
      <c r="Y6" s="7">
        <v>987</v>
      </c>
      <c r="Z6" s="7">
        <v>1035</v>
      </c>
      <c r="AA6" s="7">
        <v>1053</v>
      </c>
      <c r="AB6" s="7">
        <v>1071</v>
      </c>
      <c r="AC6" s="7">
        <v>1097</v>
      </c>
      <c r="AD6" s="7">
        <v>1137</v>
      </c>
      <c r="AE6" s="7" t="s">
        <v>101</v>
      </c>
      <c r="AF6" s="7" t="s">
        <v>101</v>
      </c>
      <c r="AG6" s="7">
        <v>1225</v>
      </c>
      <c r="AH6" s="7">
        <v>1258</v>
      </c>
      <c r="AI6" s="7">
        <v>1375</v>
      </c>
      <c r="AJ6" s="7">
        <v>1388</v>
      </c>
      <c r="AK6" s="7">
        <v>1427</v>
      </c>
      <c r="AL6" s="7">
        <v>1448</v>
      </c>
      <c r="AM6" s="7">
        <v>1478</v>
      </c>
      <c r="AN6" s="7">
        <v>1512</v>
      </c>
      <c r="AO6" s="7">
        <v>1530</v>
      </c>
      <c r="AP6" s="7">
        <v>1559</v>
      </c>
      <c r="AQ6" s="7">
        <v>1588</v>
      </c>
      <c r="AR6" s="7">
        <v>1616</v>
      </c>
      <c r="AS6" s="7">
        <v>1633</v>
      </c>
      <c r="AT6" s="7">
        <v>1659</v>
      </c>
      <c r="AU6" s="7" t="s">
        <v>101</v>
      </c>
      <c r="AV6" s="7">
        <v>1715</v>
      </c>
      <c r="AW6" s="7">
        <v>1752</v>
      </c>
      <c r="AX6" s="7">
        <v>1787</v>
      </c>
      <c r="AY6" s="7">
        <v>1811</v>
      </c>
      <c r="AZ6" s="7">
        <v>1825</v>
      </c>
      <c r="BA6" s="7">
        <v>1851</v>
      </c>
      <c r="BB6" s="7">
        <v>1862</v>
      </c>
      <c r="BC6" s="7">
        <v>1879</v>
      </c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</row>
    <row r="7" spans="1:216" ht="15" thickBot="1" x14ac:dyDescent="0.4">
      <c r="A7" s="8" t="s">
        <v>42</v>
      </c>
      <c r="B7" s="9">
        <v>120</v>
      </c>
      <c r="C7" s="9" t="s">
        <v>101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>
        <v>262</v>
      </c>
      <c r="L7" s="9">
        <v>264</v>
      </c>
      <c r="M7" s="9">
        <v>266</v>
      </c>
      <c r="N7" s="9">
        <v>267</v>
      </c>
      <c r="O7" s="9">
        <v>267</v>
      </c>
      <c r="P7" s="9">
        <v>270</v>
      </c>
      <c r="Q7" s="9">
        <v>279</v>
      </c>
      <c r="R7" s="9">
        <v>286</v>
      </c>
      <c r="S7" s="9">
        <v>292</v>
      </c>
      <c r="T7" s="9">
        <v>292</v>
      </c>
      <c r="U7" s="9">
        <v>300</v>
      </c>
      <c r="V7" s="9" t="s">
        <v>101</v>
      </c>
      <c r="W7" s="9">
        <v>316</v>
      </c>
      <c r="X7" s="9">
        <v>321</v>
      </c>
      <c r="Y7" s="9">
        <v>325</v>
      </c>
      <c r="Z7" s="9">
        <v>328</v>
      </c>
      <c r="AA7" s="9">
        <v>330</v>
      </c>
      <c r="AB7" s="9">
        <v>330</v>
      </c>
      <c r="AC7" s="9">
        <v>335</v>
      </c>
      <c r="AD7" s="9">
        <v>346</v>
      </c>
      <c r="AE7" s="9" t="s">
        <v>101</v>
      </c>
      <c r="AF7" s="9" t="s">
        <v>101</v>
      </c>
      <c r="AG7" s="9">
        <v>354</v>
      </c>
      <c r="AH7" s="9">
        <v>367</v>
      </c>
      <c r="AI7" s="9">
        <v>375</v>
      </c>
      <c r="AJ7" s="9">
        <v>378</v>
      </c>
      <c r="AK7" s="9">
        <v>386</v>
      </c>
      <c r="AL7" s="9">
        <v>388</v>
      </c>
      <c r="AM7" s="9">
        <v>390</v>
      </c>
      <c r="AN7" s="9">
        <v>393</v>
      </c>
      <c r="AO7" s="9">
        <v>397</v>
      </c>
      <c r="AP7" s="9">
        <v>400</v>
      </c>
      <c r="AQ7" s="9">
        <v>401</v>
      </c>
      <c r="AR7" s="9">
        <v>405</v>
      </c>
      <c r="AS7" s="9">
        <v>408</v>
      </c>
      <c r="AT7" s="9">
        <v>412</v>
      </c>
      <c r="AU7" s="9" t="s">
        <v>101</v>
      </c>
      <c r="AV7" s="9">
        <v>419</v>
      </c>
      <c r="AW7" s="9">
        <v>425</v>
      </c>
      <c r="AX7" s="9">
        <v>437</v>
      </c>
      <c r="AY7" s="9">
        <v>443</v>
      </c>
      <c r="AZ7" s="9">
        <v>449</v>
      </c>
      <c r="BA7" s="9">
        <v>461</v>
      </c>
      <c r="BB7" s="9">
        <v>469</v>
      </c>
      <c r="BC7" s="9">
        <v>473</v>
      </c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</row>
    <row r="8" spans="1:216" ht="15" thickBot="1" x14ac:dyDescent="0.4">
      <c r="A8" s="6" t="s">
        <v>43</v>
      </c>
      <c r="B8" s="7">
        <v>18</v>
      </c>
      <c r="C8" s="7" t="s">
        <v>101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>
        <v>66</v>
      </c>
      <c r="L8" s="7">
        <v>68</v>
      </c>
      <c r="M8" s="7">
        <v>71</v>
      </c>
      <c r="N8" s="7">
        <v>72</v>
      </c>
      <c r="O8" s="7">
        <v>73</v>
      </c>
      <c r="P8" s="7">
        <v>75</v>
      </c>
      <c r="Q8" s="7">
        <v>76</v>
      </c>
      <c r="R8" s="7">
        <v>82</v>
      </c>
      <c r="S8" s="7">
        <v>89</v>
      </c>
      <c r="T8" s="7">
        <v>92</v>
      </c>
      <c r="U8" s="7">
        <v>96</v>
      </c>
      <c r="V8" s="7" t="s">
        <v>101</v>
      </c>
      <c r="W8" s="7">
        <v>103</v>
      </c>
      <c r="X8" s="7">
        <v>108</v>
      </c>
      <c r="Y8" s="7">
        <v>109</v>
      </c>
      <c r="Z8" s="7">
        <v>117</v>
      </c>
      <c r="AA8" s="7">
        <v>126</v>
      </c>
      <c r="AB8" s="7">
        <v>128</v>
      </c>
      <c r="AC8" s="7">
        <v>130</v>
      </c>
      <c r="AD8" s="7">
        <v>136</v>
      </c>
      <c r="AE8" s="7" t="s">
        <v>101</v>
      </c>
      <c r="AF8" s="7" t="s">
        <v>101</v>
      </c>
      <c r="AG8" s="7">
        <v>184</v>
      </c>
      <c r="AH8" s="7">
        <v>190</v>
      </c>
      <c r="AI8" s="7">
        <v>252</v>
      </c>
      <c r="AJ8" s="7">
        <v>259</v>
      </c>
      <c r="AK8" s="7">
        <v>268</v>
      </c>
      <c r="AL8" s="7">
        <v>270</v>
      </c>
      <c r="AM8" s="7">
        <v>271</v>
      </c>
      <c r="AN8" s="7">
        <v>274</v>
      </c>
      <c r="AO8" s="7">
        <v>280</v>
      </c>
      <c r="AP8" s="7">
        <v>282</v>
      </c>
      <c r="AQ8" s="7">
        <v>283</v>
      </c>
      <c r="AR8" s="7">
        <v>290</v>
      </c>
      <c r="AS8" s="7">
        <v>310</v>
      </c>
      <c r="AT8" s="7">
        <v>318</v>
      </c>
      <c r="AU8" s="7" t="s">
        <v>101</v>
      </c>
      <c r="AV8" s="7">
        <v>326</v>
      </c>
      <c r="AW8" s="7">
        <v>331</v>
      </c>
      <c r="AX8" s="7">
        <v>339</v>
      </c>
      <c r="AY8" s="7">
        <v>338</v>
      </c>
      <c r="AZ8" s="7">
        <v>339</v>
      </c>
      <c r="BA8" s="7">
        <v>342</v>
      </c>
      <c r="BB8" s="7">
        <v>344</v>
      </c>
      <c r="BC8" s="7">
        <v>363</v>
      </c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</row>
    <row r="9" spans="1:216" ht="15" thickBot="1" x14ac:dyDescent="0.4">
      <c r="A9" s="8" t="s">
        <v>44</v>
      </c>
      <c r="B9" s="9">
        <v>10</v>
      </c>
      <c r="C9" s="9" t="s">
        <v>101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>
        <v>37</v>
      </c>
      <c r="L9" s="9">
        <v>37</v>
      </c>
      <c r="M9" s="9">
        <v>37</v>
      </c>
      <c r="N9" s="9">
        <v>37</v>
      </c>
      <c r="O9" s="9">
        <v>38</v>
      </c>
      <c r="P9" s="9">
        <v>41</v>
      </c>
      <c r="Q9" s="9">
        <v>41</v>
      </c>
      <c r="R9" s="9">
        <v>44</v>
      </c>
      <c r="S9" s="9">
        <v>47</v>
      </c>
      <c r="T9" s="9">
        <v>47</v>
      </c>
      <c r="U9" s="9">
        <v>49</v>
      </c>
      <c r="V9" s="9" t="s">
        <v>101</v>
      </c>
      <c r="W9" s="9">
        <v>55</v>
      </c>
      <c r="X9" s="9">
        <v>61</v>
      </c>
      <c r="Y9" s="9">
        <v>62</v>
      </c>
      <c r="Z9" s="9">
        <v>71</v>
      </c>
      <c r="AA9" s="9">
        <v>73</v>
      </c>
      <c r="AB9" s="9">
        <v>77</v>
      </c>
      <c r="AC9" s="9">
        <v>77</v>
      </c>
      <c r="AD9" s="9">
        <v>78</v>
      </c>
      <c r="AE9" s="9" t="s">
        <v>101</v>
      </c>
      <c r="AF9" s="9" t="s">
        <v>101</v>
      </c>
      <c r="AG9" s="9">
        <v>95</v>
      </c>
      <c r="AH9" s="9">
        <v>103</v>
      </c>
      <c r="AI9" s="9">
        <v>132</v>
      </c>
      <c r="AJ9" s="9">
        <v>133</v>
      </c>
      <c r="AK9" s="9">
        <v>136</v>
      </c>
      <c r="AL9" s="9">
        <v>137</v>
      </c>
      <c r="AM9" s="9">
        <v>137</v>
      </c>
      <c r="AN9" s="9">
        <v>141</v>
      </c>
      <c r="AO9" s="9">
        <v>145</v>
      </c>
      <c r="AP9" s="9">
        <v>145</v>
      </c>
      <c r="AQ9" s="9">
        <v>146</v>
      </c>
      <c r="AR9" s="9">
        <v>147</v>
      </c>
      <c r="AS9" s="9">
        <v>150</v>
      </c>
      <c r="AT9" s="9">
        <v>152</v>
      </c>
      <c r="AU9" s="9" t="s">
        <v>101</v>
      </c>
      <c r="AV9" s="9">
        <v>160</v>
      </c>
      <c r="AW9" s="9">
        <v>161</v>
      </c>
      <c r="AX9" s="9">
        <v>163</v>
      </c>
      <c r="AY9" s="9">
        <v>164</v>
      </c>
      <c r="AZ9" s="9">
        <v>164</v>
      </c>
      <c r="BA9" s="9">
        <v>164</v>
      </c>
      <c r="BB9" s="9">
        <v>164</v>
      </c>
      <c r="BC9" s="9">
        <v>163</v>
      </c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</row>
    <row r="10" spans="1:216" ht="15" thickBot="1" x14ac:dyDescent="0.4">
      <c r="A10" s="6" t="s">
        <v>45</v>
      </c>
      <c r="B10" s="7">
        <v>20</v>
      </c>
      <c r="C10" s="7" t="s">
        <v>101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>
        <v>29</v>
      </c>
      <c r="L10" s="7">
        <v>29</v>
      </c>
      <c r="M10" s="7">
        <v>29</v>
      </c>
      <c r="N10" s="7">
        <v>29</v>
      </c>
      <c r="O10" s="7">
        <v>29</v>
      </c>
      <c r="P10" s="7">
        <v>29</v>
      </c>
      <c r="Q10" s="7">
        <v>29</v>
      </c>
      <c r="R10" s="7">
        <v>29</v>
      </c>
      <c r="S10" s="7">
        <v>29</v>
      </c>
      <c r="T10" s="7">
        <v>29</v>
      </c>
      <c r="U10" s="7">
        <v>29</v>
      </c>
      <c r="V10" s="7" t="s">
        <v>101</v>
      </c>
      <c r="W10" s="7">
        <v>32</v>
      </c>
      <c r="X10" s="7">
        <v>33</v>
      </c>
      <c r="Y10" s="7">
        <v>33</v>
      </c>
      <c r="Z10" s="7">
        <v>33</v>
      </c>
      <c r="AA10" s="7">
        <v>37</v>
      </c>
      <c r="AB10" s="7">
        <v>38</v>
      </c>
      <c r="AC10" s="7">
        <v>37</v>
      </c>
      <c r="AD10" s="7">
        <v>38</v>
      </c>
      <c r="AE10" s="7" t="s">
        <v>101</v>
      </c>
      <c r="AF10" s="7" t="s">
        <v>101</v>
      </c>
      <c r="AG10" s="7">
        <v>38</v>
      </c>
      <c r="AH10" s="7">
        <v>39</v>
      </c>
      <c r="AI10" s="7">
        <v>39</v>
      </c>
      <c r="AJ10" s="7">
        <v>39</v>
      </c>
      <c r="AK10" s="7">
        <v>41</v>
      </c>
      <c r="AL10" s="7">
        <v>42</v>
      </c>
      <c r="AM10" s="7">
        <v>42</v>
      </c>
      <c r="AN10" s="7">
        <v>42</v>
      </c>
      <c r="AO10" s="7">
        <v>46</v>
      </c>
      <c r="AP10" s="7">
        <v>48</v>
      </c>
      <c r="AQ10" s="7">
        <v>48</v>
      </c>
      <c r="AR10" s="7">
        <v>48</v>
      </c>
      <c r="AS10" s="7">
        <v>48</v>
      </c>
      <c r="AT10" s="7">
        <v>48</v>
      </c>
      <c r="AU10" s="7" t="s">
        <v>101</v>
      </c>
      <c r="AV10" s="7">
        <v>48</v>
      </c>
      <c r="AW10" s="7">
        <v>50</v>
      </c>
      <c r="AX10" s="7">
        <v>50</v>
      </c>
      <c r="AY10" s="7">
        <v>53</v>
      </c>
      <c r="AZ10" s="7">
        <v>53</v>
      </c>
      <c r="BA10" s="7">
        <v>54</v>
      </c>
      <c r="BB10" s="7">
        <v>54</v>
      </c>
      <c r="BC10" s="7">
        <v>53</v>
      </c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</row>
    <row r="11" spans="1:216" ht="15" thickBot="1" x14ac:dyDescent="0.4">
      <c r="A11" s="8" t="s">
        <v>46</v>
      </c>
      <c r="B11" s="9">
        <v>7</v>
      </c>
      <c r="C11" s="9" t="s">
        <v>101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>
        <v>14</v>
      </c>
      <c r="L11" s="9">
        <v>15</v>
      </c>
      <c r="M11" s="9">
        <v>15</v>
      </c>
      <c r="N11" s="9">
        <v>17</v>
      </c>
      <c r="O11" s="9">
        <v>17</v>
      </c>
      <c r="P11" s="9">
        <v>18</v>
      </c>
      <c r="Q11" s="9">
        <v>18</v>
      </c>
      <c r="R11" s="9">
        <v>20</v>
      </c>
      <c r="S11" s="9">
        <v>21</v>
      </c>
      <c r="T11" s="9">
        <v>23</v>
      </c>
      <c r="U11" s="9">
        <v>25</v>
      </c>
      <c r="V11" s="9" t="s">
        <v>101</v>
      </c>
      <c r="W11" s="9">
        <v>25</v>
      </c>
      <c r="X11" s="9">
        <v>26</v>
      </c>
      <c r="Y11" s="9">
        <v>26</v>
      </c>
      <c r="Z11" s="9">
        <v>29</v>
      </c>
      <c r="AA11" s="9">
        <v>25</v>
      </c>
      <c r="AB11" s="9">
        <v>26</v>
      </c>
      <c r="AC11" s="9">
        <v>27</v>
      </c>
      <c r="AD11" s="9">
        <v>27</v>
      </c>
      <c r="AE11" s="9" t="s">
        <v>101</v>
      </c>
      <c r="AF11" s="9" t="s">
        <v>101</v>
      </c>
      <c r="AG11" s="9">
        <v>52</v>
      </c>
      <c r="AH11" s="9">
        <v>54</v>
      </c>
      <c r="AI11" s="9">
        <v>70</v>
      </c>
      <c r="AJ11" s="9">
        <v>70</v>
      </c>
      <c r="AK11" s="9">
        <v>72</v>
      </c>
      <c r="AL11" s="9">
        <v>75</v>
      </c>
      <c r="AM11" s="9">
        <v>77</v>
      </c>
      <c r="AN11" s="9">
        <v>77</v>
      </c>
      <c r="AO11" s="9">
        <v>81</v>
      </c>
      <c r="AP11" s="9">
        <v>82</v>
      </c>
      <c r="AQ11" s="9">
        <v>83</v>
      </c>
      <c r="AR11" s="9">
        <v>85</v>
      </c>
      <c r="AS11" s="9">
        <v>88</v>
      </c>
      <c r="AT11" s="9">
        <v>89</v>
      </c>
      <c r="AU11" s="9" t="s">
        <v>101</v>
      </c>
      <c r="AV11" s="9">
        <v>92</v>
      </c>
      <c r="AW11" s="9">
        <v>92</v>
      </c>
      <c r="AX11" s="9">
        <v>93</v>
      </c>
      <c r="AY11" s="9">
        <v>93</v>
      </c>
      <c r="AZ11" s="9">
        <v>94</v>
      </c>
      <c r="BA11" s="9">
        <v>95</v>
      </c>
      <c r="BB11" s="9">
        <v>95</v>
      </c>
      <c r="BC11" s="9">
        <v>96</v>
      </c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</row>
    <row r="12" spans="1:216" ht="15" thickBot="1" x14ac:dyDescent="0.4">
      <c r="A12" s="6" t="s">
        <v>47</v>
      </c>
      <c r="B12" s="7">
        <v>22</v>
      </c>
      <c r="C12" s="7" t="s">
        <v>101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>
        <v>83</v>
      </c>
      <c r="L12" s="7">
        <v>83</v>
      </c>
      <c r="M12" s="7">
        <v>84</v>
      </c>
      <c r="N12" s="7">
        <v>85</v>
      </c>
      <c r="O12" s="7">
        <v>87</v>
      </c>
      <c r="P12" s="7">
        <v>89</v>
      </c>
      <c r="Q12" s="7">
        <v>93</v>
      </c>
      <c r="R12" s="7">
        <v>99</v>
      </c>
      <c r="S12" s="7">
        <v>102</v>
      </c>
      <c r="T12" s="7">
        <v>104</v>
      </c>
      <c r="U12" s="7">
        <v>108</v>
      </c>
      <c r="V12" s="7" t="s">
        <v>101</v>
      </c>
      <c r="W12" s="7">
        <v>114</v>
      </c>
      <c r="X12" s="7">
        <v>120</v>
      </c>
      <c r="Y12" s="7">
        <v>126</v>
      </c>
      <c r="Z12" s="7">
        <v>129</v>
      </c>
      <c r="AA12" s="7">
        <v>146</v>
      </c>
      <c r="AB12" s="7">
        <v>149</v>
      </c>
      <c r="AC12" s="7">
        <v>155</v>
      </c>
      <c r="AD12" s="7">
        <v>157</v>
      </c>
      <c r="AE12" s="7" t="s">
        <v>101</v>
      </c>
      <c r="AF12" s="7" t="s">
        <v>101</v>
      </c>
      <c r="AG12" s="7">
        <v>186</v>
      </c>
      <c r="AH12" s="7">
        <v>209</v>
      </c>
      <c r="AI12" s="7">
        <v>333</v>
      </c>
      <c r="AJ12" s="7">
        <v>336</v>
      </c>
      <c r="AK12" s="7">
        <v>343</v>
      </c>
      <c r="AL12" s="7">
        <v>354</v>
      </c>
      <c r="AM12" s="7">
        <v>378</v>
      </c>
      <c r="AN12" s="7">
        <v>386</v>
      </c>
      <c r="AO12" s="7">
        <v>399</v>
      </c>
      <c r="AP12" s="7">
        <v>407</v>
      </c>
      <c r="AQ12" s="7">
        <v>409</v>
      </c>
      <c r="AR12" s="7">
        <v>417</v>
      </c>
      <c r="AS12" s="7">
        <v>433</v>
      </c>
      <c r="AT12" s="7">
        <v>438</v>
      </c>
      <c r="AU12" s="7" t="s">
        <v>101</v>
      </c>
      <c r="AV12" s="7">
        <v>453</v>
      </c>
      <c r="AW12" s="7">
        <v>455</v>
      </c>
      <c r="AX12" s="7">
        <v>465</v>
      </c>
      <c r="AY12" s="7">
        <v>470</v>
      </c>
      <c r="AZ12" s="7">
        <v>472</v>
      </c>
      <c r="BA12" s="7">
        <v>483</v>
      </c>
      <c r="BB12" s="7">
        <v>505</v>
      </c>
      <c r="BC12" s="7">
        <v>510</v>
      </c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</row>
    <row r="13" spans="1:216" ht="15" thickBot="1" x14ac:dyDescent="0.4">
      <c r="A13" s="8" t="s">
        <v>48</v>
      </c>
      <c r="B13" s="9">
        <v>78</v>
      </c>
      <c r="C13" s="9" t="s">
        <v>101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>
        <v>286</v>
      </c>
      <c r="L13" s="9">
        <v>298</v>
      </c>
      <c r="M13" s="9">
        <v>312</v>
      </c>
      <c r="N13" s="9">
        <v>313</v>
      </c>
      <c r="O13" s="9">
        <v>324</v>
      </c>
      <c r="P13" s="9">
        <v>339</v>
      </c>
      <c r="Q13" s="9">
        <v>349</v>
      </c>
      <c r="R13" s="9">
        <v>360</v>
      </c>
      <c r="S13" s="9">
        <v>372</v>
      </c>
      <c r="T13" s="9">
        <v>379</v>
      </c>
      <c r="U13" s="9">
        <v>384</v>
      </c>
      <c r="V13" s="9" t="s">
        <v>101</v>
      </c>
      <c r="W13" s="9">
        <v>399</v>
      </c>
      <c r="X13" s="9">
        <v>406</v>
      </c>
      <c r="Y13" s="9">
        <v>425</v>
      </c>
      <c r="Z13" s="9">
        <v>428</v>
      </c>
      <c r="AA13" s="9">
        <v>469</v>
      </c>
      <c r="AB13" s="9">
        <v>478</v>
      </c>
      <c r="AC13" s="9">
        <v>485</v>
      </c>
      <c r="AD13" s="9">
        <v>497</v>
      </c>
      <c r="AE13" s="9" t="s">
        <v>101</v>
      </c>
      <c r="AF13" s="9" t="s">
        <v>101</v>
      </c>
      <c r="AG13" s="9">
        <v>561</v>
      </c>
      <c r="AH13" s="9">
        <v>586</v>
      </c>
      <c r="AI13" s="9">
        <v>829</v>
      </c>
      <c r="AJ13" s="9">
        <v>838</v>
      </c>
      <c r="AK13" s="9">
        <v>852</v>
      </c>
      <c r="AL13" s="9">
        <v>869</v>
      </c>
      <c r="AM13" s="9">
        <v>888</v>
      </c>
      <c r="AN13" s="9">
        <v>902</v>
      </c>
      <c r="AO13" s="9">
        <v>914</v>
      </c>
      <c r="AP13" s="9">
        <v>927</v>
      </c>
      <c r="AQ13" s="9">
        <v>938</v>
      </c>
      <c r="AR13" s="9">
        <v>946</v>
      </c>
      <c r="AS13" s="9">
        <v>953</v>
      </c>
      <c r="AT13" s="9">
        <v>964</v>
      </c>
      <c r="AU13" s="9" t="s">
        <v>101</v>
      </c>
      <c r="AV13" s="9">
        <v>985</v>
      </c>
      <c r="AW13" s="9">
        <v>989</v>
      </c>
      <c r="AX13" s="9">
        <v>996</v>
      </c>
      <c r="AY13" s="9">
        <v>1002</v>
      </c>
      <c r="AZ13" s="9">
        <v>1004</v>
      </c>
      <c r="BA13" s="9">
        <v>1011</v>
      </c>
      <c r="BB13" s="9">
        <v>1024</v>
      </c>
      <c r="BC13" s="9">
        <v>1029</v>
      </c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</row>
    <row r="14" spans="1:216" ht="15" thickBot="1" x14ac:dyDescent="0.4">
      <c r="A14" s="6" t="s">
        <v>49</v>
      </c>
      <c r="B14" s="7">
        <v>7</v>
      </c>
      <c r="C14" s="7" t="s">
        <v>101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>
        <v>19</v>
      </c>
      <c r="L14" s="7">
        <v>22</v>
      </c>
      <c r="M14" s="7">
        <v>22</v>
      </c>
      <c r="N14" s="7">
        <v>25</v>
      </c>
      <c r="O14" s="7">
        <v>25</v>
      </c>
      <c r="P14" s="7">
        <v>27</v>
      </c>
      <c r="Q14" s="7">
        <v>28</v>
      </c>
      <c r="R14" s="7">
        <v>29</v>
      </c>
      <c r="S14" s="7">
        <v>33</v>
      </c>
      <c r="T14" s="7">
        <v>32</v>
      </c>
      <c r="U14" s="7">
        <v>31</v>
      </c>
      <c r="V14" s="7" t="s">
        <v>101</v>
      </c>
      <c r="W14" s="7">
        <v>38</v>
      </c>
      <c r="X14" s="7">
        <v>44</v>
      </c>
      <c r="Y14" s="7">
        <v>45</v>
      </c>
      <c r="Z14" s="7">
        <v>52</v>
      </c>
      <c r="AA14" s="7">
        <v>49</v>
      </c>
      <c r="AB14" s="7">
        <v>53</v>
      </c>
      <c r="AC14" s="7">
        <v>54</v>
      </c>
      <c r="AD14" s="7">
        <v>57</v>
      </c>
      <c r="AE14" s="7" t="s">
        <v>101</v>
      </c>
      <c r="AF14" s="7" t="s">
        <v>101</v>
      </c>
      <c r="AG14" s="7">
        <v>76</v>
      </c>
      <c r="AH14" s="7">
        <v>88</v>
      </c>
      <c r="AI14" s="7">
        <v>116</v>
      </c>
      <c r="AJ14" s="7">
        <v>118</v>
      </c>
      <c r="AK14" s="7">
        <v>115</v>
      </c>
      <c r="AL14" s="7">
        <v>118</v>
      </c>
      <c r="AM14" s="7">
        <v>118</v>
      </c>
      <c r="AN14" s="7">
        <v>125</v>
      </c>
      <c r="AO14" s="7">
        <v>132</v>
      </c>
      <c r="AP14" s="7">
        <v>136</v>
      </c>
      <c r="AQ14" s="7">
        <v>139</v>
      </c>
      <c r="AR14" s="7">
        <v>143</v>
      </c>
      <c r="AS14" s="7">
        <v>154</v>
      </c>
      <c r="AT14" s="7">
        <v>156</v>
      </c>
      <c r="AU14" s="7" t="s">
        <v>101</v>
      </c>
      <c r="AV14" s="7">
        <v>166</v>
      </c>
      <c r="AW14" s="7">
        <v>169</v>
      </c>
      <c r="AX14" s="7">
        <v>172</v>
      </c>
      <c r="AY14" s="7">
        <v>173</v>
      </c>
      <c r="AZ14" s="7">
        <v>173</v>
      </c>
      <c r="BA14" s="7">
        <v>177</v>
      </c>
      <c r="BB14" s="7">
        <v>179</v>
      </c>
      <c r="BC14" s="7">
        <v>178</v>
      </c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</row>
    <row r="15" spans="1:216" ht="15" thickBot="1" x14ac:dyDescent="0.4">
      <c r="A15" s="8" t="s">
        <v>50</v>
      </c>
      <c r="B15" s="9">
        <v>62</v>
      </c>
      <c r="C15" s="9" t="s">
        <v>101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>
        <v>213</v>
      </c>
      <c r="L15" s="9">
        <v>232</v>
      </c>
      <c r="M15" s="9">
        <v>255</v>
      </c>
      <c r="N15" s="9">
        <v>276</v>
      </c>
      <c r="O15" s="9">
        <v>298</v>
      </c>
      <c r="P15" s="9">
        <v>330</v>
      </c>
      <c r="Q15" s="9">
        <v>359</v>
      </c>
      <c r="R15" s="9">
        <v>396</v>
      </c>
      <c r="S15" s="9">
        <v>430</v>
      </c>
      <c r="T15" s="9">
        <v>459</v>
      </c>
      <c r="U15" s="9">
        <v>488</v>
      </c>
      <c r="V15" s="9" t="s">
        <v>101</v>
      </c>
      <c r="W15" s="9">
        <v>542</v>
      </c>
      <c r="X15" s="9">
        <v>569</v>
      </c>
      <c r="Y15" s="9">
        <v>618</v>
      </c>
      <c r="Z15" s="9">
        <v>671</v>
      </c>
      <c r="AA15" s="9">
        <v>761</v>
      </c>
      <c r="AB15" s="9">
        <v>791</v>
      </c>
      <c r="AC15" s="9">
        <v>830</v>
      </c>
      <c r="AD15" s="9">
        <v>852</v>
      </c>
      <c r="AE15" s="9" t="s">
        <v>101</v>
      </c>
      <c r="AF15" s="9" t="s">
        <v>101</v>
      </c>
      <c r="AG15" s="9">
        <v>1014</v>
      </c>
      <c r="AH15" s="9">
        <v>1075</v>
      </c>
      <c r="AI15" s="9">
        <v>1150</v>
      </c>
      <c r="AJ15" s="9">
        <v>1185</v>
      </c>
      <c r="AK15" s="9">
        <v>1226</v>
      </c>
      <c r="AL15" s="9">
        <v>1288</v>
      </c>
      <c r="AM15" s="9">
        <v>1341</v>
      </c>
      <c r="AN15" s="9">
        <v>1402</v>
      </c>
      <c r="AO15" s="9">
        <v>1432</v>
      </c>
      <c r="AP15" s="9">
        <v>1463</v>
      </c>
      <c r="AQ15" s="9">
        <v>1502</v>
      </c>
      <c r="AR15" s="9">
        <v>1552</v>
      </c>
      <c r="AS15" s="9">
        <v>1951</v>
      </c>
      <c r="AT15" s="9">
        <v>1645</v>
      </c>
      <c r="AU15" s="9" t="s">
        <v>101</v>
      </c>
      <c r="AV15" s="9">
        <v>1737</v>
      </c>
      <c r="AW15" s="9">
        <v>1779</v>
      </c>
      <c r="AX15" s="9">
        <v>1825</v>
      </c>
      <c r="AY15" s="9">
        <v>1844</v>
      </c>
      <c r="AZ15" s="9">
        <v>1887</v>
      </c>
      <c r="BA15" s="9">
        <v>1924</v>
      </c>
      <c r="BB15" s="9">
        <v>1945</v>
      </c>
      <c r="BC15" s="9">
        <v>1971</v>
      </c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</row>
    <row r="16" spans="1:216" ht="15" thickBot="1" x14ac:dyDescent="0.4">
      <c r="A16" s="6" t="s">
        <v>51</v>
      </c>
      <c r="B16" s="7">
        <v>1</v>
      </c>
      <c r="C16" s="7" t="s">
        <v>101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>
        <v>6</v>
      </c>
      <c r="L16" s="7">
        <v>7</v>
      </c>
      <c r="M16" s="7">
        <v>8</v>
      </c>
      <c r="N16" s="7">
        <v>8</v>
      </c>
      <c r="O16" s="7">
        <v>7</v>
      </c>
      <c r="P16" s="7">
        <v>7</v>
      </c>
      <c r="Q16" s="7">
        <v>7</v>
      </c>
      <c r="R16" s="7">
        <v>7</v>
      </c>
      <c r="S16" s="7">
        <v>8</v>
      </c>
      <c r="T16" s="7">
        <v>8</v>
      </c>
      <c r="U16" s="7">
        <v>8</v>
      </c>
      <c r="V16" s="7" t="s">
        <v>101</v>
      </c>
      <c r="W16" s="7">
        <v>11</v>
      </c>
      <c r="X16" s="7">
        <v>12</v>
      </c>
      <c r="Y16" s="7">
        <v>13</v>
      </c>
      <c r="Z16" s="7">
        <v>14</v>
      </c>
      <c r="AA16" s="7">
        <v>15</v>
      </c>
      <c r="AB16" s="7">
        <v>14</v>
      </c>
      <c r="AC16" s="7">
        <v>14</v>
      </c>
      <c r="AD16" s="7">
        <v>16</v>
      </c>
      <c r="AE16" s="7" t="s">
        <v>101</v>
      </c>
      <c r="AF16" s="7" t="s">
        <v>101</v>
      </c>
      <c r="AG16" s="7">
        <v>18</v>
      </c>
      <c r="AH16" s="7">
        <v>21</v>
      </c>
      <c r="AI16" s="7">
        <v>22</v>
      </c>
      <c r="AJ16" s="7">
        <v>22</v>
      </c>
      <c r="AK16" s="7">
        <v>23</v>
      </c>
      <c r="AL16" s="7">
        <v>23</v>
      </c>
      <c r="AM16" s="7">
        <v>24</v>
      </c>
      <c r="AN16" s="7">
        <v>24</v>
      </c>
      <c r="AO16" s="7">
        <v>26</v>
      </c>
      <c r="AP16" s="7">
        <v>26</v>
      </c>
      <c r="AQ16" s="7">
        <v>25</v>
      </c>
      <c r="AR16" s="7">
        <v>27</v>
      </c>
      <c r="AS16" s="7">
        <v>28</v>
      </c>
      <c r="AT16" s="7">
        <v>27</v>
      </c>
      <c r="AU16" s="7" t="s">
        <v>101</v>
      </c>
      <c r="AV16" s="7">
        <v>30</v>
      </c>
      <c r="AW16" s="7">
        <v>31</v>
      </c>
      <c r="AX16" s="7">
        <v>32</v>
      </c>
      <c r="AY16" s="7">
        <v>32</v>
      </c>
      <c r="AZ16" s="7">
        <v>32</v>
      </c>
      <c r="BA16" s="7">
        <v>33</v>
      </c>
      <c r="BB16" s="7">
        <v>34</v>
      </c>
      <c r="BC16" s="7">
        <v>34</v>
      </c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</row>
    <row r="17" spans="1:216" ht="15" thickBot="1" x14ac:dyDescent="0.4">
      <c r="A17" s="8" t="s">
        <v>52</v>
      </c>
      <c r="B17" s="9">
        <v>33</v>
      </c>
      <c r="C17" s="9" t="s">
        <v>101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>
        <v>193</v>
      </c>
      <c r="L17" s="9">
        <v>238</v>
      </c>
      <c r="M17" s="9">
        <v>263</v>
      </c>
      <c r="N17" s="9">
        <v>291</v>
      </c>
      <c r="O17" s="9">
        <v>326</v>
      </c>
      <c r="P17" s="9">
        <v>357</v>
      </c>
      <c r="Q17" s="9">
        <v>404</v>
      </c>
      <c r="R17" s="9">
        <v>443</v>
      </c>
      <c r="S17" s="9">
        <v>490</v>
      </c>
      <c r="T17" s="9">
        <v>527</v>
      </c>
      <c r="U17" s="9">
        <v>577</v>
      </c>
      <c r="V17" s="9" t="s">
        <v>101</v>
      </c>
      <c r="W17" s="9">
        <v>722</v>
      </c>
      <c r="X17" s="9">
        <v>785</v>
      </c>
      <c r="Y17" s="9">
        <v>839</v>
      </c>
      <c r="Z17" s="9">
        <v>891</v>
      </c>
      <c r="AA17" s="9">
        <v>1001</v>
      </c>
      <c r="AB17" s="9">
        <v>1058</v>
      </c>
      <c r="AC17" s="9">
        <v>1110</v>
      </c>
      <c r="AD17" s="9">
        <v>1153</v>
      </c>
      <c r="AE17" s="9" t="s">
        <v>101</v>
      </c>
      <c r="AF17" s="9" t="s">
        <v>101</v>
      </c>
      <c r="AG17" s="9">
        <v>1316</v>
      </c>
      <c r="AH17" s="9">
        <v>1377</v>
      </c>
      <c r="AI17" s="9">
        <v>1423</v>
      </c>
      <c r="AJ17" s="9">
        <v>1457</v>
      </c>
      <c r="AK17" s="9">
        <v>1501</v>
      </c>
      <c r="AL17" s="9">
        <v>1544</v>
      </c>
      <c r="AM17" s="9">
        <v>1615</v>
      </c>
      <c r="AN17" s="9">
        <v>1676</v>
      </c>
      <c r="AO17" s="9">
        <v>1729</v>
      </c>
      <c r="AP17" s="9">
        <v>1762</v>
      </c>
      <c r="AQ17" s="9">
        <v>1791</v>
      </c>
      <c r="AR17" s="9">
        <v>1820</v>
      </c>
      <c r="AS17" s="9">
        <v>1857</v>
      </c>
      <c r="AT17" s="9">
        <v>1894</v>
      </c>
      <c r="AU17" s="9" t="s">
        <v>101</v>
      </c>
      <c r="AV17" s="9">
        <v>1979</v>
      </c>
      <c r="AW17" s="9">
        <v>2004</v>
      </c>
      <c r="AX17" s="9">
        <v>2028</v>
      </c>
      <c r="AY17" s="9">
        <v>2052</v>
      </c>
      <c r="AZ17" s="9">
        <v>2104</v>
      </c>
      <c r="BA17" s="9">
        <v>2139</v>
      </c>
      <c r="BB17" s="9">
        <v>2184</v>
      </c>
      <c r="BC17" s="9">
        <v>2212</v>
      </c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</row>
    <row r="18" spans="1:216" ht="15" thickBot="1" x14ac:dyDescent="0.4">
      <c r="A18" s="6" t="s">
        <v>53</v>
      </c>
      <c r="B18" s="7">
        <v>3</v>
      </c>
      <c r="C18" s="7" t="s">
        <v>101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>
        <v>5</v>
      </c>
      <c r="L18" s="7">
        <v>5</v>
      </c>
      <c r="M18" s="7">
        <v>5</v>
      </c>
      <c r="N18" s="7">
        <v>5</v>
      </c>
      <c r="O18" s="7">
        <v>5</v>
      </c>
      <c r="P18" s="7">
        <v>5</v>
      </c>
      <c r="Q18" s="7">
        <v>5</v>
      </c>
      <c r="R18" s="7">
        <v>5</v>
      </c>
      <c r="S18" s="7">
        <v>5</v>
      </c>
      <c r="T18" s="7">
        <v>6</v>
      </c>
      <c r="U18" s="7">
        <v>6</v>
      </c>
      <c r="V18" s="7" t="s">
        <v>101</v>
      </c>
      <c r="W18" s="7">
        <v>7</v>
      </c>
      <c r="X18" s="7">
        <v>7</v>
      </c>
      <c r="Y18" s="7">
        <v>7</v>
      </c>
      <c r="Z18" s="7">
        <v>7</v>
      </c>
      <c r="AA18" s="7">
        <v>9</v>
      </c>
      <c r="AB18" s="7">
        <v>9</v>
      </c>
      <c r="AC18" s="7">
        <v>9</v>
      </c>
      <c r="AD18" s="7">
        <v>10</v>
      </c>
      <c r="AE18" s="7" t="s">
        <v>101</v>
      </c>
      <c r="AF18" s="7" t="s">
        <v>101</v>
      </c>
      <c r="AG18" s="7">
        <v>11</v>
      </c>
      <c r="AH18" s="7">
        <v>11</v>
      </c>
      <c r="AI18" s="7">
        <v>14</v>
      </c>
      <c r="AJ18" s="7">
        <v>14</v>
      </c>
      <c r="AK18" s="7">
        <v>14</v>
      </c>
      <c r="AL18" s="7">
        <v>14</v>
      </c>
      <c r="AM18" s="7">
        <v>14</v>
      </c>
      <c r="AN18" s="7">
        <v>15</v>
      </c>
      <c r="AO18" s="7">
        <v>15</v>
      </c>
      <c r="AP18" s="7">
        <v>16</v>
      </c>
      <c r="AQ18" s="7">
        <v>16</v>
      </c>
      <c r="AR18" s="7">
        <v>16</v>
      </c>
      <c r="AS18" s="7">
        <v>17</v>
      </c>
      <c r="AT18" s="7">
        <v>18</v>
      </c>
      <c r="AU18" s="7" t="s">
        <v>101</v>
      </c>
      <c r="AV18" s="7">
        <v>17</v>
      </c>
      <c r="AW18" s="7">
        <v>17</v>
      </c>
      <c r="AX18" s="7">
        <v>17</v>
      </c>
      <c r="AY18" s="7">
        <v>17</v>
      </c>
      <c r="AZ18" s="7">
        <v>17</v>
      </c>
      <c r="BA18" s="7">
        <v>17</v>
      </c>
      <c r="BB18" s="7">
        <v>18</v>
      </c>
      <c r="BC18" s="7">
        <v>19</v>
      </c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</row>
    <row r="19" spans="1:216" ht="15" thickBot="1" x14ac:dyDescent="0.4">
      <c r="A19" s="8" t="s">
        <v>54</v>
      </c>
      <c r="B19" s="9">
        <v>24</v>
      </c>
      <c r="C19" s="9" t="s">
        <v>101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>
        <v>44</v>
      </c>
      <c r="L19" s="9">
        <v>44</v>
      </c>
      <c r="M19" s="9">
        <v>45</v>
      </c>
      <c r="N19" s="9">
        <v>46</v>
      </c>
      <c r="O19" s="9">
        <v>47</v>
      </c>
      <c r="P19" s="9">
        <v>49</v>
      </c>
      <c r="Q19" s="9">
        <v>51</v>
      </c>
      <c r="R19" s="9">
        <v>53</v>
      </c>
      <c r="S19" s="9">
        <v>57</v>
      </c>
      <c r="T19" s="9">
        <v>60</v>
      </c>
      <c r="U19" s="9">
        <v>63</v>
      </c>
      <c r="V19" s="9" t="s">
        <v>101</v>
      </c>
      <c r="W19" s="9">
        <v>67</v>
      </c>
      <c r="X19" s="9">
        <v>76</v>
      </c>
      <c r="Y19" s="9">
        <v>87</v>
      </c>
      <c r="Z19" s="9">
        <v>93</v>
      </c>
      <c r="AA19" s="9">
        <v>91</v>
      </c>
      <c r="AB19" s="9">
        <v>92</v>
      </c>
      <c r="AC19" s="9">
        <v>96</v>
      </c>
      <c r="AD19" s="9">
        <v>104</v>
      </c>
      <c r="AE19" s="9" t="s">
        <v>101</v>
      </c>
      <c r="AF19" s="9" t="s">
        <v>101</v>
      </c>
      <c r="AG19" s="9">
        <v>125</v>
      </c>
      <c r="AH19" s="9">
        <v>133</v>
      </c>
      <c r="AI19" s="9">
        <v>186</v>
      </c>
      <c r="AJ19" s="9">
        <v>190</v>
      </c>
      <c r="AK19" s="9">
        <v>192</v>
      </c>
      <c r="AL19" s="9">
        <v>197</v>
      </c>
      <c r="AM19" s="9">
        <v>202</v>
      </c>
      <c r="AN19" s="9">
        <v>207</v>
      </c>
      <c r="AO19" s="9">
        <v>215</v>
      </c>
      <c r="AP19" s="9">
        <v>222</v>
      </c>
      <c r="AQ19" s="9">
        <v>225</v>
      </c>
      <c r="AR19" s="9">
        <v>226</v>
      </c>
      <c r="AS19" s="9">
        <v>229</v>
      </c>
      <c r="AT19" s="9">
        <v>230</v>
      </c>
      <c r="AU19" s="9" t="s">
        <v>101</v>
      </c>
      <c r="AV19" s="9">
        <v>231</v>
      </c>
      <c r="AW19" s="9">
        <v>231</v>
      </c>
      <c r="AX19" s="9">
        <v>232</v>
      </c>
      <c r="AY19" s="9">
        <v>234</v>
      </c>
      <c r="AZ19" s="9">
        <v>235</v>
      </c>
      <c r="BA19" s="9">
        <v>239</v>
      </c>
      <c r="BB19" s="9">
        <v>242</v>
      </c>
      <c r="BC19" s="9">
        <v>242</v>
      </c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</row>
    <row r="20" spans="1:216" ht="15" thickBot="1" x14ac:dyDescent="0.4">
      <c r="A20" s="6" t="s">
        <v>55</v>
      </c>
      <c r="B20" s="7">
        <v>61</v>
      </c>
      <c r="C20" s="7" t="s">
        <v>101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>
        <v>139</v>
      </c>
      <c r="L20" s="7">
        <v>143</v>
      </c>
      <c r="M20" s="7">
        <v>145</v>
      </c>
      <c r="N20" s="7">
        <v>144</v>
      </c>
      <c r="O20" s="7">
        <v>147</v>
      </c>
      <c r="P20" s="7">
        <v>148</v>
      </c>
      <c r="Q20" s="7">
        <v>153</v>
      </c>
      <c r="R20" s="7">
        <v>156</v>
      </c>
      <c r="S20" s="7">
        <v>157</v>
      </c>
      <c r="T20" s="7">
        <v>159</v>
      </c>
      <c r="U20" s="7">
        <v>162</v>
      </c>
      <c r="V20" s="7" t="s">
        <v>101</v>
      </c>
      <c r="W20" s="7">
        <v>165</v>
      </c>
      <c r="X20" s="7">
        <v>167</v>
      </c>
      <c r="Y20" s="7">
        <v>170</v>
      </c>
      <c r="Z20" s="7">
        <v>170</v>
      </c>
      <c r="AA20" s="7">
        <v>182</v>
      </c>
      <c r="AB20" s="7">
        <v>182</v>
      </c>
      <c r="AC20" s="7">
        <v>183</v>
      </c>
      <c r="AD20" s="7">
        <v>188</v>
      </c>
      <c r="AE20" s="7" t="s">
        <v>101</v>
      </c>
      <c r="AF20" s="7" t="s">
        <v>101</v>
      </c>
      <c r="AG20" s="7">
        <v>194</v>
      </c>
      <c r="AH20" s="7">
        <v>196</v>
      </c>
      <c r="AI20" s="7">
        <v>209</v>
      </c>
      <c r="AJ20" s="7">
        <v>209</v>
      </c>
      <c r="AK20" s="7">
        <v>211</v>
      </c>
      <c r="AL20" s="7">
        <v>213</v>
      </c>
      <c r="AM20" s="7">
        <v>215</v>
      </c>
      <c r="AN20" s="7">
        <v>217</v>
      </c>
      <c r="AO20" s="7">
        <v>220</v>
      </c>
      <c r="AP20" s="7">
        <v>221</v>
      </c>
      <c r="AQ20" s="7">
        <v>220</v>
      </c>
      <c r="AR20" s="7">
        <v>222</v>
      </c>
      <c r="AS20" s="7">
        <v>224</v>
      </c>
      <c r="AT20" s="7">
        <v>225</v>
      </c>
      <c r="AU20" s="7" t="s">
        <v>101</v>
      </c>
      <c r="AV20" s="7">
        <v>233</v>
      </c>
      <c r="AW20" s="7">
        <v>235</v>
      </c>
      <c r="AX20" s="7">
        <v>235</v>
      </c>
      <c r="AY20" s="7">
        <v>235</v>
      </c>
      <c r="AZ20" s="7">
        <v>236</v>
      </c>
      <c r="BA20" s="7">
        <v>237</v>
      </c>
      <c r="BB20" s="7">
        <v>238</v>
      </c>
      <c r="BC20" s="7">
        <v>241</v>
      </c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</row>
    <row r="21" spans="1:216" ht="15" thickBot="1" x14ac:dyDescent="0.4">
      <c r="A21" s="8" t="s">
        <v>56</v>
      </c>
      <c r="B21" s="9">
        <v>27</v>
      </c>
      <c r="C21" s="9" t="s">
        <v>101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>
        <v>75</v>
      </c>
      <c r="L21" s="9">
        <v>78</v>
      </c>
      <c r="M21" s="9">
        <v>83</v>
      </c>
      <c r="N21" s="9">
        <v>86</v>
      </c>
      <c r="O21" s="9">
        <v>88</v>
      </c>
      <c r="P21" s="9">
        <v>90</v>
      </c>
      <c r="Q21" s="9">
        <v>93</v>
      </c>
      <c r="R21" s="9">
        <v>100</v>
      </c>
      <c r="S21" s="9">
        <v>104</v>
      </c>
      <c r="T21" s="9">
        <v>108</v>
      </c>
      <c r="U21" s="9">
        <v>110</v>
      </c>
      <c r="V21" s="9" t="s">
        <v>101</v>
      </c>
      <c r="W21" s="9">
        <v>117</v>
      </c>
      <c r="X21" s="9">
        <v>124</v>
      </c>
      <c r="Y21" s="9">
        <v>127</v>
      </c>
      <c r="Z21" s="9">
        <v>138</v>
      </c>
      <c r="AA21" s="9">
        <v>147</v>
      </c>
      <c r="AB21" s="9">
        <v>154</v>
      </c>
      <c r="AC21" s="9">
        <v>155</v>
      </c>
      <c r="AD21" s="9">
        <v>156</v>
      </c>
      <c r="AE21" s="9" t="s">
        <v>101</v>
      </c>
      <c r="AF21" s="9" t="s">
        <v>101</v>
      </c>
      <c r="AG21" s="9">
        <v>192</v>
      </c>
      <c r="AH21" s="9">
        <v>201</v>
      </c>
      <c r="AI21" s="9">
        <v>287</v>
      </c>
      <c r="AJ21" s="9">
        <v>294</v>
      </c>
      <c r="AK21" s="9">
        <v>297</v>
      </c>
      <c r="AL21" s="9">
        <v>313</v>
      </c>
      <c r="AM21" s="9">
        <v>324</v>
      </c>
      <c r="AN21" s="9">
        <v>337</v>
      </c>
      <c r="AO21" s="9">
        <v>352</v>
      </c>
      <c r="AP21" s="9">
        <v>357</v>
      </c>
      <c r="AQ21" s="9">
        <v>368</v>
      </c>
      <c r="AR21" s="9">
        <v>377</v>
      </c>
      <c r="AS21" s="9">
        <v>387</v>
      </c>
      <c r="AT21" s="9">
        <v>400</v>
      </c>
      <c r="AU21" s="9" t="s">
        <v>101</v>
      </c>
      <c r="AV21" s="9">
        <v>422</v>
      </c>
      <c r="AW21" s="9">
        <v>433</v>
      </c>
      <c r="AX21" s="9">
        <v>439</v>
      </c>
      <c r="AY21" s="9">
        <v>443</v>
      </c>
      <c r="AZ21" s="9">
        <v>454</v>
      </c>
      <c r="BA21" s="9">
        <v>461</v>
      </c>
      <c r="BB21" s="9">
        <v>474</v>
      </c>
      <c r="BC21" s="9">
        <v>474</v>
      </c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</row>
    <row r="22" spans="1:216" ht="15" thickBot="1" x14ac:dyDescent="0.4">
      <c r="A22" s="6" t="s">
        <v>57</v>
      </c>
      <c r="B22" s="7">
        <v>80</v>
      </c>
      <c r="C22" s="7" t="s">
        <v>101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>
        <v>220</v>
      </c>
      <c r="L22" s="7">
        <v>232</v>
      </c>
      <c r="M22" s="7">
        <v>233</v>
      </c>
      <c r="N22" s="7">
        <v>235</v>
      </c>
      <c r="O22" s="7">
        <v>248</v>
      </c>
      <c r="P22" s="7">
        <v>259</v>
      </c>
      <c r="Q22" s="7">
        <v>275</v>
      </c>
      <c r="R22" s="7">
        <v>295</v>
      </c>
      <c r="S22" s="7">
        <v>345</v>
      </c>
      <c r="T22" s="7">
        <v>348</v>
      </c>
      <c r="U22" s="7">
        <v>363</v>
      </c>
      <c r="V22" s="7" t="s">
        <v>101</v>
      </c>
      <c r="W22" s="7">
        <v>380</v>
      </c>
      <c r="X22" s="7">
        <v>386</v>
      </c>
      <c r="Y22" s="7">
        <v>401</v>
      </c>
      <c r="Z22" s="7">
        <v>416</v>
      </c>
      <c r="AA22" s="7">
        <v>435</v>
      </c>
      <c r="AB22" s="7">
        <v>465</v>
      </c>
      <c r="AC22" s="7">
        <v>488</v>
      </c>
      <c r="AD22" s="7">
        <v>508</v>
      </c>
      <c r="AE22" s="7" t="s">
        <v>101</v>
      </c>
      <c r="AF22" s="7" t="s">
        <v>101</v>
      </c>
      <c r="AG22" s="7">
        <v>566</v>
      </c>
      <c r="AH22" s="7">
        <v>579</v>
      </c>
      <c r="AI22" s="7">
        <v>609</v>
      </c>
      <c r="AJ22" s="7">
        <v>616</v>
      </c>
      <c r="AK22" s="7">
        <v>621</v>
      </c>
      <c r="AL22" s="7">
        <v>631</v>
      </c>
      <c r="AM22" s="7">
        <v>649</v>
      </c>
      <c r="AN22" s="7">
        <v>657</v>
      </c>
      <c r="AO22" s="7">
        <v>672</v>
      </c>
      <c r="AP22" s="7">
        <v>685</v>
      </c>
      <c r="AQ22" s="7">
        <v>696</v>
      </c>
      <c r="AR22" s="7">
        <v>710</v>
      </c>
      <c r="AS22" s="7">
        <v>721</v>
      </c>
      <c r="AT22" s="7">
        <v>732</v>
      </c>
      <c r="AU22" s="7" t="s">
        <v>101</v>
      </c>
      <c r="AV22" s="7">
        <v>750</v>
      </c>
      <c r="AW22" s="7">
        <v>762</v>
      </c>
      <c r="AX22" s="7">
        <v>765</v>
      </c>
      <c r="AY22" s="7">
        <v>776</v>
      </c>
      <c r="AZ22" s="7">
        <v>777</v>
      </c>
      <c r="BA22" s="7">
        <v>783</v>
      </c>
      <c r="BB22" s="7">
        <v>794</v>
      </c>
      <c r="BC22" s="7">
        <v>798</v>
      </c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</row>
    <row r="23" spans="1:216" ht="15" thickBot="1" x14ac:dyDescent="0.4">
      <c r="A23" s="8" t="s">
        <v>58</v>
      </c>
      <c r="B23" s="9">
        <v>11</v>
      </c>
      <c r="C23" s="9" t="s">
        <v>101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>
        <v>32</v>
      </c>
      <c r="L23" s="9">
        <v>33</v>
      </c>
      <c r="M23" s="9">
        <v>33</v>
      </c>
      <c r="N23" s="9">
        <v>33</v>
      </c>
      <c r="O23" s="9">
        <v>34</v>
      </c>
      <c r="P23" s="9">
        <v>37</v>
      </c>
      <c r="Q23" s="9">
        <v>37</v>
      </c>
      <c r="R23" s="9">
        <v>38</v>
      </c>
      <c r="S23" s="9">
        <v>39</v>
      </c>
      <c r="T23" s="9">
        <v>40</v>
      </c>
      <c r="U23" s="9">
        <v>40</v>
      </c>
      <c r="V23" s="9" t="s">
        <v>101</v>
      </c>
      <c r="W23" s="9">
        <v>46</v>
      </c>
      <c r="X23" s="9">
        <v>50</v>
      </c>
      <c r="Y23" s="9">
        <v>52</v>
      </c>
      <c r="Z23" s="9">
        <v>59</v>
      </c>
      <c r="AA23" s="9">
        <v>63</v>
      </c>
      <c r="AB23" s="9">
        <v>62</v>
      </c>
      <c r="AC23" s="9">
        <v>63</v>
      </c>
      <c r="AD23" s="9">
        <v>67</v>
      </c>
      <c r="AE23" s="9" t="s">
        <v>101</v>
      </c>
      <c r="AF23" s="9" t="s">
        <v>101</v>
      </c>
      <c r="AG23" s="9">
        <v>83</v>
      </c>
      <c r="AH23" s="9">
        <v>87</v>
      </c>
      <c r="AI23" s="9">
        <v>126</v>
      </c>
      <c r="AJ23" s="9">
        <v>126</v>
      </c>
      <c r="AK23" s="9">
        <v>129</v>
      </c>
      <c r="AL23" s="9">
        <v>139</v>
      </c>
      <c r="AM23" s="9">
        <v>142</v>
      </c>
      <c r="AN23" s="9">
        <v>142</v>
      </c>
      <c r="AO23" s="9">
        <v>140</v>
      </c>
      <c r="AP23" s="9">
        <v>143</v>
      </c>
      <c r="AQ23" s="9">
        <v>143</v>
      </c>
      <c r="AR23" s="9">
        <v>145</v>
      </c>
      <c r="AS23" s="9">
        <v>148</v>
      </c>
      <c r="AT23" s="9">
        <v>153</v>
      </c>
      <c r="AU23" s="9" t="s">
        <v>101</v>
      </c>
      <c r="AV23" s="9">
        <v>159</v>
      </c>
      <c r="AW23" s="9">
        <v>164</v>
      </c>
      <c r="AX23" s="9">
        <v>166</v>
      </c>
      <c r="AY23" s="9">
        <v>171</v>
      </c>
      <c r="AZ23" s="9">
        <v>174</v>
      </c>
      <c r="BA23" s="9">
        <v>182</v>
      </c>
      <c r="BB23" s="9">
        <v>185</v>
      </c>
      <c r="BC23" s="9">
        <v>184</v>
      </c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</row>
    <row r="24" spans="1:216" ht="15" thickBot="1" x14ac:dyDescent="0.4">
      <c r="A24" s="6" t="s">
        <v>59</v>
      </c>
      <c r="B24" s="7">
        <v>51</v>
      </c>
      <c r="C24" s="7" t="s">
        <v>101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>
        <v>180</v>
      </c>
      <c r="L24" s="7">
        <v>194</v>
      </c>
      <c r="M24" s="7">
        <v>216</v>
      </c>
      <c r="N24" s="7">
        <v>235</v>
      </c>
      <c r="O24" s="7">
        <v>253</v>
      </c>
      <c r="P24" s="7">
        <v>285</v>
      </c>
      <c r="Q24" s="7">
        <v>313</v>
      </c>
      <c r="R24" s="7">
        <v>358</v>
      </c>
      <c r="S24" s="7">
        <v>395</v>
      </c>
      <c r="T24" s="7">
        <v>413</v>
      </c>
      <c r="U24" s="7">
        <v>444</v>
      </c>
      <c r="V24" s="7" t="s">
        <v>101</v>
      </c>
      <c r="W24" s="7">
        <v>529</v>
      </c>
      <c r="X24" s="7">
        <v>577</v>
      </c>
      <c r="Y24" s="7">
        <v>647</v>
      </c>
      <c r="Z24" s="7">
        <v>708</v>
      </c>
      <c r="AA24" s="7">
        <v>775</v>
      </c>
      <c r="AB24" s="7">
        <v>817</v>
      </c>
      <c r="AC24" s="7">
        <v>869</v>
      </c>
      <c r="AD24" s="7">
        <v>908</v>
      </c>
      <c r="AE24" s="7" t="s">
        <v>101</v>
      </c>
      <c r="AF24" s="7" t="s">
        <v>101</v>
      </c>
      <c r="AG24" s="7">
        <v>1029</v>
      </c>
      <c r="AH24" s="7">
        <v>1079</v>
      </c>
      <c r="AI24" s="7">
        <v>1130</v>
      </c>
      <c r="AJ24" s="7">
        <v>1178</v>
      </c>
      <c r="AK24" s="7">
        <v>1201</v>
      </c>
      <c r="AL24" s="7">
        <v>1247</v>
      </c>
      <c r="AM24" s="7">
        <v>1300</v>
      </c>
      <c r="AN24" s="7">
        <v>1361</v>
      </c>
      <c r="AO24" s="7">
        <v>1407</v>
      </c>
      <c r="AP24" s="7">
        <v>1443</v>
      </c>
      <c r="AQ24" s="7">
        <v>1466</v>
      </c>
      <c r="AR24" s="7">
        <v>1525</v>
      </c>
      <c r="AS24" s="7">
        <v>1561</v>
      </c>
      <c r="AT24" s="7">
        <v>1606</v>
      </c>
      <c r="AU24" s="7" t="s">
        <v>101</v>
      </c>
      <c r="AV24" s="7">
        <v>1690</v>
      </c>
      <c r="AW24" s="7">
        <v>1705</v>
      </c>
      <c r="AX24" s="7">
        <v>1730</v>
      </c>
      <c r="AY24" s="7">
        <v>1755</v>
      </c>
      <c r="AZ24" s="7">
        <v>1771</v>
      </c>
      <c r="BA24" s="7">
        <v>1811</v>
      </c>
      <c r="BB24" s="7">
        <v>1859</v>
      </c>
      <c r="BC24" s="7">
        <v>1881</v>
      </c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</row>
    <row r="25" spans="1:216" ht="15" thickBot="1" x14ac:dyDescent="0.4">
      <c r="A25" s="8" t="s">
        <v>60</v>
      </c>
      <c r="B25" s="9">
        <v>97</v>
      </c>
      <c r="C25" s="9" t="s">
        <v>101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>
        <v>247</v>
      </c>
      <c r="L25" s="9">
        <v>260</v>
      </c>
      <c r="M25" s="9">
        <v>278</v>
      </c>
      <c r="N25" s="9">
        <v>301</v>
      </c>
      <c r="O25" s="9">
        <v>317</v>
      </c>
      <c r="P25" s="9">
        <v>336</v>
      </c>
      <c r="Q25" s="9">
        <v>340</v>
      </c>
      <c r="R25" s="9">
        <v>357</v>
      </c>
      <c r="S25" s="9">
        <v>379</v>
      </c>
      <c r="T25" s="9">
        <v>401</v>
      </c>
      <c r="U25" s="9">
        <v>418</v>
      </c>
      <c r="V25" s="9" t="s">
        <v>101</v>
      </c>
      <c r="W25" s="9">
        <v>467</v>
      </c>
      <c r="X25" s="9">
        <v>489</v>
      </c>
      <c r="Y25" s="9">
        <v>527</v>
      </c>
      <c r="Z25" s="9">
        <v>552</v>
      </c>
      <c r="AA25" s="9">
        <v>574</v>
      </c>
      <c r="AB25" s="9">
        <v>600</v>
      </c>
      <c r="AC25" s="9">
        <v>629</v>
      </c>
      <c r="AD25" s="9">
        <v>652</v>
      </c>
      <c r="AE25" s="9" t="s">
        <v>101</v>
      </c>
      <c r="AF25" s="9" t="s">
        <v>101</v>
      </c>
      <c r="AG25" s="9">
        <v>777</v>
      </c>
      <c r="AH25" s="9">
        <v>837</v>
      </c>
      <c r="AI25" s="9">
        <v>885</v>
      </c>
      <c r="AJ25" s="9">
        <v>913</v>
      </c>
      <c r="AK25" s="9">
        <v>931</v>
      </c>
      <c r="AL25" s="9">
        <v>958</v>
      </c>
      <c r="AM25" s="9">
        <v>978</v>
      </c>
      <c r="AN25" s="9">
        <v>1016</v>
      </c>
      <c r="AO25" s="9">
        <v>1049</v>
      </c>
      <c r="AP25" s="9">
        <v>1075</v>
      </c>
      <c r="AQ25" s="9">
        <v>1092</v>
      </c>
      <c r="AR25" s="9">
        <v>1103</v>
      </c>
      <c r="AS25" s="9">
        <v>1126</v>
      </c>
      <c r="AT25" s="9">
        <v>1158</v>
      </c>
      <c r="AU25" s="9" t="s">
        <v>101</v>
      </c>
      <c r="AV25" s="9">
        <v>1204</v>
      </c>
      <c r="AW25" s="9">
        <v>1217</v>
      </c>
      <c r="AX25" s="9">
        <v>1231</v>
      </c>
      <c r="AY25" s="9">
        <v>1247</v>
      </c>
      <c r="AZ25" s="9">
        <v>1268</v>
      </c>
      <c r="BA25" s="9">
        <v>1308</v>
      </c>
      <c r="BB25" s="9">
        <v>1318</v>
      </c>
      <c r="BC25" s="9">
        <v>1340</v>
      </c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</row>
    <row r="26" spans="1:216" ht="15" thickBot="1" x14ac:dyDescent="0.4">
      <c r="A26" s="6" t="s">
        <v>61</v>
      </c>
      <c r="B26" s="7">
        <v>2</v>
      </c>
      <c r="C26" s="7" t="s">
        <v>101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>
        <v>5</v>
      </c>
      <c r="L26" s="7">
        <v>5</v>
      </c>
      <c r="M26" s="7">
        <v>5</v>
      </c>
      <c r="N26" s="7">
        <v>5</v>
      </c>
      <c r="O26" s="7">
        <v>5</v>
      </c>
      <c r="P26" s="7">
        <v>5</v>
      </c>
      <c r="Q26" s="7">
        <v>5</v>
      </c>
      <c r="R26" s="7">
        <v>5</v>
      </c>
      <c r="S26" s="7">
        <v>5</v>
      </c>
      <c r="T26" s="7">
        <v>5</v>
      </c>
      <c r="U26" s="7">
        <v>5</v>
      </c>
      <c r="V26" s="7" t="s">
        <v>101</v>
      </c>
      <c r="W26" s="7">
        <v>7</v>
      </c>
      <c r="X26" s="7">
        <v>7</v>
      </c>
      <c r="Y26" s="7">
        <v>7</v>
      </c>
      <c r="Z26" s="7">
        <v>7</v>
      </c>
      <c r="AA26" s="7">
        <v>8</v>
      </c>
      <c r="AB26" s="7">
        <v>8</v>
      </c>
      <c r="AC26" s="7">
        <v>8</v>
      </c>
      <c r="AD26" s="7">
        <v>9</v>
      </c>
      <c r="AE26" s="7" t="s">
        <v>101</v>
      </c>
      <c r="AF26" s="7" t="s">
        <v>101</v>
      </c>
      <c r="AG26" s="7">
        <v>10</v>
      </c>
      <c r="AH26" s="7">
        <v>12</v>
      </c>
      <c r="AI26" s="7">
        <v>13</v>
      </c>
      <c r="AJ26" s="7">
        <v>14</v>
      </c>
      <c r="AK26" s="7">
        <v>15</v>
      </c>
      <c r="AL26" s="7">
        <v>16</v>
      </c>
      <c r="AM26" s="7">
        <v>16</v>
      </c>
      <c r="AN26" s="7">
        <v>15</v>
      </c>
      <c r="AO26" s="7">
        <v>15</v>
      </c>
      <c r="AP26" s="7">
        <v>15</v>
      </c>
      <c r="AQ26" s="7">
        <v>16</v>
      </c>
      <c r="AR26" s="7">
        <v>16</v>
      </c>
      <c r="AS26" s="7">
        <v>16</v>
      </c>
      <c r="AT26" s="7">
        <v>16</v>
      </c>
      <c r="AU26" s="7" t="s">
        <v>101</v>
      </c>
      <c r="AV26" s="7">
        <v>16</v>
      </c>
      <c r="AW26" s="7">
        <v>17</v>
      </c>
      <c r="AX26" s="7">
        <v>18</v>
      </c>
      <c r="AY26" s="7">
        <v>18</v>
      </c>
      <c r="AZ26" s="7">
        <v>18</v>
      </c>
      <c r="BA26" s="7">
        <v>18</v>
      </c>
      <c r="BB26" s="7">
        <v>18</v>
      </c>
      <c r="BC26" s="7">
        <v>19</v>
      </c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</row>
    <row r="27" spans="1:216" ht="15" thickBot="1" x14ac:dyDescent="0.4">
      <c r="A27" s="8" t="s">
        <v>62</v>
      </c>
      <c r="B27" s="9">
        <v>49</v>
      </c>
      <c r="C27" s="9" t="s">
        <v>101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>
        <v>163</v>
      </c>
      <c r="L27" s="9">
        <v>167</v>
      </c>
      <c r="M27" s="9">
        <v>172</v>
      </c>
      <c r="N27" s="9">
        <v>181</v>
      </c>
      <c r="O27" s="9">
        <v>191</v>
      </c>
      <c r="P27" s="9">
        <v>200</v>
      </c>
      <c r="Q27" s="9">
        <v>213</v>
      </c>
      <c r="R27" s="9">
        <v>223</v>
      </c>
      <c r="S27" s="9">
        <v>237</v>
      </c>
      <c r="T27" s="9">
        <v>253</v>
      </c>
      <c r="U27" s="9">
        <v>271</v>
      </c>
      <c r="V27" s="9" t="s">
        <v>101</v>
      </c>
      <c r="W27" s="9">
        <v>302</v>
      </c>
      <c r="X27" s="9">
        <v>319</v>
      </c>
      <c r="Y27" s="9">
        <v>340</v>
      </c>
      <c r="Z27" s="9">
        <v>354</v>
      </c>
      <c r="AA27" s="9">
        <v>398</v>
      </c>
      <c r="AB27" s="9">
        <v>415</v>
      </c>
      <c r="AC27" s="9">
        <v>433</v>
      </c>
      <c r="AD27" s="9">
        <v>452</v>
      </c>
      <c r="AE27" s="9" t="s">
        <v>101</v>
      </c>
      <c r="AF27" s="9" t="s">
        <v>101</v>
      </c>
      <c r="AG27" s="9">
        <v>518</v>
      </c>
      <c r="AH27" s="9">
        <v>534</v>
      </c>
      <c r="AI27" s="9">
        <v>586</v>
      </c>
      <c r="AJ27" s="9">
        <v>594</v>
      </c>
      <c r="AK27" s="9">
        <v>607</v>
      </c>
      <c r="AL27" s="9">
        <v>627</v>
      </c>
      <c r="AM27" s="9">
        <v>645</v>
      </c>
      <c r="AN27" s="9">
        <v>654</v>
      </c>
      <c r="AO27" s="9">
        <v>662</v>
      </c>
      <c r="AP27" s="9">
        <v>678</v>
      </c>
      <c r="AQ27" s="9">
        <v>688</v>
      </c>
      <c r="AR27" s="9">
        <v>710</v>
      </c>
      <c r="AS27" s="9">
        <v>724</v>
      </c>
      <c r="AT27" s="9">
        <v>749</v>
      </c>
      <c r="AU27" s="9" t="s">
        <v>101</v>
      </c>
      <c r="AV27" s="9">
        <v>781</v>
      </c>
      <c r="AW27" s="9">
        <v>790</v>
      </c>
      <c r="AX27" s="9">
        <v>806</v>
      </c>
      <c r="AY27" s="9">
        <v>824</v>
      </c>
      <c r="AZ27" s="9">
        <v>845</v>
      </c>
      <c r="BA27" s="9">
        <v>875</v>
      </c>
      <c r="BB27" s="9">
        <v>897</v>
      </c>
      <c r="BC27" s="9">
        <v>906</v>
      </c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</row>
    <row r="28" spans="1:216" ht="15" thickBot="1" x14ac:dyDescent="0.4">
      <c r="A28" s="6" t="s">
        <v>63</v>
      </c>
      <c r="B28" s="7">
        <v>20</v>
      </c>
      <c r="C28" s="7" t="s">
        <v>101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>
        <v>124</v>
      </c>
      <c r="L28" s="7">
        <v>139</v>
      </c>
      <c r="M28" s="7">
        <v>153</v>
      </c>
      <c r="N28" s="7">
        <v>168</v>
      </c>
      <c r="O28" s="7">
        <v>184</v>
      </c>
      <c r="P28" s="7">
        <v>210</v>
      </c>
      <c r="Q28" s="7">
        <v>224</v>
      </c>
      <c r="R28" s="7">
        <v>240</v>
      </c>
      <c r="S28" s="7">
        <v>258</v>
      </c>
      <c r="T28" s="7">
        <v>273</v>
      </c>
      <c r="U28" s="7">
        <v>294</v>
      </c>
      <c r="V28" s="7" t="s">
        <v>101</v>
      </c>
      <c r="W28" s="7">
        <v>353</v>
      </c>
      <c r="X28" s="7">
        <v>372</v>
      </c>
      <c r="Y28" s="7">
        <v>394</v>
      </c>
      <c r="Z28" s="7">
        <v>418</v>
      </c>
      <c r="AA28" s="7">
        <v>438</v>
      </c>
      <c r="AB28" s="7">
        <v>480</v>
      </c>
      <c r="AC28" s="7">
        <v>509</v>
      </c>
      <c r="AD28" s="7">
        <v>531</v>
      </c>
      <c r="AE28" s="7" t="s">
        <v>101</v>
      </c>
      <c r="AF28" s="7" t="s">
        <v>101</v>
      </c>
      <c r="AG28" s="7">
        <v>582</v>
      </c>
      <c r="AH28" s="7">
        <v>600</v>
      </c>
      <c r="AI28" s="7">
        <v>616</v>
      </c>
      <c r="AJ28" s="7">
        <v>638</v>
      </c>
      <c r="AK28" s="7">
        <v>638</v>
      </c>
      <c r="AL28" s="7">
        <v>675</v>
      </c>
      <c r="AM28" s="7">
        <v>694</v>
      </c>
      <c r="AN28" s="7">
        <v>716</v>
      </c>
      <c r="AO28" s="7">
        <v>736</v>
      </c>
      <c r="AP28" s="7">
        <v>743</v>
      </c>
      <c r="AQ28" s="7">
        <v>766</v>
      </c>
      <c r="AR28" s="7">
        <v>783</v>
      </c>
      <c r="AS28" s="7">
        <v>801</v>
      </c>
      <c r="AT28" s="7">
        <v>816</v>
      </c>
      <c r="AU28" s="7" t="s">
        <v>101</v>
      </c>
      <c r="AV28" s="7">
        <v>853</v>
      </c>
      <c r="AW28" s="7">
        <v>867</v>
      </c>
      <c r="AX28" s="7">
        <v>876</v>
      </c>
      <c r="AY28" s="7">
        <v>893</v>
      </c>
      <c r="AZ28" s="7">
        <v>910</v>
      </c>
      <c r="BA28" s="7">
        <v>931</v>
      </c>
      <c r="BB28" s="7">
        <v>945</v>
      </c>
      <c r="BC28" s="7">
        <v>964</v>
      </c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</row>
    <row r="29" spans="1:216" ht="15" thickBot="1" x14ac:dyDescent="0.4">
      <c r="A29" s="8" t="s">
        <v>64</v>
      </c>
      <c r="B29" s="9">
        <v>0</v>
      </c>
      <c r="C29" s="9" t="s">
        <v>101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20">
        <v>2</v>
      </c>
      <c r="L29" s="20">
        <v>2</v>
      </c>
      <c r="M29" s="20">
        <v>2</v>
      </c>
      <c r="N29" s="20">
        <v>2</v>
      </c>
      <c r="O29" s="20">
        <v>2</v>
      </c>
      <c r="P29" s="20">
        <v>2</v>
      </c>
      <c r="Q29" s="20">
        <v>2</v>
      </c>
      <c r="R29" s="20">
        <v>2</v>
      </c>
      <c r="S29" s="20">
        <v>2</v>
      </c>
      <c r="T29" s="20">
        <v>2</v>
      </c>
      <c r="U29" s="20">
        <v>2</v>
      </c>
      <c r="V29" s="9" t="s">
        <v>101</v>
      </c>
      <c r="W29" s="20">
        <v>2</v>
      </c>
      <c r="X29" s="20">
        <v>2</v>
      </c>
      <c r="Y29" s="20">
        <v>2</v>
      </c>
      <c r="Z29" s="20">
        <v>2</v>
      </c>
      <c r="AA29" s="20">
        <v>2</v>
      </c>
      <c r="AB29" s="20">
        <v>2</v>
      </c>
      <c r="AC29" s="20">
        <v>2</v>
      </c>
      <c r="AD29" s="20">
        <v>2</v>
      </c>
      <c r="AE29" s="9" t="s">
        <v>101</v>
      </c>
      <c r="AF29" s="9" t="s">
        <v>101</v>
      </c>
      <c r="AG29" s="20">
        <v>2</v>
      </c>
      <c r="AH29" s="20">
        <v>2</v>
      </c>
      <c r="AI29" s="20">
        <v>2</v>
      </c>
      <c r="AJ29" s="20">
        <v>2</v>
      </c>
      <c r="AK29" s="20">
        <v>2</v>
      </c>
      <c r="AL29" s="20">
        <v>2</v>
      </c>
      <c r="AM29" s="20">
        <v>2</v>
      </c>
      <c r="AN29" s="20">
        <v>2</v>
      </c>
      <c r="AO29" s="20">
        <v>2</v>
      </c>
      <c r="AP29" s="20">
        <v>2</v>
      </c>
      <c r="AQ29" s="20">
        <v>2</v>
      </c>
      <c r="AR29" s="20">
        <v>2</v>
      </c>
      <c r="AS29" s="20">
        <v>2</v>
      </c>
      <c r="AT29" s="20">
        <v>2</v>
      </c>
      <c r="AU29" s="9" t="s">
        <v>101</v>
      </c>
      <c r="AV29" s="20">
        <v>2</v>
      </c>
      <c r="AW29" s="20">
        <v>2</v>
      </c>
      <c r="AX29" s="20">
        <v>2</v>
      </c>
      <c r="AY29" s="20">
        <v>2</v>
      </c>
      <c r="AZ29" s="20">
        <v>2</v>
      </c>
      <c r="BA29" s="20">
        <v>2</v>
      </c>
      <c r="BB29" s="20">
        <v>2</v>
      </c>
      <c r="BC29" s="20">
        <v>2</v>
      </c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</row>
    <row r="30" spans="1:216" ht="15" thickBot="1" x14ac:dyDescent="0.4">
      <c r="A30" s="6" t="s">
        <v>65</v>
      </c>
      <c r="B30" s="7">
        <v>56</v>
      </c>
      <c r="C30" s="7" t="s">
        <v>101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>
        <v>184</v>
      </c>
      <c r="L30" s="7">
        <v>210</v>
      </c>
      <c r="M30" s="7">
        <v>224</v>
      </c>
      <c r="N30" s="7">
        <v>227</v>
      </c>
      <c r="O30" s="7">
        <v>236</v>
      </c>
      <c r="P30" s="7">
        <v>268</v>
      </c>
      <c r="Q30" s="7">
        <v>286</v>
      </c>
      <c r="R30" s="7">
        <v>310</v>
      </c>
      <c r="S30" s="7">
        <v>322</v>
      </c>
      <c r="T30" s="7">
        <v>328</v>
      </c>
      <c r="U30" s="7">
        <v>350</v>
      </c>
      <c r="V30" s="7" t="s">
        <v>101</v>
      </c>
      <c r="W30" s="7">
        <v>381</v>
      </c>
      <c r="X30" s="7">
        <v>406</v>
      </c>
      <c r="Y30" s="7">
        <v>427</v>
      </c>
      <c r="Z30" s="7">
        <v>448</v>
      </c>
      <c r="AA30" s="7">
        <v>469</v>
      </c>
      <c r="AB30" s="7">
        <v>491</v>
      </c>
      <c r="AC30" s="7">
        <v>500</v>
      </c>
      <c r="AD30" s="7">
        <v>525</v>
      </c>
      <c r="AE30" s="7" t="s">
        <v>101</v>
      </c>
      <c r="AF30" s="7" t="s">
        <v>101</v>
      </c>
      <c r="AG30" s="7">
        <v>563</v>
      </c>
      <c r="AH30" s="7">
        <v>608</v>
      </c>
      <c r="AI30" s="7">
        <v>649</v>
      </c>
      <c r="AJ30" s="7">
        <v>662</v>
      </c>
      <c r="AK30" s="7">
        <v>684</v>
      </c>
      <c r="AL30" s="7">
        <v>688</v>
      </c>
      <c r="AM30" s="7">
        <v>694</v>
      </c>
      <c r="AN30" s="7">
        <v>708</v>
      </c>
      <c r="AO30" s="7">
        <v>712</v>
      </c>
      <c r="AP30" s="7">
        <v>717</v>
      </c>
      <c r="AQ30" s="7">
        <v>719</v>
      </c>
      <c r="AR30" s="7">
        <v>727</v>
      </c>
      <c r="AS30" s="7">
        <v>730</v>
      </c>
      <c r="AT30" s="7">
        <v>734</v>
      </c>
      <c r="AU30" s="7" t="s">
        <v>101</v>
      </c>
      <c r="AV30" s="7">
        <v>748</v>
      </c>
      <c r="AW30" s="7">
        <v>757</v>
      </c>
      <c r="AX30" s="7">
        <v>764</v>
      </c>
      <c r="AY30" s="7">
        <v>781</v>
      </c>
      <c r="AZ30" s="7">
        <v>790</v>
      </c>
      <c r="BA30" s="7">
        <v>794</v>
      </c>
      <c r="BB30" s="7">
        <v>802</v>
      </c>
      <c r="BC30" s="7">
        <v>808</v>
      </c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</row>
    <row r="31" spans="1:216" ht="15" thickBot="1" x14ac:dyDescent="0.4">
      <c r="A31" s="8" t="s">
        <v>66</v>
      </c>
      <c r="B31" s="9">
        <v>43</v>
      </c>
      <c r="C31" s="9" t="s">
        <v>101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>
        <v>154</v>
      </c>
      <c r="L31" s="9">
        <v>174</v>
      </c>
      <c r="M31" s="9">
        <v>183</v>
      </c>
      <c r="N31" s="9">
        <v>186</v>
      </c>
      <c r="O31" s="9">
        <v>198</v>
      </c>
      <c r="P31" s="9">
        <v>240</v>
      </c>
      <c r="Q31" s="9">
        <v>276</v>
      </c>
      <c r="R31" s="9">
        <v>301</v>
      </c>
      <c r="S31" s="9">
        <v>326</v>
      </c>
      <c r="T31" s="9">
        <v>332</v>
      </c>
      <c r="U31" s="9">
        <v>350</v>
      </c>
      <c r="V31" s="9" t="s">
        <v>101</v>
      </c>
      <c r="W31" s="9">
        <v>417</v>
      </c>
      <c r="X31" s="9">
        <v>462</v>
      </c>
      <c r="Y31" s="9">
        <v>505</v>
      </c>
      <c r="Z31" s="9">
        <v>518</v>
      </c>
      <c r="AA31" s="9">
        <v>515</v>
      </c>
      <c r="AB31" s="9">
        <v>523</v>
      </c>
      <c r="AC31" s="9">
        <v>535</v>
      </c>
      <c r="AD31" s="9">
        <v>561</v>
      </c>
      <c r="AE31" s="9" t="s">
        <v>101</v>
      </c>
      <c r="AF31" s="9" t="s">
        <v>101</v>
      </c>
      <c r="AG31" s="9">
        <v>620</v>
      </c>
      <c r="AH31" s="9">
        <v>635</v>
      </c>
      <c r="AI31" s="9">
        <v>678</v>
      </c>
      <c r="AJ31" s="9">
        <v>683</v>
      </c>
      <c r="AK31" s="9">
        <v>706</v>
      </c>
      <c r="AL31" s="9">
        <v>724</v>
      </c>
      <c r="AM31" s="9">
        <v>738</v>
      </c>
      <c r="AN31" s="9">
        <v>746</v>
      </c>
      <c r="AO31" s="9">
        <v>759</v>
      </c>
      <c r="AP31" s="9">
        <v>762</v>
      </c>
      <c r="AQ31" s="9">
        <v>762</v>
      </c>
      <c r="AR31" s="9">
        <v>768</v>
      </c>
      <c r="AS31" s="9">
        <v>780</v>
      </c>
      <c r="AT31" s="9">
        <v>786</v>
      </c>
      <c r="AU31" s="9" t="s">
        <v>101</v>
      </c>
      <c r="AV31" s="9">
        <v>807</v>
      </c>
      <c r="AW31" s="9">
        <v>820</v>
      </c>
      <c r="AX31" s="9">
        <v>826</v>
      </c>
      <c r="AY31" s="9">
        <v>835</v>
      </c>
      <c r="AZ31" s="9">
        <v>841</v>
      </c>
      <c r="BA31" s="9">
        <v>851</v>
      </c>
      <c r="BB31" s="9">
        <v>856</v>
      </c>
      <c r="BC31" s="9">
        <v>863</v>
      </c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</row>
    <row r="32" spans="1:216" ht="15" thickBot="1" x14ac:dyDescent="0.4">
      <c r="A32" s="6" t="s">
        <v>67</v>
      </c>
      <c r="B32" s="7">
        <v>78</v>
      </c>
      <c r="C32" s="7" t="s">
        <v>101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>
        <v>174</v>
      </c>
      <c r="L32" s="7">
        <v>185</v>
      </c>
      <c r="M32" s="7">
        <v>190</v>
      </c>
      <c r="N32" s="7">
        <v>193</v>
      </c>
      <c r="O32" s="7">
        <v>205</v>
      </c>
      <c r="P32" s="7">
        <v>215</v>
      </c>
      <c r="Q32" s="7">
        <v>225</v>
      </c>
      <c r="R32" s="7">
        <v>238</v>
      </c>
      <c r="S32" s="7">
        <v>249</v>
      </c>
      <c r="T32" s="7">
        <v>252</v>
      </c>
      <c r="U32" s="7">
        <v>261</v>
      </c>
      <c r="V32" s="7" t="s">
        <v>101</v>
      </c>
      <c r="W32" s="7">
        <v>274</v>
      </c>
      <c r="X32" s="7">
        <v>287</v>
      </c>
      <c r="Y32" s="7">
        <v>302</v>
      </c>
      <c r="Z32" s="7">
        <v>321</v>
      </c>
      <c r="AA32" s="7">
        <v>305</v>
      </c>
      <c r="AB32" s="7">
        <v>313</v>
      </c>
      <c r="AC32" s="7">
        <v>322</v>
      </c>
      <c r="AD32" s="7">
        <v>326</v>
      </c>
      <c r="AE32" s="7" t="s">
        <v>101</v>
      </c>
      <c r="AF32" s="7" t="s">
        <v>101</v>
      </c>
      <c r="AG32" s="7">
        <v>353</v>
      </c>
      <c r="AH32" s="7">
        <v>366</v>
      </c>
      <c r="AI32" s="7">
        <v>399</v>
      </c>
      <c r="AJ32" s="7">
        <v>411</v>
      </c>
      <c r="AK32" s="7">
        <v>439</v>
      </c>
      <c r="AL32" s="7">
        <v>456</v>
      </c>
      <c r="AM32" s="7">
        <v>475</v>
      </c>
      <c r="AN32" s="7">
        <v>495</v>
      </c>
      <c r="AO32" s="7">
        <v>508</v>
      </c>
      <c r="AP32" s="7">
        <v>523</v>
      </c>
      <c r="AQ32" s="7">
        <v>527</v>
      </c>
      <c r="AR32" s="7">
        <v>539</v>
      </c>
      <c r="AS32" s="7">
        <v>543</v>
      </c>
      <c r="AT32" s="7">
        <v>558</v>
      </c>
      <c r="AU32" s="7" t="s">
        <v>101</v>
      </c>
      <c r="AV32" s="7">
        <v>578</v>
      </c>
      <c r="AW32" s="7">
        <v>593</v>
      </c>
      <c r="AX32" s="7">
        <v>611</v>
      </c>
      <c r="AY32" s="7">
        <v>633</v>
      </c>
      <c r="AZ32" s="7">
        <v>639</v>
      </c>
      <c r="BA32" s="7">
        <v>651</v>
      </c>
      <c r="BB32" s="7">
        <v>655</v>
      </c>
      <c r="BC32" s="7">
        <v>662</v>
      </c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</row>
    <row r="33" spans="1:216" ht="15" thickBot="1" x14ac:dyDescent="0.4">
      <c r="A33" s="8" t="s">
        <v>68</v>
      </c>
      <c r="B33" s="9">
        <v>56</v>
      </c>
      <c r="C33" s="9" t="s">
        <v>101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>
        <v>242</v>
      </c>
      <c r="L33" s="9">
        <v>266</v>
      </c>
      <c r="M33" s="9">
        <v>292</v>
      </c>
      <c r="N33" s="9">
        <v>302</v>
      </c>
      <c r="O33" s="9">
        <v>326</v>
      </c>
      <c r="P33" s="9">
        <v>367</v>
      </c>
      <c r="Q33" s="9">
        <v>390</v>
      </c>
      <c r="R33" s="9">
        <v>429</v>
      </c>
      <c r="S33" s="9">
        <v>467</v>
      </c>
      <c r="T33" s="9">
        <v>487</v>
      </c>
      <c r="U33" s="9">
        <v>529</v>
      </c>
      <c r="V33" s="9" t="s">
        <v>101</v>
      </c>
      <c r="W33" s="9">
        <v>602</v>
      </c>
      <c r="X33" s="9">
        <v>624</v>
      </c>
      <c r="Y33" s="9">
        <v>660</v>
      </c>
      <c r="Z33" s="9">
        <v>701</v>
      </c>
      <c r="AA33" s="9">
        <v>798</v>
      </c>
      <c r="AB33" s="9">
        <v>837</v>
      </c>
      <c r="AC33" s="9">
        <v>871</v>
      </c>
      <c r="AD33" s="9">
        <v>909</v>
      </c>
      <c r="AE33" s="9" t="s">
        <v>101</v>
      </c>
      <c r="AF33" s="9" t="s">
        <v>101</v>
      </c>
      <c r="AG33" s="9">
        <v>998</v>
      </c>
      <c r="AH33" s="9">
        <v>1047</v>
      </c>
      <c r="AI33" s="9">
        <v>1139</v>
      </c>
      <c r="AJ33" s="9">
        <v>1190</v>
      </c>
      <c r="AK33" s="9">
        <v>1212</v>
      </c>
      <c r="AL33" s="9">
        <v>1239</v>
      </c>
      <c r="AM33" s="9">
        <v>1268</v>
      </c>
      <c r="AN33" s="9">
        <v>1307</v>
      </c>
      <c r="AO33" s="9">
        <v>1333</v>
      </c>
      <c r="AP33" s="9">
        <v>1364</v>
      </c>
      <c r="AQ33" s="9">
        <v>1387</v>
      </c>
      <c r="AR33" s="9">
        <v>1411</v>
      </c>
      <c r="AS33" s="9">
        <v>1435</v>
      </c>
      <c r="AT33" s="9">
        <v>1470</v>
      </c>
      <c r="AU33" s="9" t="s">
        <v>101</v>
      </c>
      <c r="AV33" s="9">
        <v>1520</v>
      </c>
      <c r="AW33" s="9">
        <v>1536</v>
      </c>
      <c r="AX33" s="9">
        <v>1549</v>
      </c>
      <c r="AY33" s="9">
        <v>1569</v>
      </c>
      <c r="AZ33" s="9">
        <v>1601</v>
      </c>
      <c r="BA33" s="9">
        <v>1642</v>
      </c>
      <c r="BB33" s="9">
        <v>1688</v>
      </c>
      <c r="BC33" s="9">
        <v>1717</v>
      </c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</row>
    <row r="34" spans="1:216" ht="15" thickBot="1" x14ac:dyDescent="0.4">
      <c r="A34" s="6" t="s">
        <v>69</v>
      </c>
      <c r="B34" s="7">
        <v>29</v>
      </c>
      <c r="C34" s="7" t="s">
        <v>101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>
        <v>57</v>
      </c>
      <c r="L34" s="7">
        <v>57</v>
      </c>
      <c r="M34" s="7">
        <v>58</v>
      </c>
      <c r="N34" s="7">
        <v>59</v>
      </c>
      <c r="O34" s="7">
        <v>60</v>
      </c>
      <c r="P34" s="7">
        <v>62</v>
      </c>
      <c r="Q34" s="7">
        <v>63</v>
      </c>
      <c r="R34" s="7">
        <v>64</v>
      </c>
      <c r="S34" s="7">
        <v>67</v>
      </c>
      <c r="T34" s="7">
        <v>67</v>
      </c>
      <c r="U34" s="7">
        <v>70</v>
      </c>
      <c r="V34" s="7" t="s">
        <v>101</v>
      </c>
      <c r="W34" s="7">
        <v>72</v>
      </c>
      <c r="X34" s="7">
        <v>74</v>
      </c>
      <c r="Y34" s="7">
        <v>77</v>
      </c>
      <c r="Z34" s="7">
        <v>84</v>
      </c>
      <c r="AA34" s="7">
        <v>90</v>
      </c>
      <c r="AB34" s="7">
        <v>91</v>
      </c>
      <c r="AC34" s="7">
        <v>91</v>
      </c>
      <c r="AD34" s="7">
        <v>101</v>
      </c>
      <c r="AE34" s="7" t="s">
        <v>101</v>
      </c>
      <c r="AF34" s="7" t="s">
        <v>101</v>
      </c>
      <c r="AG34" s="7">
        <v>113</v>
      </c>
      <c r="AH34" s="7">
        <v>118</v>
      </c>
      <c r="AI34" s="7">
        <v>128</v>
      </c>
      <c r="AJ34" s="7">
        <v>129</v>
      </c>
      <c r="AK34" s="7">
        <v>135</v>
      </c>
      <c r="AL34" s="7">
        <v>139</v>
      </c>
      <c r="AM34" s="7">
        <v>143</v>
      </c>
      <c r="AN34" s="7">
        <v>143</v>
      </c>
      <c r="AO34" s="7">
        <v>145</v>
      </c>
      <c r="AP34" s="7">
        <v>143</v>
      </c>
      <c r="AQ34" s="7">
        <v>143</v>
      </c>
      <c r="AR34" s="7">
        <v>149</v>
      </c>
      <c r="AS34" s="7">
        <v>149</v>
      </c>
      <c r="AT34" s="7">
        <v>151</v>
      </c>
      <c r="AU34" s="7" t="s">
        <v>101</v>
      </c>
      <c r="AV34" s="7">
        <v>156</v>
      </c>
      <c r="AW34" s="7">
        <v>157</v>
      </c>
      <c r="AX34" s="7">
        <v>159</v>
      </c>
      <c r="AY34" s="7">
        <v>159</v>
      </c>
      <c r="AZ34" s="7">
        <v>160</v>
      </c>
      <c r="BA34" s="7">
        <v>163</v>
      </c>
      <c r="BB34" s="7">
        <v>163</v>
      </c>
      <c r="BC34" s="7">
        <v>165</v>
      </c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</row>
    <row r="35" spans="1:216" ht="15" thickBot="1" x14ac:dyDescent="0.4">
      <c r="A35" s="8" t="s">
        <v>70</v>
      </c>
      <c r="B35" s="9">
        <v>653</v>
      </c>
      <c r="C35" s="9" t="s">
        <v>101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>
        <v>1181</v>
      </c>
      <c r="L35" s="9">
        <v>1245</v>
      </c>
      <c r="M35" s="9">
        <v>1248</v>
      </c>
      <c r="N35" s="9">
        <v>1284</v>
      </c>
      <c r="O35" s="9">
        <v>1339</v>
      </c>
      <c r="P35" s="9">
        <v>1126</v>
      </c>
      <c r="Q35" s="9">
        <v>993</v>
      </c>
      <c r="R35" s="9">
        <v>983</v>
      </c>
      <c r="S35" s="9">
        <v>983</v>
      </c>
      <c r="T35" s="9">
        <v>986</v>
      </c>
      <c r="U35" s="9">
        <v>964</v>
      </c>
      <c r="V35" s="9" t="s">
        <v>101</v>
      </c>
      <c r="W35" s="9">
        <v>968</v>
      </c>
      <c r="X35" s="9">
        <v>990</v>
      </c>
      <c r="Y35" s="9">
        <v>990</v>
      </c>
      <c r="Z35" s="9">
        <v>984</v>
      </c>
      <c r="AA35" s="9">
        <v>563</v>
      </c>
      <c r="AB35" s="9">
        <v>609</v>
      </c>
      <c r="AC35" s="9">
        <v>604</v>
      </c>
      <c r="AD35" s="9">
        <v>602</v>
      </c>
      <c r="AE35" s="9" t="s">
        <v>101</v>
      </c>
      <c r="AF35" s="9" t="s">
        <v>101</v>
      </c>
      <c r="AG35" s="9">
        <v>583</v>
      </c>
      <c r="AH35" s="9">
        <v>591</v>
      </c>
      <c r="AI35" s="9">
        <v>777</v>
      </c>
      <c r="AJ35" s="9">
        <v>775</v>
      </c>
      <c r="AK35" s="9">
        <v>783</v>
      </c>
      <c r="AL35" s="9">
        <v>783</v>
      </c>
      <c r="AM35" s="9">
        <v>765</v>
      </c>
      <c r="AN35" s="9">
        <v>777</v>
      </c>
      <c r="AO35" s="9">
        <v>788</v>
      </c>
      <c r="AP35" s="9">
        <v>775</v>
      </c>
      <c r="AQ35" s="9">
        <v>781</v>
      </c>
      <c r="AR35" s="9">
        <v>792</v>
      </c>
      <c r="AS35" s="9">
        <v>781</v>
      </c>
      <c r="AT35" s="9">
        <v>774</v>
      </c>
      <c r="AU35" s="9" t="s">
        <v>101</v>
      </c>
      <c r="AV35" s="9">
        <v>798</v>
      </c>
      <c r="AW35" s="9">
        <v>802</v>
      </c>
      <c r="AX35" s="9">
        <v>796</v>
      </c>
      <c r="AY35" s="9">
        <v>798</v>
      </c>
      <c r="AZ35" s="9">
        <v>816</v>
      </c>
      <c r="BA35" s="9">
        <v>833</v>
      </c>
      <c r="BB35" s="9">
        <v>834</v>
      </c>
      <c r="BC35" s="9">
        <v>834</v>
      </c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</row>
    <row r="36" spans="1:2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>
        <v>5262</v>
      </c>
      <c r="L36" s="11">
        <v>5617</v>
      </c>
      <c r="M36" s="11">
        <v>5861</v>
      </c>
      <c r="N36" s="11">
        <v>6088</v>
      </c>
      <c r="O36" s="11">
        <v>6393</v>
      </c>
      <c r="P36" s="11">
        <v>6628</v>
      </c>
      <c r="Q36" s="11">
        <v>6830</v>
      </c>
      <c r="R36" s="11">
        <v>7281</v>
      </c>
      <c r="S36" s="11">
        <v>7760</v>
      </c>
      <c r="T36" s="11">
        <v>8052</v>
      </c>
      <c r="U36" s="11">
        <v>8457</v>
      </c>
      <c r="V36" s="11">
        <v>8964</v>
      </c>
      <c r="W36" s="11">
        <v>9348</v>
      </c>
      <c r="X36" s="11">
        <v>9856</v>
      </c>
      <c r="Y36" s="11">
        <v>10375</v>
      </c>
      <c r="Z36" s="11">
        <v>10897</v>
      </c>
      <c r="AA36" s="11">
        <v>11161</v>
      </c>
      <c r="AB36" s="11">
        <v>11621</v>
      </c>
      <c r="AC36" s="11">
        <v>12034</v>
      </c>
      <c r="AD36" s="11">
        <v>12487</v>
      </c>
      <c r="AE36" s="11" t="s">
        <v>101</v>
      </c>
      <c r="AF36" s="11" t="s">
        <v>101</v>
      </c>
      <c r="AG36" s="11">
        <v>13979</v>
      </c>
      <c r="AH36" s="11">
        <v>14599</v>
      </c>
      <c r="AI36" s="11">
        <v>16251</v>
      </c>
      <c r="AJ36" s="11">
        <v>16606</v>
      </c>
      <c r="AK36" s="11">
        <v>16991</v>
      </c>
      <c r="AL36" s="11">
        <v>17442</v>
      </c>
      <c r="AM36" s="11">
        <v>17918</v>
      </c>
      <c r="AN36" s="11">
        <v>18435</v>
      </c>
      <c r="AO36" s="11">
        <v>18855</v>
      </c>
      <c r="AP36" s="11">
        <v>19197</v>
      </c>
      <c r="AQ36" s="11">
        <v>19492</v>
      </c>
      <c r="AR36" s="11">
        <v>19878</v>
      </c>
      <c r="AS36" s="11">
        <v>20232</v>
      </c>
      <c r="AT36" s="11">
        <v>20633</v>
      </c>
      <c r="AU36" s="11" t="s">
        <v>101</v>
      </c>
      <c r="AV36" s="11">
        <v>21410</v>
      </c>
      <c r="AW36" s="11">
        <v>21717</v>
      </c>
      <c r="AX36" s="11">
        <v>22028</v>
      </c>
      <c r="AY36" s="11">
        <v>22317</v>
      </c>
      <c r="AZ36" s="11">
        <v>22636</v>
      </c>
      <c r="BA36" s="11">
        <v>23064</v>
      </c>
      <c r="BB36" s="11">
        <v>23413</v>
      </c>
      <c r="BC36" s="11">
        <v>23696</v>
      </c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</row>
    <row r="37" spans="1:216" ht="15" hidden="1" thickBot="1" x14ac:dyDescent="0.4"/>
    <row r="38" spans="1:216" ht="21.5" hidden="1" thickBot="1" x14ac:dyDescent="0.4">
      <c r="A38" s="4" t="s">
        <v>72</v>
      </c>
      <c r="B38" s="5" t="s">
        <v>100</v>
      </c>
      <c r="C38" s="5" t="s">
        <v>98</v>
      </c>
      <c r="D38" s="5" t="s">
        <v>116</v>
      </c>
      <c r="E38" s="5" t="s">
        <v>117</v>
      </c>
      <c r="F38" s="5" t="s">
        <v>170</v>
      </c>
      <c r="G38" s="5" t="s">
        <v>188</v>
      </c>
      <c r="H38" s="5" t="s">
        <v>210</v>
      </c>
      <c r="I38" s="5" t="s">
        <v>217</v>
      </c>
      <c r="J38" s="5" t="s">
        <v>229</v>
      </c>
      <c r="K38" s="5" t="s">
        <v>231</v>
      </c>
      <c r="L38" s="5" t="s">
        <v>240</v>
      </c>
      <c r="M38" s="5" t="s">
        <v>245</v>
      </c>
      <c r="N38" s="5" t="s">
        <v>251</v>
      </c>
      <c r="O38" s="5" t="s">
        <v>263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</row>
    <row r="39" spans="1:216" ht="15" hidden="1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>
        <v>1145</v>
      </c>
      <c r="L39" s="7">
        <v>1178</v>
      </c>
      <c r="M39" s="7">
        <v>1201</v>
      </c>
      <c r="N39" s="7">
        <v>1209</v>
      </c>
      <c r="O39" s="7">
        <v>1235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</row>
    <row r="40" spans="1:216" ht="15" hidden="1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>
        <v>673</v>
      </c>
      <c r="L40" s="9">
        <v>639</v>
      </c>
      <c r="M40" s="9">
        <v>768</v>
      </c>
      <c r="N40" s="9">
        <v>779</v>
      </c>
      <c r="O40" s="9">
        <v>825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</row>
    <row r="41" spans="1:216" ht="15" hidden="1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>
        <v>827</v>
      </c>
      <c r="L41" s="7">
        <v>908</v>
      </c>
      <c r="M41" s="7">
        <v>1004</v>
      </c>
      <c r="N41" s="7">
        <v>1095</v>
      </c>
      <c r="O41" s="7">
        <v>1185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</row>
    <row r="42" spans="1:216" ht="15" hidden="1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>
        <v>788</v>
      </c>
      <c r="L42" s="9">
        <v>877</v>
      </c>
      <c r="M42" s="9">
        <v>947</v>
      </c>
      <c r="N42" s="9">
        <v>1017</v>
      </c>
      <c r="O42" s="9">
        <v>1088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</row>
    <row r="43" spans="1:216" ht="15" hidden="1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>
        <v>639</v>
      </c>
      <c r="L43" s="7">
        <v>661</v>
      </c>
      <c r="M43" s="7">
        <v>684</v>
      </c>
      <c r="N43" s="7">
        <v>695</v>
      </c>
      <c r="O43" s="7">
        <v>712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</row>
    <row r="44" spans="1:216" ht="15" hidden="1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>
        <v>1190</v>
      </c>
      <c r="L44" s="9">
        <v>1254</v>
      </c>
      <c r="M44" s="9">
        <v>1257</v>
      </c>
      <c r="N44" s="9">
        <v>1293</v>
      </c>
      <c r="O44" s="9">
        <v>1348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</row>
    <row r="45" spans="1:216" ht="15" hidden="1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>
        <v>5262</v>
      </c>
      <c r="L45" s="11">
        <v>5617</v>
      </c>
      <c r="M45" s="11">
        <v>5861</v>
      </c>
      <c r="N45" s="11">
        <v>6088</v>
      </c>
      <c r="O45" s="11">
        <v>6393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</row>
    <row r="46" spans="1:216" ht="15" hidden="1" thickBot="1" x14ac:dyDescent="0.4"/>
    <row r="47" spans="1:216" ht="21.5" hidden="1" thickBot="1" x14ac:dyDescent="0.4">
      <c r="A47" s="4" t="s">
        <v>120</v>
      </c>
      <c r="B47" s="5"/>
      <c r="C47" s="5" t="s">
        <v>98</v>
      </c>
      <c r="D47" s="5" t="s">
        <v>116</v>
      </c>
      <c r="E47" s="5" t="s">
        <v>117</v>
      </c>
      <c r="F47" s="5" t="s">
        <v>170</v>
      </c>
      <c r="G47" s="5" t="s">
        <v>188</v>
      </c>
      <c r="H47" s="5" t="s">
        <v>210</v>
      </c>
      <c r="I47" s="5" t="s">
        <v>217</v>
      </c>
      <c r="J47" s="5" t="s">
        <v>229</v>
      </c>
      <c r="K47" s="5" t="s">
        <v>231</v>
      </c>
      <c r="L47" s="5" t="s">
        <v>240</v>
      </c>
      <c r="M47" s="5" t="s">
        <v>245</v>
      </c>
      <c r="N47" s="5" t="s">
        <v>251</v>
      </c>
      <c r="O47" s="5" t="s">
        <v>263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</row>
    <row r="48" spans="1:216" ht="15" hidden="1" thickBot="1" x14ac:dyDescent="0.4">
      <c r="A48" s="6" t="s">
        <v>73</v>
      </c>
      <c r="B48" s="7"/>
      <c r="C48" s="7" t="s">
        <v>79</v>
      </c>
      <c r="D48" s="7" t="s">
        <v>121</v>
      </c>
      <c r="E48" s="7" t="s">
        <v>126</v>
      </c>
      <c r="F48" s="7" t="s">
        <v>171</v>
      </c>
      <c r="G48" s="7" t="s">
        <v>183</v>
      </c>
      <c r="H48" s="7" t="s">
        <v>211</v>
      </c>
      <c r="I48" s="7" t="s">
        <v>218</v>
      </c>
      <c r="J48" s="7" t="s">
        <v>223</v>
      </c>
      <c r="K48" s="7" t="s">
        <v>232</v>
      </c>
      <c r="L48" s="7" t="s">
        <v>238</v>
      </c>
      <c r="M48" s="7" t="s">
        <v>246</v>
      </c>
      <c r="N48" s="7" t="s">
        <v>252</v>
      </c>
      <c r="O48" s="7" t="s">
        <v>258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</row>
    <row r="49" spans="1:216" ht="15" hidden="1" thickBot="1" x14ac:dyDescent="0.4">
      <c r="A49" s="8" t="s">
        <v>74</v>
      </c>
      <c r="B49" s="9"/>
      <c r="C49" s="9" t="s">
        <v>80</v>
      </c>
      <c r="D49" s="9" t="s">
        <v>122</v>
      </c>
      <c r="E49" s="9" t="s">
        <v>127</v>
      </c>
      <c r="F49" s="9" t="s">
        <v>172</v>
      </c>
      <c r="G49" s="9" t="s">
        <v>184</v>
      </c>
      <c r="H49" s="9" t="s">
        <v>212</v>
      </c>
      <c r="I49" s="9" t="s">
        <v>219</v>
      </c>
      <c r="J49" s="9" t="s">
        <v>224</v>
      </c>
      <c r="K49" s="9" t="s">
        <v>233</v>
      </c>
      <c r="L49" s="9" t="s">
        <v>239</v>
      </c>
      <c r="M49" s="9" t="s">
        <v>247</v>
      </c>
      <c r="N49" s="9" t="s">
        <v>253</v>
      </c>
      <c r="O49" s="9" t="s">
        <v>259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</row>
    <row r="50" spans="1:216" ht="15" hidden="1" thickBot="1" x14ac:dyDescent="0.4">
      <c r="A50" s="6" t="s">
        <v>75</v>
      </c>
      <c r="B50" s="7"/>
      <c r="C50" s="7" t="s">
        <v>81</v>
      </c>
      <c r="D50" s="7" t="s">
        <v>123</v>
      </c>
      <c r="E50" s="7" t="s">
        <v>128</v>
      </c>
      <c r="F50" s="7" t="s">
        <v>173</v>
      </c>
      <c r="G50" s="7" t="s">
        <v>185</v>
      </c>
      <c r="H50" s="7" t="s">
        <v>213</v>
      </c>
      <c r="I50" s="7" t="s">
        <v>220</v>
      </c>
      <c r="J50" s="7" t="s">
        <v>225</v>
      </c>
      <c r="K50" s="7" t="s">
        <v>234</v>
      </c>
      <c r="L50" s="7">
        <v>167.4</v>
      </c>
      <c r="M50" s="7" t="s">
        <v>248</v>
      </c>
      <c r="N50" s="7" t="s">
        <v>254</v>
      </c>
      <c r="O50" s="7" t="s">
        <v>260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</row>
    <row r="51" spans="1:216" ht="15" hidden="1" thickBot="1" x14ac:dyDescent="0.4">
      <c r="A51" s="8" t="s">
        <v>76</v>
      </c>
      <c r="B51" s="9"/>
      <c r="C51" s="9" t="s">
        <v>82</v>
      </c>
      <c r="D51" s="9" t="s">
        <v>124</v>
      </c>
      <c r="E51" s="9" t="s">
        <v>129</v>
      </c>
      <c r="F51" s="9" t="s">
        <v>174</v>
      </c>
      <c r="G51" s="9" t="s">
        <v>186</v>
      </c>
      <c r="H51" s="9" t="s">
        <v>214</v>
      </c>
      <c r="I51" s="9" t="s">
        <v>221</v>
      </c>
      <c r="J51" s="9" t="s">
        <v>226</v>
      </c>
      <c r="K51" s="9" t="s">
        <v>235</v>
      </c>
      <c r="L51" s="9" t="s">
        <v>241</v>
      </c>
      <c r="M51" s="9" t="s">
        <v>249</v>
      </c>
      <c r="N51" s="9" t="s">
        <v>255</v>
      </c>
      <c r="O51" s="9" t="s">
        <v>261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</row>
    <row r="52" spans="1:216" ht="15" hidden="1" thickBot="1" x14ac:dyDescent="0.4">
      <c r="A52" s="6" t="s">
        <v>77</v>
      </c>
      <c r="B52" s="7"/>
      <c r="C52" s="7" t="s">
        <v>83</v>
      </c>
      <c r="D52" s="7" t="s">
        <v>125</v>
      </c>
      <c r="E52" s="7" t="s">
        <v>130</v>
      </c>
      <c r="F52" s="7" t="s">
        <v>175</v>
      </c>
      <c r="G52" s="7" t="s">
        <v>187</v>
      </c>
      <c r="H52" s="7" t="s">
        <v>215</v>
      </c>
      <c r="I52" s="7" t="s">
        <v>222</v>
      </c>
      <c r="J52" s="7" t="s">
        <v>227</v>
      </c>
      <c r="K52" s="7" t="s">
        <v>236</v>
      </c>
      <c r="L52" s="7" t="s">
        <v>242</v>
      </c>
      <c r="M52" s="7" t="s">
        <v>250</v>
      </c>
      <c r="N52" s="7" t="s">
        <v>256</v>
      </c>
      <c r="O52" s="7" t="s">
        <v>262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</row>
    <row r="53" spans="1:216" ht="15" hidden="1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228</v>
      </c>
      <c r="L53" s="9" t="s">
        <v>228</v>
      </c>
      <c r="M53" s="9" t="s">
        <v>228</v>
      </c>
      <c r="N53" s="9" t="s">
        <v>228</v>
      </c>
      <c r="O53" s="9" t="s">
        <v>228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</row>
    <row r="54" spans="1:216" ht="15" hidden="1" thickBot="1" x14ac:dyDescent="0.4">
      <c r="A54" s="10" t="s">
        <v>78</v>
      </c>
      <c r="B54" s="7"/>
      <c r="C54" s="7" t="s">
        <v>84</v>
      </c>
      <c r="D54" s="7" t="s">
        <v>118</v>
      </c>
      <c r="E54" s="7" t="s">
        <v>119</v>
      </c>
      <c r="F54" s="7" t="s">
        <v>169</v>
      </c>
      <c r="G54" s="7" t="s">
        <v>182</v>
      </c>
      <c r="H54" s="7" t="s">
        <v>209</v>
      </c>
      <c r="I54" s="7" t="s">
        <v>216</v>
      </c>
      <c r="J54" s="7"/>
      <c r="K54" s="7" t="s">
        <v>237</v>
      </c>
      <c r="L54" s="7" t="s">
        <v>244</v>
      </c>
      <c r="M54" s="7" t="s">
        <v>228</v>
      </c>
      <c r="N54" s="7" t="s">
        <v>257</v>
      </c>
      <c r="O54" s="7" t="s">
        <v>228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</row>
    <row r="55" spans="1:216" ht="15" hidden="1" thickBot="1" x14ac:dyDescent="0.4"/>
    <row r="56" spans="1:216" ht="17" customHeight="1" thickBot="1" x14ac:dyDescent="0.4">
      <c r="A56" s="12" t="s">
        <v>85</v>
      </c>
      <c r="B56" s="13"/>
      <c r="C56" s="1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</row>
    <row r="57" spans="1:216" ht="15" thickBot="1" x14ac:dyDescent="0.4">
      <c r="A57" s="6" t="s">
        <v>86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>
        <v>36</v>
      </c>
      <c r="L57" s="7">
        <v>37</v>
      </c>
      <c r="M57" s="7">
        <v>39</v>
      </c>
      <c r="N57" s="7">
        <v>42</v>
      </c>
      <c r="O57" s="7">
        <v>44</v>
      </c>
      <c r="P57" s="7">
        <v>43</v>
      </c>
      <c r="Q57" s="7">
        <v>43</v>
      </c>
      <c r="R57" s="7">
        <v>43</v>
      </c>
      <c r="S57" s="7">
        <v>44</v>
      </c>
      <c r="T57" s="7">
        <v>46</v>
      </c>
      <c r="U57" s="7">
        <v>46</v>
      </c>
      <c r="V57" s="7" t="s">
        <v>101</v>
      </c>
      <c r="W57" s="7">
        <v>57</v>
      </c>
      <c r="X57" s="7">
        <v>61</v>
      </c>
      <c r="Y57" s="7">
        <v>67</v>
      </c>
      <c r="Z57" s="7">
        <v>74</v>
      </c>
      <c r="AA57" s="7">
        <v>93</v>
      </c>
      <c r="AB57" s="7">
        <v>98</v>
      </c>
      <c r="AC57" s="7">
        <v>110</v>
      </c>
      <c r="AD57" s="7">
        <v>114</v>
      </c>
      <c r="AE57" s="7" t="s">
        <v>101</v>
      </c>
      <c r="AF57" s="7" t="s">
        <v>101</v>
      </c>
      <c r="AG57" s="7">
        <v>132</v>
      </c>
      <c r="AH57" s="7">
        <v>145</v>
      </c>
      <c r="AI57" s="7">
        <v>154</v>
      </c>
      <c r="AJ57" s="7">
        <v>161</v>
      </c>
      <c r="AK57" s="7">
        <v>162</v>
      </c>
      <c r="AL57" s="7">
        <v>166</v>
      </c>
      <c r="AM57" s="7">
        <v>167</v>
      </c>
      <c r="AN57" s="7">
        <v>175</v>
      </c>
      <c r="AO57" s="7">
        <v>175</v>
      </c>
      <c r="AP57" s="7">
        <v>176</v>
      </c>
      <c r="AQ57" s="7">
        <v>184</v>
      </c>
      <c r="AR57" s="7">
        <v>186</v>
      </c>
      <c r="AS57" s="7">
        <v>190</v>
      </c>
      <c r="AT57" s="7">
        <v>199</v>
      </c>
      <c r="AU57" s="7" t="s">
        <v>101</v>
      </c>
      <c r="AV57" s="7">
        <v>216</v>
      </c>
      <c r="AW57" s="7">
        <v>220</v>
      </c>
      <c r="AX57" s="7">
        <v>223</v>
      </c>
      <c r="AY57" s="7">
        <v>227</v>
      </c>
      <c r="AZ57" s="7">
        <v>233</v>
      </c>
      <c r="BA57" s="7">
        <v>238</v>
      </c>
      <c r="BB57" s="7">
        <v>239</v>
      </c>
      <c r="BC57" s="7">
        <v>243</v>
      </c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</row>
    <row r="58" spans="1:216" ht="15" thickBot="1" x14ac:dyDescent="0.4">
      <c r="A58" s="8" t="s">
        <v>87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>
        <v>33</v>
      </c>
      <c r="L58" s="9">
        <v>34</v>
      </c>
      <c r="M58" s="9">
        <v>34</v>
      </c>
      <c r="N58" s="9">
        <v>34</v>
      </c>
      <c r="O58" s="9">
        <v>34</v>
      </c>
      <c r="P58" s="9">
        <v>35</v>
      </c>
      <c r="Q58" s="9">
        <v>36</v>
      </c>
      <c r="R58" s="9">
        <v>36</v>
      </c>
      <c r="S58" s="9">
        <v>35</v>
      </c>
      <c r="T58" s="9">
        <v>35</v>
      </c>
      <c r="U58" s="9">
        <v>35</v>
      </c>
      <c r="V58" s="9" t="s">
        <v>101</v>
      </c>
      <c r="W58" s="9">
        <v>44</v>
      </c>
      <c r="X58" s="9">
        <v>49</v>
      </c>
      <c r="Y58" s="9">
        <v>51</v>
      </c>
      <c r="Z58" s="9">
        <v>52</v>
      </c>
      <c r="AA58" s="9">
        <v>76</v>
      </c>
      <c r="AB58" s="9">
        <v>91</v>
      </c>
      <c r="AC58" s="9">
        <v>103</v>
      </c>
      <c r="AD58" s="9">
        <v>109</v>
      </c>
      <c r="AE58" s="9" t="s">
        <v>101</v>
      </c>
      <c r="AF58" s="9" t="s">
        <v>101</v>
      </c>
      <c r="AG58" s="9">
        <v>120</v>
      </c>
      <c r="AH58" s="9">
        <v>123</v>
      </c>
      <c r="AI58" s="9">
        <v>126</v>
      </c>
      <c r="AJ58" s="9">
        <v>130</v>
      </c>
      <c r="AK58" s="9">
        <v>133</v>
      </c>
      <c r="AL58" s="9">
        <v>138</v>
      </c>
      <c r="AM58" s="9">
        <v>140</v>
      </c>
      <c r="AN58" s="9">
        <v>144</v>
      </c>
      <c r="AO58" s="9">
        <v>150</v>
      </c>
      <c r="AP58" s="9">
        <v>155</v>
      </c>
      <c r="AQ58" s="9">
        <v>162</v>
      </c>
      <c r="AR58" s="9">
        <v>167</v>
      </c>
      <c r="AS58" s="9">
        <v>173</v>
      </c>
      <c r="AT58" s="9">
        <v>180</v>
      </c>
      <c r="AU58" s="9" t="s">
        <v>101</v>
      </c>
      <c r="AV58" s="9">
        <v>188</v>
      </c>
      <c r="AW58" s="9">
        <v>194</v>
      </c>
      <c r="AX58" s="9">
        <v>199</v>
      </c>
      <c r="AY58" s="9">
        <v>205</v>
      </c>
      <c r="AZ58" s="9">
        <v>209</v>
      </c>
      <c r="BA58" s="9">
        <v>211</v>
      </c>
      <c r="BB58" s="9">
        <v>216</v>
      </c>
      <c r="BC58" s="9">
        <v>218</v>
      </c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</row>
    <row r="59" spans="1:216" ht="15" thickBot="1" x14ac:dyDescent="0.4">
      <c r="A59" s="6" t="s">
        <v>88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>
        <v>171</v>
      </c>
      <c r="L59" s="7">
        <v>177</v>
      </c>
      <c r="M59" s="7">
        <v>180</v>
      </c>
      <c r="N59" s="7">
        <v>181</v>
      </c>
      <c r="O59" s="7">
        <v>182</v>
      </c>
      <c r="P59" s="7">
        <v>183</v>
      </c>
      <c r="Q59" s="7">
        <v>185</v>
      </c>
      <c r="R59" s="7">
        <v>190</v>
      </c>
      <c r="S59" s="7">
        <v>193</v>
      </c>
      <c r="T59" s="7">
        <v>194</v>
      </c>
      <c r="U59" s="7">
        <v>197</v>
      </c>
      <c r="V59" s="7" t="s">
        <v>101</v>
      </c>
      <c r="W59" s="7">
        <v>228</v>
      </c>
      <c r="X59" s="7">
        <v>236</v>
      </c>
      <c r="Y59" s="7">
        <v>253</v>
      </c>
      <c r="Z59" s="7">
        <v>264</v>
      </c>
      <c r="AA59" s="7">
        <v>328</v>
      </c>
      <c r="AB59" s="7">
        <v>356</v>
      </c>
      <c r="AC59" s="7">
        <v>396</v>
      </c>
      <c r="AD59" s="7">
        <v>407</v>
      </c>
      <c r="AE59" s="7" t="s">
        <v>101</v>
      </c>
      <c r="AF59" s="7" t="s">
        <v>101</v>
      </c>
      <c r="AG59" s="7">
        <v>436</v>
      </c>
      <c r="AH59" s="7">
        <v>452</v>
      </c>
      <c r="AI59" s="7">
        <v>465</v>
      </c>
      <c r="AJ59" s="7">
        <v>472</v>
      </c>
      <c r="AK59" s="7">
        <v>481</v>
      </c>
      <c r="AL59" s="7">
        <v>497</v>
      </c>
      <c r="AM59" s="7">
        <v>512</v>
      </c>
      <c r="AN59" s="7">
        <v>528</v>
      </c>
      <c r="AO59" s="7">
        <v>545</v>
      </c>
      <c r="AP59" s="7">
        <v>556</v>
      </c>
      <c r="AQ59" s="7">
        <v>569</v>
      </c>
      <c r="AR59" s="7">
        <v>587</v>
      </c>
      <c r="AS59" s="7">
        <v>606</v>
      </c>
      <c r="AT59" s="7">
        <v>624</v>
      </c>
      <c r="AU59" s="7" t="s">
        <v>101</v>
      </c>
      <c r="AV59" s="7">
        <v>669</v>
      </c>
      <c r="AW59" s="7">
        <v>682</v>
      </c>
      <c r="AX59" s="7">
        <v>697</v>
      </c>
      <c r="AY59" s="7">
        <v>713</v>
      </c>
      <c r="AZ59" s="7">
        <v>733</v>
      </c>
      <c r="BA59" s="7">
        <v>747</v>
      </c>
      <c r="BB59" s="7">
        <v>764</v>
      </c>
      <c r="BC59" s="7">
        <v>775</v>
      </c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</row>
    <row r="60" spans="1:216" ht="15" thickBot="1" x14ac:dyDescent="0.4">
      <c r="A60" s="8" t="s">
        <v>89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>
        <v>751</v>
      </c>
      <c r="L60" s="9">
        <v>783</v>
      </c>
      <c r="M60" s="9">
        <v>804</v>
      </c>
      <c r="N60" s="9">
        <v>822</v>
      </c>
      <c r="O60" s="9">
        <v>844</v>
      </c>
      <c r="P60" s="9">
        <v>870</v>
      </c>
      <c r="Q60" s="9">
        <v>883</v>
      </c>
      <c r="R60" s="9">
        <v>913</v>
      </c>
      <c r="S60" s="9">
        <v>959</v>
      </c>
      <c r="T60" s="9">
        <v>985</v>
      </c>
      <c r="U60" s="9">
        <v>1022</v>
      </c>
      <c r="V60" s="9" t="s">
        <v>101</v>
      </c>
      <c r="W60" s="9">
        <v>1119</v>
      </c>
      <c r="X60" s="9">
        <v>1155</v>
      </c>
      <c r="Y60" s="9">
        <v>1211</v>
      </c>
      <c r="Z60" s="9">
        <v>1262</v>
      </c>
      <c r="AA60" s="9">
        <v>1257</v>
      </c>
      <c r="AB60" s="9">
        <v>1323</v>
      </c>
      <c r="AC60" s="9">
        <v>1373</v>
      </c>
      <c r="AD60" s="9">
        <v>1412</v>
      </c>
      <c r="AE60" s="9" t="s">
        <v>101</v>
      </c>
      <c r="AF60" s="9" t="s">
        <v>101</v>
      </c>
      <c r="AG60" s="9">
        <v>1553</v>
      </c>
      <c r="AH60" s="9">
        <v>1608</v>
      </c>
      <c r="AI60" s="9">
        <v>1718</v>
      </c>
      <c r="AJ60" s="9">
        <v>1742</v>
      </c>
      <c r="AK60" s="9">
        <v>1784</v>
      </c>
      <c r="AL60" s="9">
        <v>1845</v>
      </c>
      <c r="AM60" s="9">
        <v>1893</v>
      </c>
      <c r="AN60" s="9">
        <v>1943</v>
      </c>
      <c r="AO60" s="9">
        <v>2009</v>
      </c>
      <c r="AP60" s="9">
        <v>2045</v>
      </c>
      <c r="AQ60" s="9">
        <v>2081</v>
      </c>
      <c r="AR60" s="9">
        <v>2132</v>
      </c>
      <c r="AS60" s="9">
        <v>2178</v>
      </c>
      <c r="AT60" s="9">
        <v>2241</v>
      </c>
      <c r="AU60" s="9" t="s">
        <v>101</v>
      </c>
      <c r="AV60" s="9">
        <v>2323</v>
      </c>
      <c r="AW60" s="9">
        <v>2369</v>
      </c>
      <c r="AX60" s="9">
        <v>2410</v>
      </c>
      <c r="AY60" s="9">
        <v>2436</v>
      </c>
      <c r="AZ60" s="9">
        <v>2472</v>
      </c>
      <c r="BA60" s="9">
        <v>2525</v>
      </c>
      <c r="BB60" s="9">
        <v>2562</v>
      </c>
      <c r="BC60" s="9">
        <v>2613</v>
      </c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</row>
    <row r="61" spans="1:216" ht="15" thickBot="1" x14ac:dyDescent="0.4">
      <c r="A61" s="6" t="s">
        <v>90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>
        <v>846</v>
      </c>
      <c r="L61" s="7">
        <v>887</v>
      </c>
      <c r="M61" s="7">
        <v>924</v>
      </c>
      <c r="N61" s="7">
        <v>937</v>
      </c>
      <c r="O61" s="7">
        <v>989</v>
      </c>
      <c r="P61" s="7">
        <v>1017</v>
      </c>
      <c r="Q61" s="7">
        <v>1052</v>
      </c>
      <c r="R61" s="7">
        <v>1126</v>
      </c>
      <c r="S61" s="7">
        <v>1176</v>
      </c>
      <c r="T61" s="7">
        <v>1218</v>
      </c>
      <c r="U61" s="7">
        <v>1250</v>
      </c>
      <c r="V61" s="7" t="s">
        <v>101</v>
      </c>
      <c r="W61" s="7">
        <v>1332</v>
      </c>
      <c r="X61" s="7">
        <v>1378</v>
      </c>
      <c r="Y61" s="7">
        <v>1427</v>
      </c>
      <c r="Z61" s="7">
        <v>1472</v>
      </c>
      <c r="AA61" s="7">
        <v>1475</v>
      </c>
      <c r="AB61" s="7">
        <v>1526</v>
      </c>
      <c r="AC61" s="7">
        <v>1574</v>
      </c>
      <c r="AD61" s="7">
        <v>1629</v>
      </c>
      <c r="AE61" s="7" t="s">
        <v>101</v>
      </c>
      <c r="AF61" s="7" t="s">
        <v>101</v>
      </c>
      <c r="AG61" s="7">
        <v>1773</v>
      </c>
      <c r="AH61" s="7">
        <v>1830</v>
      </c>
      <c r="AI61" s="7">
        <v>1945</v>
      </c>
      <c r="AJ61" s="7">
        <v>2001</v>
      </c>
      <c r="AK61" s="7">
        <v>2055</v>
      </c>
      <c r="AL61" s="7">
        <v>2108</v>
      </c>
      <c r="AM61" s="7">
        <v>2169</v>
      </c>
      <c r="AN61" s="7">
        <v>2235</v>
      </c>
      <c r="AO61" s="7">
        <v>2305</v>
      </c>
      <c r="AP61" s="7">
        <v>2347</v>
      </c>
      <c r="AQ61" s="7">
        <v>2401</v>
      </c>
      <c r="AR61" s="7">
        <v>2461</v>
      </c>
      <c r="AS61" s="7">
        <v>2495</v>
      </c>
      <c r="AT61" s="7">
        <v>2541</v>
      </c>
      <c r="AU61" s="7" t="s">
        <v>101</v>
      </c>
      <c r="AV61" s="7">
        <v>2644</v>
      </c>
      <c r="AW61" s="7">
        <v>2680</v>
      </c>
      <c r="AX61" s="7">
        <v>2713</v>
      </c>
      <c r="AY61" s="7">
        <v>2763</v>
      </c>
      <c r="AZ61" s="7">
        <v>2809</v>
      </c>
      <c r="BA61" s="7">
        <v>2871</v>
      </c>
      <c r="BB61" s="7">
        <v>2910</v>
      </c>
      <c r="BC61" s="7">
        <v>2950</v>
      </c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</row>
    <row r="62" spans="1:216" ht="15" thickBot="1" x14ac:dyDescent="0.4">
      <c r="A62" s="8" t="s">
        <v>91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>
        <v>908</v>
      </c>
      <c r="L62" s="9">
        <v>966</v>
      </c>
      <c r="M62" s="9">
        <v>1007</v>
      </c>
      <c r="N62" s="9">
        <v>1055</v>
      </c>
      <c r="O62" s="9">
        <v>1112</v>
      </c>
      <c r="P62" s="9">
        <v>1153</v>
      </c>
      <c r="Q62" s="9">
        <v>1198</v>
      </c>
      <c r="R62" s="9">
        <v>1282</v>
      </c>
      <c r="S62" s="9">
        <v>1354</v>
      </c>
      <c r="T62" s="9">
        <v>1401</v>
      </c>
      <c r="U62" s="9">
        <v>1451</v>
      </c>
      <c r="V62" s="9" t="s">
        <v>101</v>
      </c>
      <c r="W62" s="9">
        <v>1566</v>
      </c>
      <c r="X62" s="9">
        <v>1631</v>
      </c>
      <c r="Y62" s="9">
        <v>1704</v>
      </c>
      <c r="Z62" s="9">
        <v>1766</v>
      </c>
      <c r="AA62" s="9">
        <v>1703</v>
      </c>
      <c r="AB62" s="9">
        <v>1767</v>
      </c>
      <c r="AC62" s="9">
        <v>1816</v>
      </c>
      <c r="AD62" s="9">
        <v>1880</v>
      </c>
      <c r="AE62" s="9" t="s">
        <v>101</v>
      </c>
      <c r="AF62" s="9" t="s">
        <v>101</v>
      </c>
      <c r="AG62" s="9">
        <v>2045</v>
      </c>
      <c r="AH62" s="9">
        <v>2095</v>
      </c>
      <c r="AI62" s="9">
        <v>2254</v>
      </c>
      <c r="AJ62" s="9">
        <v>2310</v>
      </c>
      <c r="AK62" s="9">
        <v>2364</v>
      </c>
      <c r="AL62" s="9">
        <v>2418</v>
      </c>
      <c r="AM62" s="9">
        <v>2485</v>
      </c>
      <c r="AN62" s="9">
        <v>2545</v>
      </c>
      <c r="AO62" s="9">
        <v>2616</v>
      </c>
      <c r="AP62" s="9">
        <v>2668</v>
      </c>
      <c r="AQ62" s="9">
        <v>2705</v>
      </c>
      <c r="AR62" s="9">
        <v>2763</v>
      </c>
      <c r="AS62" s="9">
        <v>2802</v>
      </c>
      <c r="AT62" s="9">
        <v>2862</v>
      </c>
      <c r="AU62" s="9" t="s">
        <v>101</v>
      </c>
      <c r="AV62" s="9">
        <v>2952</v>
      </c>
      <c r="AW62" s="9">
        <v>2991</v>
      </c>
      <c r="AX62" s="9">
        <v>3035</v>
      </c>
      <c r="AY62" s="9">
        <v>3071</v>
      </c>
      <c r="AZ62" s="9">
        <v>3104</v>
      </c>
      <c r="BA62" s="9">
        <v>3168</v>
      </c>
      <c r="BB62" s="9">
        <v>3224</v>
      </c>
      <c r="BC62" s="9">
        <v>3256</v>
      </c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</row>
    <row r="63" spans="1:216" ht="15" thickBot="1" x14ac:dyDescent="0.4">
      <c r="A63" s="6" t="s">
        <v>92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>
        <v>771</v>
      </c>
      <c r="L63" s="7">
        <v>828</v>
      </c>
      <c r="M63" s="7">
        <v>874</v>
      </c>
      <c r="N63" s="7">
        <v>892</v>
      </c>
      <c r="O63" s="7">
        <v>938</v>
      </c>
      <c r="P63" s="7">
        <v>967</v>
      </c>
      <c r="Q63" s="7">
        <v>1009</v>
      </c>
      <c r="R63" s="7">
        <v>1088</v>
      </c>
      <c r="S63" s="7">
        <v>1145</v>
      </c>
      <c r="T63" s="7">
        <v>1188</v>
      </c>
      <c r="U63" s="7">
        <v>1247</v>
      </c>
      <c r="V63" s="7" t="s">
        <v>101</v>
      </c>
      <c r="W63" s="7">
        <v>1345</v>
      </c>
      <c r="X63" s="7">
        <v>1411</v>
      </c>
      <c r="Y63" s="7">
        <v>1461</v>
      </c>
      <c r="Z63" s="7">
        <v>1535</v>
      </c>
      <c r="AA63" s="7">
        <v>1478</v>
      </c>
      <c r="AB63" s="7">
        <v>1536</v>
      </c>
      <c r="AC63" s="7">
        <v>1585</v>
      </c>
      <c r="AD63" s="7">
        <v>1629</v>
      </c>
      <c r="AE63" s="7" t="s">
        <v>101</v>
      </c>
      <c r="AF63" s="7" t="s">
        <v>101</v>
      </c>
      <c r="AG63" s="7">
        <v>1796</v>
      </c>
      <c r="AH63" s="7">
        <v>1851</v>
      </c>
      <c r="AI63" s="7">
        <v>2054</v>
      </c>
      <c r="AJ63" s="7">
        <v>2107</v>
      </c>
      <c r="AK63" s="7">
        <v>2159</v>
      </c>
      <c r="AL63" s="7">
        <v>2210</v>
      </c>
      <c r="AM63" s="7">
        <v>2272</v>
      </c>
      <c r="AN63" s="7">
        <v>2342</v>
      </c>
      <c r="AO63" s="7">
        <v>2389</v>
      </c>
      <c r="AP63" s="7">
        <v>2441</v>
      </c>
      <c r="AQ63" s="7">
        <v>2480</v>
      </c>
      <c r="AR63" s="7">
        <v>2528</v>
      </c>
      <c r="AS63" s="7">
        <v>2578</v>
      </c>
      <c r="AT63" s="7">
        <v>2616</v>
      </c>
      <c r="AU63" s="7" t="s">
        <v>101</v>
      </c>
      <c r="AV63" s="7">
        <v>2718</v>
      </c>
      <c r="AW63" s="7">
        <v>2762</v>
      </c>
      <c r="AX63" s="7">
        <v>2798</v>
      </c>
      <c r="AY63" s="7">
        <v>2828</v>
      </c>
      <c r="AZ63" s="7">
        <v>2861</v>
      </c>
      <c r="BA63" s="7">
        <v>2916</v>
      </c>
      <c r="BB63" s="7">
        <v>2955</v>
      </c>
      <c r="BC63" s="7">
        <v>3009</v>
      </c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</row>
    <row r="64" spans="1:216" ht="15" thickBot="1" x14ac:dyDescent="0.4">
      <c r="A64" s="8" t="s">
        <v>93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>
        <v>551</v>
      </c>
      <c r="L64" s="9">
        <v>581</v>
      </c>
      <c r="M64" s="9">
        <v>601</v>
      </c>
      <c r="N64" s="9">
        <v>613</v>
      </c>
      <c r="O64" s="9">
        <v>631</v>
      </c>
      <c r="P64" s="9">
        <v>652</v>
      </c>
      <c r="Q64" s="9">
        <v>666</v>
      </c>
      <c r="R64" s="9">
        <v>702</v>
      </c>
      <c r="S64" s="9">
        <v>743</v>
      </c>
      <c r="T64" s="9">
        <v>767</v>
      </c>
      <c r="U64" s="9">
        <v>802</v>
      </c>
      <c r="V64" s="9" t="s">
        <v>101</v>
      </c>
      <c r="W64" s="9">
        <v>880</v>
      </c>
      <c r="X64" s="9">
        <v>929</v>
      </c>
      <c r="Y64" s="9">
        <v>969</v>
      </c>
      <c r="Z64" s="9">
        <v>1021</v>
      </c>
      <c r="AA64" s="9">
        <v>1022</v>
      </c>
      <c r="AB64" s="9">
        <v>1048</v>
      </c>
      <c r="AC64" s="9">
        <v>1076</v>
      </c>
      <c r="AD64" s="9">
        <v>1113</v>
      </c>
      <c r="AE64" s="9" t="s">
        <v>101</v>
      </c>
      <c r="AF64" s="9" t="s">
        <v>101</v>
      </c>
      <c r="AG64" s="9">
        <v>1241</v>
      </c>
      <c r="AH64" s="9">
        <v>1303</v>
      </c>
      <c r="AI64" s="9">
        <v>1435</v>
      </c>
      <c r="AJ64" s="9">
        <v>1470</v>
      </c>
      <c r="AK64" s="9">
        <v>1501</v>
      </c>
      <c r="AL64" s="9">
        <v>1547</v>
      </c>
      <c r="AM64" s="9">
        <v>1572</v>
      </c>
      <c r="AN64" s="9">
        <v>1622</v>
      </c>
      <c r="AO64" s="9">
        <v>1647</v>
      </c>
      <c r="AP64" s="9">
        <v>1673</v>
      </c>
      <c r="AQ64" s="9">
        <v>1697</v>
      </c>
      <c r="AR64" s="9">
        <v>1729</v>
      </c>
      <c r="AS64" s="9">
        <v>1754</v>
      </c>
      <c r="AT64" s="9">
        <v>1791</v>
      </c>
      <c r="AU64" s="9" t="s">
        <v>101</v>
      </c>
      <c r="AV64" s="9">
        <v>1853</v>
      </c>
      <c r="AW64" s="9">
        <v>1880</v>
      </c>
      <c r="AX64" s="9">
        <v>1914</v>
      </c>
      <c r="AY64" s="9">
        <v>1945</v>
      </c>
      <c r="AZ64" s="9">
        <v>1977</v>
      </c>
      <c r="BA64" s="9">
        <v>2021</v>
      </c>
      <c r="BB64" s="9">
        <v>2053</v>
      </c>
      <c r="BC64" s="9">
        <v>2071</v>
      </c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</row>
    <row r="65" spans="1:216" ht="15" thickBot="1" x14ac:dyDescent="0.4">
      <c r="A65" s="6" t="s">
        <v>94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>
        <v>423</v>
      </c>
      <c r="L65" s="7">
        <v>446</v>
      </c>
      <c r="M65" s="7">
        <v>467</v>
      </c>
      <c r="N65" s="7">
        <v>493</v>
      </c>
      <c r="O65" s="7">
        <v>518</v>
      </c>
      <c r="P65" s="7">
        <v>533</v>
      </c>
      <c r="Q65" s="7">
        <v>542</v>
      </c>
      <c r="R65" s="7">
        <v>579</v>
      </c>
      <c r="S65" s="7">
        <v>628</v>
      </c>
      <c r="T65" s="7">
        <v>646</v>
      </c>
      <c r="U65" s="7">
        <v>695</v>
      </c>
      <c r="V65" s="7" t="s">
        <v>101</v>
      </c>
      <c r="W65" s="7">
        <v>777</v>
      </c>
      <c r="X65" s="7">
        <v>832</v>
      </c>
      <c r="Y65" s="7">
        <v>890</v>
      </c>
      <c r="Z65" s="7">
        <v>951</v>
      </c>
      <c r="AA65" s="7">
        <v>1013</v>
      </c>
      <c r="AB65" s="7">
        <v>1057</v>
      </c>
      <c r="AC65" s="7">
        <v>1087</v>
      </c>
      <c r="AD65" s="7">
        <v>1130</v>
      </c>
      <c r="AE65" s="7" t="s">
        <v>101</v>
      </c>
      <c r="AF65" s="7" t="s">
        <v>101</v>
      </c>
      <c r="AG65" s="7">
        <v>1300</v>
      </c>
      <c r="AH65" s="7">
        <v>1375</v>
      </c>
      <c r="AI65" s="7">
        <v>1554</v>
      </c>
      <c r="AJ65" s="7">
        <v>1583</v>
      </c>
      <c r="AK65" s="7">
        <v>1615</v>
      </c>
      <c r="AL65" s="7">
        <v>1659</v>
      </c>
      <c r="AM65" s="7">
        <v>1711</v>
      </c>
      <c r="AN65" s="7">
        <v>1764</v>
      </c>
      <c r="AO65" s="7">
        <v>1796</v>
      </c>
      <c r="AP65" s="7">
        <v>1830</v>
      </c>
      <c r="AQ65" s="7">
        <v>1847</v>
      </c>
      <c r="AR65" s="7">
        <v>1882</v>
      </c>
      <c r="AS65" s="7">
        <v>1910</v>
      </c>
      <c r="AT65" s="7">
        <v>1937</v>
      </c>
      <c r="AU65" s="7" t="s">
        <v>101</v>
      </c>
      <c r="AV65" s="7">
        <v>2010</v>
      </c>
      <c r="AW65" s="7">
        <v>2039</v>
      </c>
      <c r="AX65" s="7">
        <v>2058</v>
      </c>
      <c r="AY65" s="7">
        <v>2084</v>
      </c>
      <c r="AZ65" s="7">
        <v>2105</v>
      </c>
      <c r="BA65" s="7">
        <v>2148</v>
      </c>
      <c r="BB65" s="7">
        <v>2168</v>
      </c>
      <c r="BC65" s="7">
        <v>2178</v>
      </c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</row>
    <row r="66" spans="1:216" ht="15" thickBot="1" x14ac:dyDescent="0.4">
      <c r="A66" s="8" t="s">
        <v>95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>
        <v>758</v>
      </c>
      <c r="L66" s="9">
        <v>862</v>
      </c>
      <c r="M66" s="9">
        <v>912</v>
      </c>
      <c r="N66" s="9">
        <v>1000</v>
      </c>
      <c r="O66" s="9">
        <v>1064</v>
      </c>
      <c r="P66" s="9">
        <v>1137</v>
      </c>
      <c r="Q66" s="9">
        <v>1198</v>
      </c>
      <c r="R66" s="9">
        <v>1302</v>
      </c>
      <c r="S66" s="9">
        <v>1463</v>
      </c>
      <c r="T66" s="9">
        <v>1552</v>
      </c>
      <c r="U66" s="9">
        <v>1689</v>
      </c>
      <c r="V66" s="9" t="s">
        <v>101</v>
      </c>
      <c r="W66" s="9">
        <v>1978</v>
      </c>
      <c r="X66" s="9">
        <v>2152</v>
      </c>
      <c r="Y66" s="9">
        <v>2319</v>
      </c>
      <c r="Z66" s="9">
        <v>2475</v>
      </c>
      <c r="AA66" s="9">
        <v>2667</v>
      </c>
      <c r="AB66" s="9">
        <v>2756</v>
      </c>
      <c r="AC66" s="9">
        <v>2849</v>
      </c>
      <c r="AD66" s="9">
        <v>2997</v>
      </c>
      <c r="AE66" s="9" t="s">
        <v>101</v>
      </c>
      <c r="AF66" s="9" t="s">
        <v>101</v>
      </c>
      <c r="AG66" s="9">
        <v>3516</v>
      </c>
      <c r="AH66" s="9">
        <v>3750</v>
      </c>
      <c r="AI66" s="9">
        <v>4466</v>
      </c>
      <c r="AJ66" s="9">
        <v>4549</v>
      </c>
      <c r="AK66" s="9">
        <v>4655</v>
      </c>
      <c r="AL66" s="9">
        <v>4773</v>
      </c>
      <c r="AM66" s="9">
        <v>4929</v>
      </c>
      <c r="AN66" s="9">
        <v>5068</v>
      </c>
      <c r="AO66" s="9">
        <v>5152</v>
      </c>
      <c r="AP66" s="9">
        <v>5234</v>
      </c>
      <c r="AQ66" s="9">
        <v>5292</v>
      </c>
      <c r="AR66" s="9">
        <v>5366</v>
      </c>
      <c r="AS66" s="9">
        <v>5469</v>
      </c>
      <c r="AT66" s="9">
        <v>5566</v>
      </c>
      <c r="AU66" s="9" t="s">
        <v>101</v>
      </c>
      <c r="AV66" s="9">
        <v>5757</v>
      </c>
      <c r="AW66" s="9">
        <v>5823</v>
      </c>
      <c r="AX66" s="9">
        <v>5907</v>
      </c>
      <c r="AY66" s="9">
        <v>5968</v>
      </c>
      <c r="AZ66" s="9">
        <v>6055</v>
      </c>
      <c r="BA66" s="9">
        <v>6141</v>
      </c>
      <c r="BB66" s="9">
        <v>6243</v>
      </c>
      <c r="BC66" s="9">
        <v>6301</v>
      </c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</row>
    <row r="67" spans="1:216" ht="15" thickBot="1" x14ac:dyDescent="0.4">
      <c r="A67" s="6" t="s">
        <v>96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>
        <v>14</v>
      </c>
      <c r="L67" s="7">
        <v>16</v>
      </c>
      <c r="M67" s="7">
        <v>19</v>
      </c>
      <c r="N67" s="7">
        <v>19</v>
      </c>
      <c r="O67" s="7">
        <v>37</v>
      </c>
      <c r="P67" s="7">
        <v>38</v>
      </c>
      <c r="Q67" s="7">
        <v>18</v>
      </c>
      <c r="R67" s="7">
        <v>20</v>
      </c>
      <c r="S67" s="7">
        <v>20</v>
      </c>
      <c r="T67" s="7">
        <v>20</v>
      </c>
      <c r="U67" s="7">
        <v>23</v>
      </c>
      <c r="V67" s="7" t="s">
        <v>101</v>
      </c>
      <c r="W67" s="7">
        <v>22</v>
      </c>
      <c r="X67" s="7">
        <v>22</v>
      </c>
      <c r="Y67" s="7">
        <v>23</v>
      </c>
      <c r="Z67" s="7">
        <v>25</v>
      </c>
      <c r="AA67" s="7">
        <v>49</v>
      </c>
      <c r="AB67" s="7">
        <v>63</v>
      </c>
      <c r="AC67" s="7">
        <v>65</v>
      </c>
      <c r="AD67" s="7">
        <v>67</v>
      </c>
      <c r="AE67" s="7" t="s">
        <v>101</v>
      </c>
      <c r="AF67" s="7" t="s">
        <v>101</v>
      </c>
      <c r="AG67" s="7">
        <v>67</v>
      </c>
      <c r="AH67" s="7">
        <v>67</v>
      </c>
      <c r="AI67" s="7">
        <v>80</v>
      </c>
      <c r="AJ67" s="7">
        <v>81</v>
      </c>
      <c r="AK67" s="7">
        <v>82</v>
      </c>
      <c r="AL67" s="7">
        <v>81</v>
      </c>
      <c r="AM67" s="7">
        <v>68</v>
      </c>
      <c r="AN67" s="7">
        <v>69</v>
      </c>
      <c r="AO67" s="7">
        <v>71</v>
      </c>
      <c r="AP67" s="7">
        <v>72</v>
      </c>
      <c r="AQ67" s="7">
        <v>74</v>
      </c>
      <c r="AR67" s="7">
        <v>77</v>
      </c>
      <c r="AS67" s="7">
        <v>77</v>
      </c>
      <c r="AT67" s="7">
        <v>76</v>
      </c>
      <c r="AU67" s="7" t="s">
        <v>101</v>
      </c>
      <c r="AV67" s="7">
        <v>80</v>
      </c>
      <c r="AW67" s="7">
        <v>77</v>
      </c>
      <c r="AX67" s="7">
        <v>74</v>
      </c>
      <c r="AY67" s="7">
        <v>77</v>
      </c>
      <c r="AZ67" s="7">
        <v>78</v>
      </c>
      <c r="BA67" s="7">
        <v>78</v>
      </c>
      <c r="BB67" s="7">
        <v>79</v>
      </c>
      <c r="BC67" s="7">
        <v>82</v>
      </c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</row>
    <row r="68" spans="1:216" ht="15" thickBot="1" x14ac:dyDescent="0.4">
      <c r="A68" s="14" t="s">
        <v>97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>
        <v>5262</v>
      </c>
      <c r="L68" s="15" t="s">
        <v>243</v>
      </c>
      <c r="M68" s="15">
        <v>5861</v>
      </c>
      <c r="N68" s="15">
        <v>6088</v>
      </c>
      <c r="O68" s="15">
        <v>6393</v>
      </c>
      <c r="P68" s="15">
        <v>6628</v>
      </c>
      <c r="Q68" s="15">
        <v>6830</v>
      </c>
      <c r="R68" s="15">
        <v>7281</v>
      </c>
      <c r="S68" s="15">
        <v>7760</v>
      </c>
      <c r="T68" s="15">
        <v>8052</v>
      </c>
      <c r="U68" s="15">
        <v>8457</v>
      </c>
      <c r="V68" s="15">
        <v>8964</v>
      </c>
      <c r="W68" s="15">
        <v>9348</v>
      </c>
      <c r="X68" s="15">
        <v>9856</v>
      </c>
      <c r="Y68" s="15">
        <v>10375</v>
      </c>
      <c r="Z68" s="15">
        <v>10897</v>
      </c>
      <c r="AA68" s="15">
        <v>11161</v>
      </c>
      <c r="AB68" s="15">
        <v>11621</v>
      </c>
      <c r="AC68" s="15">
        <v>12034</v>
      </c>
      <c r="AD68" s="15">
        <v>12487</v>
      </c>
      <c r="AE68" s="15" t="s">
        <v>101</v>
      </c>
      <c r="AF68" s="15" t="s">
        <v>101</v>
      </c>
      <c r="AG68" s="15">
        <v>13979</v>
      </c>
      <c r="AH68" s="15">
        <v>14599</v>
      </c>
      <c r="AI68" s="15">
        <v>16251</v>
      </c>
      <c r="AJ68" s="15">
        <v>16606</v>
      </c>
      <c r="AK68" s="15">
        <v>16991</v>
      </c>
      <c r="AL68" s="15">
        <v>17442</v>
      </c>
      <c r="AM68" s="15">
        <v>17918</v>
      </c>
      <c r="AN68" s="15">
        <v>18435</v>
      </c>
      <c r="AO68" s="15">
        <v>18855</v>
      </c>
      <c r="AP68" s="15">
        <v>19197</v>
      </c>
      <c r="AQ68" s="15">
        <v>19492</v>
      </c>
      <c r="AR68" s="15">
        <v>19878</v>
      </c>
      <c r="AS68" s="15">
        <v>20232</v>
      </c>
      <c r="AT68" s="15">
        <v>20633</v>
      </c>
      <c r="AU68" s="15" t="s">
        <v>101</v>
      </c>
      <c r="AV68" s="15">
        <v>21410</v>
      </c>
      <c r="AW68" s="15">
        <v>21717</v>
      </c>
      <c r="AX68" s="15">
        <v>22028</v>
      </c>
      <c r="AY68" s="15">
        <v>22317</v>
      </c>
      <c r="AZ68" s="15">
        <v>22636</v>
      </c>
      <c r="BA68" s="15">
        <v>23064</v>
      </c>
      <c r="BB68" s="15">
        <v>23413</v>
      </c>
      <c r="BC68" s="15">
        <v>23696</v>
      </c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</row>
    <row r="69" spans="1:216" ht="17" customHeight="1" thickBot="1" x14ac:dyDescent="0.4">
      <c r="A69" s="12"/>
      <c r="B69" s="13"/>
      <c r="C69" s="1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</row>
    <row r="70" spans="1:216" ht="17" customHeight="1" thickBot="1" x14ac:dyDescent="0.4">
      <c r="A70" s="4" t="s">
        <v>36</v>
      </c>
      <c r="B70" s="13"/>
      <c r="C70" s="13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</row>
    <row r="71" spans="1:216" ht="15" thickBot="1" x14ac:dyDescent="0.4">
      <c r="A71" s="6" t="s">
        <v>37</v>
      </c>
      <c r="AI71">
        <v>152</v>
      </c>
      <c r="AJ71">
        <v>155</v>
      </c>
      <c r="AK71">
        <v>186</v>
      </c>
      <c r="AL71">
        <v>191</v>
      </c>
      <c r="AM71">
        <v>195</v>
      </c>
      <c r="AN71">
        <v>201</v>
      </c>
      <c r="AO71">
        <v>204</v>
      </c>
      <c r="AP71">
        <v>210</v>
      </c>
      <c r="AQ71">
        <v>216</v>
      </c>
      <c r="AR71">
        <v>223</v>
      </c>
      <c r="AS71">
        <v>227</v>
      </c>
      <c r="AT71">
        <v>238</v>
      </c>
      <c r="AU71" t="s">
        <v>101</v>
      </c>
      <c r="AV71">
        <v>239</v>
      </c>
      <c r="AW71">
        <v>244</v>
      </c>
      <c r="AX71">
        <v>245</v>
      </c>
      <c r="AY71">
        <v>247</v>
      </c>
      <c r="AZ71">
        <v>252</v>
      </c>
      <c r="BA71">
        <v>258</v>
      </c>
      <c r="BB71">
        <v>262</v>
      </c>
      <c r="BC71">
        <v>265</v>
      </c>
    </row>
    <row r="72" spans="1:216" ht="15" thickBot="1" x14ac:dyDescent="0.4">
      <c r="A72" s="8" t="s">
        <v>38</v>
      </c>
      <c r="AI72">
        <v>16</v>
      </c>
      <c r="AJ72">
        <v>16</v>
      </c>
      <c r="AK72">
        <v>16</v>
      </c>
      <c r="AL72">
        <v>17</v>
      </c>
      <c r="AM72">
        <v>17</v>
      </c>
      <c r="AN72">
        <v>18</v>
      </c>
      <c r="AO72">
        <v>19</v>
      </c>
      <c r="AP72">
        <v>20</v>
      </c>
      <c r="AQ72">
        <v>21</v>
      </c>
      <c r="AR72">
        <v>23</v>
      </c>
      <c r="AS72">
        <v>24</v>
      </c>
      <c r="AT72">
        <v>30</v>
      </c>
      <c r="AU72" t="s">
        <v>101</v>
      </c>
      <c r="AV72">
        <v>33</v>
      </c>
      <c r="AW72">
        <v>34</v>
      </c>
      <c r="AX72">
        <v>34</v>
      </c>
      <c r="AY72">
        <v>35</v>
      </c>
      <c r="AZ72">
        <v>38</v>
      </c>
      <c r="BA72">
        <v>39</v>
      </c>
      <c r="BB72">
        <v>39</v>
      </c>
      <c r="BC72">
        <v>41</v>
      </c>
    </row>
    <row r="73" spans="1:216" ht="15" thickBot="1" x14ac:dyDescent="0.4">
      <c r="A73" s="6" t="s">
        <v>39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 t="s">
        <v>101</v>
      </c>
      <c r="AV73">
        <v>0</v>
      </c>
      <c r="AW73">
        <v>0</v>
      </c>
      <c r="AX73">
        <v>0</v>
      </c>
      <c r="AY73">
        <v>0</v>
      </c>
      <c r="AZ73" s="24" t="s">
        <v>292</v>
      </c>
      <c r="BA73" s="24" t="s">
        <v>292</v>
      </c>
      <c r="BB73" s="24" t="s">
        <v>292</v>
      </c>
      <c r="BC73" s="24" t="s">
        <v>292</v>
      </c>
    </row>
    <row r="74" spans="1:216" ht="15" thickBot="1" x14ac:dyDescent="0.4">
      <c r="A74" s="8" t="s">
        <v>40</v>
      </c>
      <c r="AI74" s="24" t="s">
        <v>292</v>
      </c>
      <c r="AJ74" s="24" t="s">
        <v>292</v>
      </c>
      <c r="AK74" s="24">
        <v>2</v>
      </c>
      <c r="AL74">
        <v>5</v>
      </c>
      <c r="AM74">
        <v>5</v>
      </c>
      <c r="AN74">
        <v>6</v>
      </c>
      <c r="AO74">
        <v>6</v>
      </c>
      <c r="AP74">
        <v>6</v>
      </c>
      <c r="AQ74">
        <v>6</v>
      </c>
      <c r="AR74">
        <v>6</v>
      </c>
      <c r="AS74">
        <v>6</v>
      </c>
      <c r="AT74">
        <v>6</v>
      </c>
      <c r="AU74" t="s">
        <v>101</v>
      </c>
      <c r="AV74">
        <v>6</v>
      </c>
      <c r="AW74">
        <v>6</v>
      </c>
      <c r="AX74">
        <v>6</v>
      </c>
      <c r="AY74">
        <v>6</v>
      </c>
      <c r="AZ74">
        <v>7</v>
      </c>
      <c r="BA74">
        <v>7</v>
      </c>
      <c r="BB74">
        <v>7</v>
      </c>
      <c r="BC74">
        <v>7</v>
      </c>
    </row>
    <row r="75" spans="1:216" ht="15" thickBot="1" x14ac:dyDescent="0.4">
      <c r="A75" s="6" t="s">
        <v>41</v>
      </c>
      <c r="AI75">
        <v>133</v>
      </c>
      <c r="AJ75">
        <v>138</v>
      </c>
      <c r="AK75">
        <v>142</v>
      </c>
      <c r="AL75">
        <v>144</v>
      </c>
      <c r="AM75">
        <v>147</v>
      </c>
      <c r="AN75">
        <v>154</v>
      </c>
      <c r="AO75">
        <v>156</v>
      </c>
      <c r="AP75">
        <v>164</v>
      </c>
      <c r="AQ75">
        <v>169</v>
      </c>
      <c r="AR75">
        <v>175</v>
      </c>
      <c r="AS75">
        <v>179</v>
      </c>
      <c r="AT75">
        <v>184</v>
      </c>
      <c r="AU75" t="s">
        <v>101</v>
      </c>
      <c r="AV75">
        <v>189</v>
      </c>
      <c r="AW75">
        <v>189</v>
      </c>
      <c r="AX75">
        <v>190</v>
      </c>
      <c r="AY75">
        <v>192</v>
      </c>
      <c r="AZ75">
        <v>195</v>
      </c>
      <c r="BA75">
        <v>198</v>
      </c>
      <c r="BB75">
        <v>200</v>
      </c>
      <c r="BC75">
        <v>200</v>
      </c>
    </row>
    <row r="76" spans="1:216" ht="15" thickBot="1" x14ac:dyDescent="0.4">
      <c r="A76" s="8" t="s">
        <v>42</v>
      </c>
      <c r="AI76">
        <v>14</v>
      </c>
      <c r="AJ76">
        <v>15</v>
      </c>
      <c r="AK76">
        <v>15</v>
      </c>
      <c r="AL76">
        <v>15</v>
      </c>
      <c r="AM76">
        <v>17</v>
      </c>
      <c r="AN76">
        <v>19</v>
      </c>
      <c r="AO76">
        <v>19</v>
      </c>
      <c r="AP76">
        <v>20</v>
      </c>
      <c r="AQ76">
        <v>21</v>
      </c>
      <c r="AR76">
        <v>22</v>
      </c>
      <c r="AS76">
        <v>22</v>
      </c>
      <c r="AT76">
        <v>23</v>
      </c>
      <c r="AU76" t="s">
        <v>101</v>
      </c>
      <c r="AV76">
        <v>24</v>
      </c>
      <c r="AW76">
        <v>24</v>
      </c>
      <c r="AX76">
        <v>24</v>
      </c>
      <c r="AY76">
        <v>24</v>
      </c>
      <c r="AZ76">
        <v>24</v>
      </c>
      <c r="BA76">
        <v>24</v>
      </c>
      <c r="BB76">
        <v>24</v>
      </c>
      <c r="BC76">
        <v>25</v>
      </c>
    </row>
    <row r="77" spans="1:216" ht="15" thickBot="1" x14ac:dyDescent="0.4">
      <c r="A77" s="6" t="s">
        <v>43</v>
      </c>
      <c r="AI77">
        <v>14</v>
      </c>
      <c r="AJ77">
        <v>16</v>
      </c>
      <c r="AK77">
        <v>16</v>
      </c>
      <c r="AL77">
        <v>18</v>
      </c>
      <c r="AM77">
        <v>19</v>
      </c>
      <c r="AN77">
        <v>19</v>
      </c>
      <c r="AO77">
        <v>19</v>
      </c>
      <c r="AP77">
        <v>19</v>
      </c>
      <c r="AQ77">
        <v>21</v>
      </c>
      <c r="AR77">
        <v>22</v>
      </c>
      <c r="AS77">
        <v>39</v>
      </c>
      <c r="AT77">
        <v>40</v>
      </c>
      <c r="AU77" t="s">
        <v>101</v>
      </c>
      <c r="AV77">
        <v>41</v>
      </c>
      <c r="AW77">
        <v>42</v>
      </c>
      <c r="AX77">
        <v>43</v>
      </c>
      <c r="AY77">
        <v>43</v>
      </c>
      <c r="AZ77">
        <v>43</v>
      </c>
      <c r="BA77">
        <v>43</v>
      </c>
      <c r="BB77">
        <v>44</v>
      </c>
      <c r="BC77">
        <v>62</v>
      </c>
    </row>
    <row r="78" spans="1:216" ht="15" thickBot="1" x14ac:dyDescent="0.4">
      <c r="A78" s="8" t="s">
        <v>44</v>
      </c>
      <c r="AI78">
        <v>26</v>
      </c>
      <c r="AJ78">
        <v>26</v>
      </c>
      <c r="AK78">
        <v>26</v>
      </c>
      <c r="AL78">
        <v>26</v>
      </c>
      <c r="AM78">
        <v>27</v>
      </c>
      <c r="AN78">
        <v>27</v>
      </c>
      <c r="AO78">
        <v>27</v>
      </c>
      <c r="AP78">
        <v>27</v>
      </c>
      <c r="AQ78">
        <v>27</v>
      </c>
      <c r="AR78">
        <v>29</v>
      </c>
      <c r="AS78">
        <v>29</v>
      </c>
      <c r="AT78">
        <v>29</v>
      </c>
      <c r="AU78" t="s">
        <v>101</v>
      </c>
      <c r="AV78">
        <v>30</v>
      </c>
      <c r="AW78">
        <v>30</v>
      </c>
      <c r="AX78">
        <v>30</v>
      </c>
      <c r="AY78">
        <v>32</v>
      </c>
      <c r="AZ78">
        <v>32</v>
      </c>
      <c r="BA78">
        <v>32</v>
      </c>
      <c r="BB78">
        <v>32</v>
      </c>
      <c r="BC78">
        <v>32</v>
      </c>
    </row>
    <row r="79" spans="1:216" ht="15" thickBot="1" x14ac:dyDescent="0.4">
      <c r="A79" s="6" t="s">
        <v>45</v>
      </c>
      <c r="AI79">
        <v>0</v>
      </c>
      <c r="AJ79" s="24" t="s">
        <v>292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 t="s">
        <v>101</v>
      </c>
      <c r="AV79">
        <v>0</v>
      </c>
      <c r="AW79">
        <v>0</v>
      </c>
      <c r="AX79" s="24" t="s">
        <v>292</v>
      </c>
      <c r="AY79" s="24" t="s">
        <v>292</v>
      </c>
      <c r="AZ79" s="24" t="s">
        <v>292</v>
      </c>
      <c r="BA79" s="24" t="s">
        <v>292</v>
      </c>
      <c r="BB79" s="24" t="s">
        <v>292</v>
      </c>
      <c r="BC79" s="24" t="s">
        <v>292</v>
      </c>
    </row>
    <row r="80" spans="1:216" ht="15" thickBot="1" x14ac:dyDescent="0.4">
      <c r="A80" s="8" t="s">
        <v>46</v>
      </c>
      <c r="AI80">
        <v>7</v>
      </c>
      <c r="AJ80">
        <v>7</v>
      </c>
      <c r="AK80">
        <v>8</v>
      </c>
      <c r="AL80">
        <v>8</v>
      </c>
      <c r="AM80">
        <v>8</v>
      </c>
      <c r="AN80">
        <v>8</v>
      </c>
      <c r="AO80">
        <v>8</v>
      </c>
      <c r="AP80">
        <v>9</v>
      </c>
      <c r="AQ80">
        <v>9</v>
      </c>
      <c r="AR80">
        <v>10</v>
      </c>
      <c r="AS80">
        <v>10</v>
      </c>
      <c r="AT80">
        <v>10</v>
      </c>
      <c r="AU80" t="s">
        <v>101</v>
      </c>
      <c r="AV80">
        <v>10</v>
      </c>
      <c r="AW80">
        <v>10</v>
      </c>
      <c r="AX80">
        <v>10</v>
      </c>
      <c r="AY80">
        <v>10</v>
      </c>
      <c r="AZ80">
        <v>10</v>
      </c>
      <c r="BA80">
        <v>10</v>
      </c>
      <c r="BB80">
        <v>11</v>
      </c>
      <c r="BC80">
        <v>12</v>
      </c>
    </row>
    <row r="81" spans="1:55" ht="15" thickBot="1" x14ac:dyDescent="0.4">
      <c r="A81" s="6" t="s">
        <v>47</v>
      </c>
      <c r="AI81">
        <v>22</v>
      </c>
      <c r="AJ81">
        <v>23</v>
      </c>
      <c r="AK81">
        <v>23</v>
      </c>
      <c r="AL81">
        <v>24</v>
      </c>
      <c r="AM81">
        <v>41</v>
      </c>
      <c r="AN81">
        <v>42</v>
      </c>
      <c r="AO81">
        <v>42</v>
      </c>
      <c r="AP81">
        <v>50</v>
      </c>
      <c r="AQ81">
        <v>54</v>
      </c>
      <c r="AR81">
        <v>59</v>
      </c>
      <c r="AS81">
        <v>59</v>
      </c>
      <c r="AT81">
        <v>59</v>
      </c>
      <c r="AU81" t="s">
        <v>101</v>
      </c>
      <c r="AV81">
        <v>59</v>
      </c>
      <c r="AW81">
        <v>59</v>
      </c>
      <c r="AX81">
        <v>59</v>
      </c>
      <c r="AY81">
        <v>59</v>
      </c>
      <c r="AZ81">
        <v>60</v>
      </c>
      <c r="BA81">
        <v>61</v>
      </c>
      <c r="BB81">
        <v>62</v>
      </c>
      <c r="BC81">
        <v>64</v>
      </c>
    </row>
    <row r="82" spans="1:55" ht="15" thickBot="1" x14ac:dyDescent="0.4">
      <c r="A82" s="8" t="s">
        <v>48</v>
      </c>
      <c r="AI82">
        <v>92</v>
      </c>
      <c r="AJ82">
        <v>92</v>
      </c>
      <c r="AK82">
        <v>92</v>
      </c>
      <c r="AL82">
        <v>94</v>
      </c>
      <c r="AM82">
        <v>112</v>
      </c>
      <c r="AN82">
        <v>114</v>
      </c>
      <c r="AO82">
        <v>114</v>
      </c>
      <c r="AP82">
        <v>121</v>
      </c>
      <c r="AQ82">
        <v>125</v>
      </c>
      <c r="AR82">
        <v>129</v>
      </c>
      <c r="AS82">
        <v>129</v>
      </c>
      <c r="AT82">
        <v>132</v>
      </c>
      <c r="AU82" t="s">
        <v>101</v>
      </c>
      <c r="AV82">
        <v>133</v>
      </c>
      <c r="AW82">
        <v>134</v>
      </c>
      <c r="AX82">
        <v>134</v>
      </c>
      <c r="AY82">
        <v>134</v>
      </c>
      <c r="AZ82">
        <v>134</v>
      </c>
      <c r="BA82">
        <v>135</v>
      </c>
      <c r="BB82">
        <v>136</v>
      </c>
      <c r="BC82">
        <v>136</v>
      </c>
    </row>
    <row r="83" spans="1:55" ht="15" thickBot="1" x14ac:dyDescent="0.4">
      <c r="A83" s="6" t="s">
        <v>49</v>
      </c>
      <c r="AI83">
        <v>9</v>
      </c>
      <c r="AJ83">
        <v>10</v>
      </c>
      <c r="AK83">
        <v>14</v>
      </c>
      <c r="AL83">
        <v>15</v>
      </c>
      <c r="AM83">
        <v>17</v>
      </c>
      <c r="AN83">
        <v>17</v>
      </c>
      <c r="AO83">
        <v>17</v>
      </c>
      <c r="AP83">
        <v>17</v>
      </c>
      <c r="AQ83">
        <v>18</v>
      </c>
      <c r="AR83">
        <v>21</v>
      </c>
      <c r="AS83">
        <v>21</v>
      </c>
      <c r="AT83">
        <v>22</v>
      </c>
      <c r="AU83" t="s">
        <v>101</v>
      </c>
      <c r="AV83">
        <v>22</v>
      </c>
      <c r="AW83">
        <v>22</v>
      </c>
      <c r="AX83">
        <v>23</v>
      </c>
      <c r="AY83">
        <v>23</v>
      </c>
      <c r="AZ83">
        <v>23</v>
      </c>
      <c r="BA83">
        <v>23</v>
      </c>
      <c r="BB83">
        <v>25</v>
      </c>
      <c r="BC83">
        <v>25</v>
      </c>
    </row>
    <row r="84" spans="1:55" ht="15" thickBot="1" x14ac:dyDescent="0.4">
      <c r="A84" s="8" t="s">
        <v>50</v>
      </c>
      <c r="AI84">
        <v>125</v>
      </c>
      <c r="AJ84">
        <v>130</v>
      </c>
      <c r="AK84">
        <v>140</v>
      </c>
      <c r="AL84">
        <v>153</v>
      </c>
      <c r="AM84">
        <v>166</v>
      </c>
      <c r="AN84">
        <v>178</v>
      </c>
      <c r="AO84">
        <v>184</v>
      </c>
      <c r="AP84">
        <v>191</v>
      </c>
      <c r="AQ84">
        <v>193</v>
      </c>
      <c r="AR84">
        <v>199</v>
      </c>
      <c r="AS84">
        <v>208</v>
      </c>
      <c r="AT84">
        <v>220</v>
      </c>
      <c r="AU84" t="s">
        <v>101</v>
      </c>
      <c r="AV84">
        <v>239</v>
      </c>
      <c r="AW84">
        <v>247</v>
      </c>
      <c r="AX84">
        <v>251</v>
      </c>
      <c r="AY84">
        <v>258</v>
      </c>
      <c r="AZ84">
        <v>262</v>
      </c>
      <c r="BA84">
        <v>274</v>
      </c>
      <c r="BB84">
        <v>282</v>
      </c>
      <c r="BC84">
        <v>292</v>
      </c>
    </row>
    <row r="85" spans="1:55" ht="15" thickBot="1" x14ac:dyDescent="0.4">
      <c r="A85" s="6" t="s">
        <v>51</v>
      </c>
      <c r="AI85">
        <v>0</v>
      </c>
      <c r="AJ85" s="24" t="s">
        <v>292</v>
      </c>
      <c r="AK85" s="24" t="s">
        <v>292</v>
      </c>
      <c r="AL85" s="24" t="s">
        <v>292</v>
      </c>
      <c r="AM85" s="24" t="s">
        <v>292</v>
      </c>
      <c r="AN85" s="24" t="s">
        <v>292</v>
      </c>
      <c r="AO85" s="24" t="s">
        <v>292</v>
      </c>
      <c r="AP85" s="24" t="s">
        <v>292</v>
      </c>
      <c r="AQ85" s="24" t="s">
        <v>292</v>
      </c>
      <c r="AR85" s="24" t="s">
        <v>292</v>
      </c>
      <c r="AS85" s="24" t="s">
        <v>292</v>
      </c>
      <c r="AT85" s="24" t="s">
        <v>292</v>
      </c>
      <c r="AU85" t="s">
        <v>101</v>
      </c>
      <c r="AV85" s="24" t="s">
        <v>292</v>
      </c>
      <c r="AW85" s="24" t="s">
        <v>292</v>
      </c>
      <c r="AX85" s="24" t="s">
        <v>292</v>
      </c>
      <c r="AY85" s="24" t="s">
        <v>292</v>
      </c>
      <c r="AZ85" s="24" t="s">
        <v>292</v>
      </c>
      <c r="BA85" s="24" t="s">
        <v>292</v>
      </c>
      <c r="BB85" s="24" t="s">
        <v>292</v>
      </c>
      <c r="BC85" s="24" t="s">
        <v>292</v>
      </c>
    </row>
    <row r="86" spans="1:55" ht="15" thickBot="1" x14ac:dyDescent="0.4">
      <c r="A86" s="8" t="s">
        <v>52</v>
      </c>
      <c r="AI86">
        <v>82</v>
      </c>
      <c r="AJ86">
        <v>86</v>
      </c>
      <c r="AK86">
        <v>93</v>
      </c>
      <c r="AL86">
        <v>99</v>
      </c>
      <c r="AM86">
        <v>102</v>
      </c>
      <c r="AN86">
        <v>107</v>
      </c>
      <c r="AO86">
        <v>114</v>
      </c>
      <c r="AP86">
        <v>124</v>
      </c>
      <c r="AQ86">
        <v>132</v>
      </c>
      <c r="AR86">
        <v>140</v>
      </c>
      <c r="AS86">
        <v>142</v>
      </c>
      <c r="AT86">
        <v>147</v>
      </c>
      <c r="AU86" t="s">
        <v>101</v>
      </c>
      <c r="AV86">
        <v>153</v>
      </c>
      <c r="AW86">
        <v>155</v>
      </c>
      <c r="AX86">
        <v>157</v>
      </c>
      <c r="AY86">
        <v>158</v>
      </c>
      <c r="AZ86">
        <v>159</v>
      </c>
      <c r="BA86">
        <v>159</v>
      </c>
      <c r="BB86">
        <v>164</v>
      </c>
      <c r="BC86">
        <v>165</v>
      </c>
    </row>
    <row r="87" spans="1:55" ht="15" thickBot="1" x14ac:dyDescent="0.4">
      <c r="A87" s="6" t="s">
        <v>53</v>
      </c>
      <c r="AI87" s="24" t="s">
        <v>292</v>
      </c>
      <c r="AJ87" s="24" t="s">
        <v>292</v>
      </c>
      <c r="AK87" s="24" t="s">
        <v>292</v>
      </c>
      <c r="AL87" s="24" t="s">
        <v>292</v>
      </c>
      <c r="AM87" s="24" t="s">
        <v>292</v>
      </c>
      <c r="AN87" s="24" t="s">
        <v>292</v>
      </c>
      <c r="AO87" s="24" t="s">
        <v>292</v>
      </c>
      <c r="AP87" s="24" t="s">
        <v>292</v>
      </c>
      <c r="AQ87" s="24" t="s">
        <v>292</v>
      </c>
      <c r="AR87" s="24" t="s">
        <v>292</v>
      </c>
      <c r="AS87" s="24" t="s">
        <v>292</v>
      </c>
      <c r="AT87" s="24" t="s">
        <v>292</v>
      </c>
      <c r="AU87" t="s">
        <v>101</v>
      </c>
      <c r="AV87" s="24" t="s">
        <v>292</v>
      </c>
      <c r="AW87" s="24" t="s">
        <v>292</v>
      </c>
      <c r="AX87" s="24" t="s">
        <v>292</v>
      </c>
      <c r="AY87" s="24" t="s">
        <v>292</v>
      </c>
      <c r="AZ87" s="24" t="s">
        <v>292</v>
      </c>
      <c r="BA87" s="24" t="s">
        <v>292</v>
      </c>
      <c r="BB87" s="24" t="s">
        <v>292</v>
      </c>
      <c r="BC87" s="24" t="s">
        <v>292</v>
      </c>
    </row>
    <row r="88" spans="1:55" ht="15" thickBot="1" x14ac:dyDescent="0.4">
      <c r="A88" s="8" t="s">
        <v>54</v>
      </c>
      <c r="AI88">
        <v>46</v>
      </c>
      <c r="AJ88">
        <v>47</v>
      </c>
      <c r="AK88">
        <v>47</v>
      </c>
      <c r="AL88">
        <v>53</v>
      </c>
      <c r="AM88">
        <v>55</v>
      </c>
      <c r="AN88">
        <v>56</v>
      </c>
      <c r="AO88">
        <v>56</v>
      </c>
      <c r="AP88">
        <v>58</v>
      </c>
      <c r="AQ88">
        <v>58</v>
      </c>
      <c r="AR88">
        <v>59</v>
      </c>
      <c r="AS88">
        <v>59</v>
      </c>
      <c r="AT88">
        <v>61</v>
      </c>
      <c r="AU88" t="s">
        <v>101</v>
      </c>
      <c r="AV88">
        <v>62</v>
      </c>
      <c r="AW88">
        <v>62</v>
      </c>
      <c r="AX88">
        <v>62</v>
      </c>
      <c r="AY88">
        <v>62</v>
      </c>
      <c r="AZ88">
        <v>62</v>
      </c>
      <c r="BA88">
        <v>62</v>
      </c>
      <c r="BB88">
        <v>62</v>
      </c>
      <c r="BC88">
        <v>62</v>
      </c>
    </row>
    <row r="89" spans="1:55" ht="15" thickBot="1" x14ac:dyDescent="0.4">
      <c r="A89" s="6" t="s">
        <v>55</v>
      </c>
      <c r="AI89">
        <v>7</v>
      </c>
      <c r="AJ89">
        <v>7</v>
      </c>
      <c r="AK89">
        <v>7</v>
      </c>
      <c r="AL89">
        <v>8</v>
      </c>
      <c r="AM89">
        <v>8</v>
      </c>
      <c r="AN89">
        <v>8</v>
      </c>
      <c r="AO89">
        <v>8</v>
      </c>
      <c r="AP89">
        <v>8</v>
      </c>
      <c r="AQ89">
        <v>8</v>
      </c>
      <c r="AR89">
        <v>8</v>
      </c>
      <c r="AS89">
        <v>8</v>
      </c>
      <c r="AT89">
        <v>8</v>
      </c>
      <c r="AU89" t="s">
        <v>101</v>
      </c>
      <c r="AV89">
        <v>8</v>
      </c>
      <c r="AW89">
        <v>9</v>
      </c>
      <c r="AX89">
        <v>9</v>
      </c>
      <c r="AY89">
        <v>9</v>
      </c>
      <c r="AZ89">
        <v>9</v>
      </c>
      <c r="BA89">
        <v>9</v>
      </c>
      <c r="BB89">
        <v>9</v>
      </c>
      <c r="BC89">
        <v>9</v>
      </c>
    </row>
    <row r="90" spans="1:55" ht="15" thickBot="1" x14ac:dyDescent="0.4">
      <c r="A90" s="8" t="s">
        <v>56</v>
      </c>
      <c r="AI90">
        <v>18</v>
      </c>
      <c r="AJ90">
        <v>18</v>
      </c>
      <c r="AK90">
        <v>18</v>
      </c>
      <c r="AL90">
        <v>19</v>
      </c>
      <c r="AM90">
        <v>21</v>
      </c>
      <c r="AN90">
        <v>21</v>
      </c>
      <c r="AO90">
        <v>21</v>
      </c>
      <c r="AP90">
        <v>21</v>
      </c>
      <c r="AQ90">
        <v>21</v>
      </c>
      <c r="AR90">
        <v>21</v>
      </c>
      <c r="AS90">
        <v>20</v>
      </c>
      <c r="AT90">
        <v>20</v>
      </c>
      <c r="AU90" t="s">
        <v>101</v>
      </c>
      <c r="AV90">
        <v>21</v>
      </c>
      <c r="AW90">
        <v>21</v>
      </c>
      <c r="AX90">
        <v>21</v>
      </c>
      <c r="AY90">
        <v>22</v>
      </c>
      <c r="AZ90">
        <v>23</v>
      </c>
      <c r="BA90">
        <v>23</v>
      </c>
      <c r="BB90">
        <v>23</v>
      </c>
      <c r="BC90">
        <v>23</v>
      </c>
    </row>
    <row r="91" spans="1:55" ht="15" thickBot="1" x14ac:dyDescent="0.4">
      <c r="A91" s="6" t="s">
        <v>57</v>
      </c>
      <c r="AI91">
        <v>44</v>
      </c>
      <c r="AJ91">
        <v>47</v>
      </c>
      <c r="AK91">
        <v>49</v>
      </c>
      <c r="AL91">
        <v>51</v>
      </c>
      <c r="AM91">
        <v>56</v>
      </c>
      <c r="AN91">
        <v>57</v>
      </c>
      <c r="AO91">
        <v>57</v>
      </c>
      <c r="AP91">
        <v>62</v>
      </c>
      <c r="AQ91">
        <v>65</v>
      </c>
      <c r="AR91">
        <v>71</v>
      </c>
      <c r="AS91">
        <v>77</v>
      </c>
      <c r="AT91">
        <v>83</v>
      </c>
      <c r="AU91" t="s">
        <v>101</v>
      </c>
      <c r="AV91">
        <v>87</v>
      </c>
      <c r="AW91">
        <v>88</v>
      </c>
      <c r="AX91">
        <v>90</v>
      </c>
      <c r="AY91">
        <v>91</v>
      </c>
      <c r="AZ91">
        <v>93</v>
      </c>
      <c r="BA91">
        <v>99</v>
      </c>
      <c r="BB91">
        <v>105</v>
      </c>
      <c r="BC91">
        <v>106</v>
      </c>
    </row>
    <row r="92" spans="1:55" ht="15" thickBot="1" x14ac:dyDescent="0.4">
      <c r="A92" s="8" t="s">
        <v>58</v>
      </c>
      <c r="AI92">
        <v>13</v>
      </c>
      <c r="AJ92">
        <v>13</v>
      </c>
      <c r="AK92">
        <v>14</v>
      </c>
      <c r="AL92">
        <v>15</v>
      </c>
      <c r="AM92">
        <v>16</v>
      </c>
      <c r="AN92">
        <v>19</v>
      </c>
      <c r="AO92">
        <v>19</v>
      </c>
      <c r="AP92">
        <v>21</v>
      </c>
      <c r="AQ92">
        <v>21</v>
      </c>
      <c r="AR92">
        <v>21</v>
      </c>
      <c r="AS92">
        <v>23</v>
      </c>
      <c r="AT92">
        <v>24</v>
      </c>
      <c r="AU92" t="s">
        <v>101</v>
      </c>
      <c r="AV92">
        <v>24</v>
      </c>
      <c r="AW92">
        <v>24</v>
      </c>
      <c r="AX92">
        <v>24</v>
      </c>
      <c r="AY92">
        <v>24</v>
      </c>
      <c r="AZ92">
        <v>24</v>
      </c>
      <c r="BA92">
        <v>24</v>
      </c>
      <c r="BB92">
        <v>24</v>
      </c>
      <c r="BC92">
        <v>24</v>
      </c>
    </row>
    <row r="93" spans="1:55" ht="15" thickBot="1" x14ac:dyDescent="0.4">
      <c r="A93" s="6" t="s">
        <v>59</v>
      </c>
      <c r="AI93">
        <v>43</v>
      </c>
      <c r="AJ93">
        <v>46</v>
      </c>
      <c r="AK93">
        <v>52</v>
      </c>
      <c r="AL93">
        <v>57</v>
      </c>
      <c r="AM93">
        <v>64</v>
      </c>
      <c r="AN93">
        <v>66</v>
      </c>
      <c r="AO93">
        <v>67</v>
      </c>
      <c r="AP93">
        <v>90</v>
      </c>
      <c r="AQ93">
        <v>93</v>
      </c>
      <c r="AR93">
        <v>98</v>
      </c>
      <c r="AS93">
        <v>101</v>
      </c>
      <c r="AT93">
        <v>116</v>
      </c>
      <c r="AU93" t="s">
        <v>101</v>
      </c>
      <c r="AV93">
        <v>130</v>
      </c>
      <c r="AW93">
        <v>141</v>
      </c>
      <c r="AX93">
        <v>144</v>
      </c>
      <c r="AY93">
        <v>146</v>
      </c>
      <c r="AZ93">
        <v>148</v>
      </c>
      <c r="BA93">
        <v>153</v>
      </c>
      <c r="BB93">
        <v>153</v>
      </c>
      <c r="BC93">
        <v>159</v>
      </c>
    </row>
    <row r="94" spans="1:55" ht="15" thickBot="1" x14ac:dyDescent="0.4">
      <c r="A94" s="8" t="s">
        <v>60</v>
      </c>
      <c r="AI94">
        <v>73</v>
      </c>
      <c r="AJ94">
        <v>75</v>
      </c>
      <c r="AK94">
        <v>80</v>
      </c>
      <c r="AL94">
        <v>91</v>
      </c>
      <c r="AM94">
        <v>96</v>
      </c>
      <c r="AN94">
        <v>100</v>
      </c>
      <c r="AO94">
        <v>100</v>
      </c>
      <c r="AP94">
        <v>106</v>
      </c>
      <c r="AQ94">
        <v>107</v>
      </c>
      <c r="AR94">
        <v>109</v>
      </c>
      <c r="AS94">
        <v>114</v>
      </c>
      <c r="AT94">
        <v>124</v>
      </c>
      <c r="AU94" t="s">
        <v>101</v>
      </c>
      <c r="AV94">
        <v>129</v>
      </c>
      <c r="AW94">
        <v>131</v>
      </c>
      <c r="AX94">
        <v>133</v>
      </c>
      <c r="AY94">
        <v>136</v>
      </c>
      <c r="AZ94">
        <v>148</v>
      </c>
      <c r="BA94">
        <v>151</v>
      </c>
      <c r="BB94">
        <v>155</v>
      </c>
      <c r="BC94">
        <v>156</v>
      </c>
    </row>
    <row r="95" spans="1:55" ht="15" thickBot="1" x14ac:dyDescent="0.4">
      <c r="A95" s="6" t="s">
        <v>61</v>
      </c>
      <c r="AI95" s="24" t="s">
        <v>292</v>
      </c>
      <c r="AJ95" s="24" t="s">
        <v>292</v>
      </c>
      <c r="AK95" s="24" t="s">
        <v>292</v>
      </c>
      <c r="AL95" s="24" t="s">
        <v>292</v>
      </c>
      <c r="AM95" s="24" t="s">
        <v>292</v>
      </c>
      <c r="AN95" s="24" t="s">
        <v>292</v>
      </c>
      <c r="AO95" s="24" t="s">
        <v>292</v>
      </c>
      <c r="AP95" s="24" t="s">
        <v>292</v>
      </c>
      <c r="AQ95" s="24" t="s">
        <v>292</v>
      </c>
      <c r="AR95" s="24" t="s">
        <v>292</v>
      </c>
      <c r="AS95" s="24" t="s">
        <v>292</v>
      </c>
      <c r="AT95" s="24" t="s">
        <v>292</v>
      </c>
      <c r="AU95" t="s">
        <v>101</v>
      </c>
      <c r="AV95" s="24" t="s">
        <v>292</v>
      </c>
      <c r="AW95" s="24" t="s">
        <v>292</v>
      </c>
      <c r="AX95" s="24" t="s">
        <v>292</v>
      </c>
      <c r="AY95" s="24" t="s">
        <v>292</v>
      </c>
      <c r="AZ95" s="24" t="s">
        <v>292</v>
      </c>
      <c r="BA95" s="24" t="s">
        <v>292</v>
      </c>
      <c r="BB95" s="24" t="s">
        <v>292</v>
      </c>
      <c r="BC95" s="24" t="s">
        <v>292</v>
      </c>
    </row>
    <row r="96" spans="1:55" ht="15" thickBot="1" x14ac:dyDescent="0.4">
      <c r="A96" s="8" t="s">
        <v>62</v>
      </c>
      <c r="AI96">
        <v>54</v>
      </c>
      <c r="AJ96">
        <v>55</v>
      </c>
      <c r="AK96">
        <v>56</v>
      </c>
      <c r="AL96">
        <v>56</v>
      </c>
      <c r="AM96">
        <v>60</v>
      </c>
      <c r="AN96">
        <v>65</v>
      </c>
      <c r="AO96">
        <v>67</v>
      </c>
      <c r="AP96">
        <v>71</v>
      </c>
      <c r="AQ96">
        <v>73</v>
      </c>
      <c r="AR96">
        <v>76</v>
      </c>
      <c r="AS96">
        <v>77</v>
      </c>
      <c r="AT96">
        <v>80</v>
      </c>
      <c r="AU96" t="s">
        <v>101</v>
      </c>
      <c r="AV96">
        <v>85</v>
      </c>
      <c r="AW96">
        <v>86</v>
      </c>
      <c r="AX96">
        <v>86</v>
      </c>
      <c r="AY96">
        <v>87</v>
      </c>
      <c r="AZ96">
        <v>88</v>
      </c>
      <c r="BA96">
        <v>90</v>
      </c>
      <c r="BB96">
        <v>91</v>
      </c>
      <c r="BC96">
        <v>90</v>
      </c>
    </row>
    <row r="97" spans="1:216" ht="15" thickBot="1" x14ac:dyDescent="0.4">
      <c r="A97" s="6" t="s">
        <v>63</v>
      </c>
      <c r="AI97">
        <v>24</v>
      </c>
      <c r="AJ97">
        <v>26</v>
      </c>
      <c r="AK97">
        <v>29</v>
      </c>
      <c r="AL97">
        <v>30</v>
      </c>
      <c r="AM97">
        <v>32</v>
      </c>
      <c r="AN97">
        <v>32</v>
      </c>
      <c r="AO97">
        <v>32</v>
      </c>
      <c r="AP97">
        <v>33</v>
      </c>
      <c r="AQ97">
        <v>35</v>
      </c>
      <c r="AR97">
        <v>38</v>
      </c>
      <c r="AS97">
        <v>40</v>
      </c>
      <c r="AT97">
        <v>42</v>
      </c>
      <c r="AU97" t="s">
        <v>101</v>
      </c>
      <c r="AV97">
        <v>45</v>
      </c>
      <c r="AW97">
        <v>47</v>
      </c>
      <c r="AX97">
        <v>46</v>
      </c>
      <c r="AY97">
        <v>46</v>
      </c>
      <c r="AZ97">
        <v>46</v>
      </c>
      <c r="BA97">
        <v>46</v>
      </c>
      <c r="BB97">
        <v>46</v>
      </c>
      <c r="BC97">
        <v>46</v>
      </c>
    </row>
    <row r="98" spans="1:216" ht="15" thickBot="1" x14ac:dyDescent="0.4">
      <c r="A98" s="8" t="s">
        <v>64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 t="s">
        <v>101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216" ht="15" thickBot="1" x14ac:dyDescent="0.4">
      <c r="A99" s="6" t="s">
        <v>65</v>
      </c>
      <c r="AI99">
        <v>118</v>
      </c>
      <c r="AJ99">
        <v>122</v>
      </c>
      <c r="AK99">
        <v>124</v>
      </c>
      <c r="AL99">
        <v>127</v>
      </c>
      <c r="AM99">
        <v>129</v>
      </c>
      <c r="AN99">
        <v>132</v>
      </c>
      <c r="AO99">
        <v>132</v>
      </c>
      <c r="AP99">
        <v>134</v>
      </c>
      <c r="AQ99">
        <v>130</v>
      </c>
      <c r="AR99">
        <v>141</v>
      </c>
      <c r="AS99">
        <v>142</v>
      </c>
      <c r="AT99">
        <v>142</v>
      </c>
      <c r="AU99" t="s">
        <v>101</v>
      </c>
      <c r="AV99">
        <v>144</v>
      </c>
      <c r="AW99">
        <v>144</v>
      </c>
      <c r="AX99">
        <v>144</v>
      </c>
      <c r="AY99">
        <v>144</v>
      </c>
      <c r="AZ99">
        <v>144</v>
      </c>
      <c r="BA99">
        <v>144</v>
      </c>
      <c r="BB99">
        <v>145</v>
      </c>
      <c r="BC99">
        <v>147</v>
      </c>
    </row>
    <row r="100" spans="1:216" ht="15" thickBot="1" x14ac:dyDescent="0.4">
      <c r="A100" s="8" t="s">
        <v>66</v>
      </c>
      <c r="AI100">
        <v>88</v>
      </c>
      <c r="AJ100">
        <v>88</v>
      </c>
      <c r="AK100">
        <v>89</v>
      </c>
      <c r="AL100">
        <v>91</v>
      </c>
      <c r="AM100">
        <v>93</v>
      </c>
      <c r="AN100">
        <v>96</v>
      </c>
      <c r="AO100">
        <v>99</v>
      </c>
      <c r="AP100">
        <v>104</v>
      </c>
      <c r="AQ100">
        <v>106</v>
      </c>
      <c r="AR100">
        <v>108</v>
      </c>
      <c r="AS100">
        <v>108</v>
      </c>
      <c r="AT100">
        <v>110</v>
      </c>
      <c r="AU100" t="s">
        <v>101</v>
      </c>
      <c r="AV100">
        <v>111</v>
      </c>
      <c r="AW100">
        <v>114</v>
      </c>
      <c r="AX100">
        <v>114</v>
      </c>
      <c r="AY100">
        <v>114</v>
      </c>
      <c r="AZ100">
        <v>115</v>
      </c>
      <c r="BA100">
        <v>115</v>
      </c>
      <c r="BB100">
        <v>115</v>
      </c>
      <c r="BC100">
        <v>117</v>
      </c>
    </row>
    <row r="101" spans="1:216" ht="15" thickBot="1" x14ac:dyDescent="0.4">
      <c r="A101" s="6" t="s">
        <v>67</v>
      </c>
      <c r="AI101">
        <v>25</v>
      </c>
      <c r="AJ101">
        <v>25</v>
      </c>
      <c r="AK101">
        <v>25</v>
      </c>
      <c r="AL101">
        <v>26</v>
      </c>
      <c r="AM101">
        <v>31</v>
      </c>
      <c r="AN101">
        <v>31</v>
      </c>
      <c r="AO101">
        <v>35</v>
      </c>
      <c r="AP101">
        <v>37</v>
      </c>
      <c r="AQ101">
        <v>37</v>
      </c>
      <c r="AR101">
        <v>39</v>
      </c>
      <c r="AS101">
        <v>39</v>
      </c>
      <c r="AT101">
        <v>41</v>
      </c>
      <c r="AU101" t="s">
        <v>101</v>
      </c>
      <c r="AV101">
        <v>43</v>
      </c>
      <c r="AW101">
        <v>43</v>
      </c>
      <c r="AX101">
        <v>44</v>
      </c>
      <c r="AY101">
        <v>46</v>
      </c>
      <c r="AZ101">
        <v>47</v>
      </c>
      <c r="BA101">
        <v>49</v>
      </c>
      <c r="BB101">
        <v>54</v>
      </c>
      <c r="BC101">
        <v>55</v>
      </c>
    </row>
    <row r="102" spans="1:216" ht="15" thickBot="1" x14ac:dyDescent="0.4">
      <c r="A102" s="8" t="s">
        <v>68</v>
      </c>
      <c r="AI102">
        <v>67</v>
      </c>
      <c r="AJ102">
        <v>68</v>
      </c>
      <c r="AK102">
        <v>69</v>
      </c>
      <c r="AL102">
        <v>72</v>
      </c>
      <c r="AM102">
        <v>74</v>
      </c>
      <c r="AN102">
        <v>75</v>
      </c>
      <c r="AO102">
        <v>76</v>
      </c>
      <c r="AP102">
        <v>77</v>
      </c>
      <c r="AQ102">
        <v>79</v>
      </c>
      <c r="AR102">
        <v>87</v>
      </c>
      <c r="AS102">
        <v>89</v>
      </c>
      <c r="AT102">
        <v>92</v>
      </c>
      <c r="AU102" t="s">
        <v>101</v>
      </c>
      <c r="AV102">
        <v>95</v>
      </c>
      <c r="AW102">
        <v>98</v>
      </c>
      <c r="AX102">
        <v>99</v>
      </c>
      <c r="AY102">
        <v>100</v>
      </c>
      <c r="AZ102">
        <v>102</v>
      </c>
      <c r="BA102">
        <v>104</v>
      </c>
      <c r="BB102">
        <v>105</v>
      </c>
      <c r="BC102">
        <v>108</v>
      </c>
    </row>
    <row r="103" spans="1:216" ht="15" thickBot="1" x14ac:dyDescent="0.4">
      <c r="A103" s="6" t="s">
        <v>69</v>
      </c>
      <c r="AI103">
        <v>11</v>
      </c>
      <c r="AJ103">
        <v>14</v>
      </c>
      <c r="AK103">
        <v>14</v>
      </c>
      <c r="AL103">
        <v>14</v>
      </c>
      <c r="AM103">
        <v>14</v>
      </c>
      <c r="AN103">
        <v>15</v>
      </c>
      <c r="AO103">
        <v>15</v>
      </c>
      <c r="AP103">
        <v>15</v>
      </c>
      <c r="AQ103">
        <v>15</v>
      </c>
      <c r="AR103">
        <v>17</v>
      </c>
      <c r="AS103">
        <v>17</v>
      </c>
      <c r="AT103">
        <v>17</v>
      </c>
      <c r="AU103" t="s">
        <v>101</v>
      </c>
      <c r="AV103">
        <v>18</v>
      </c>
      <c r="AW103">
        <v>18</v>
      </c>
      <c r="AX103">
        <v>18</v>
      </c>
      <c r="AY103">
        <v>18</v>
      </c>
      <c r="AZ103">
        <v>19</v>
      </c>
      <c r="BA103">
        <v>19</v>
      </c>
      <c r="BB103">
        <v>19</v>
      </c>
      <c r="BC103">
        <v>19</v>
      </c>
    </row>
    <row r="104" spans="1:216" ht="15" thickBot="1" x14ac:dyDescent="0.4">
      <c r="A104" s="8" t="s">
        <v>70</v>
      </c>
      <c r="AI104">
        <v>35</v>
      </c>
      <c r="AJ104">
        <v>36</v>
      </c>
      <c r="AK104">
        <v>37</v>
      </c>
      <c r="AL104">
        <v>38</v>
      </c>
      <c r="AM104">
        <v>39</v>
      </c>
      <c r="AN104">
        <v>39</v>
      </c>
      <c r="AO104">
        <v>39</v>
      </c>
      <c r="AP104">
        <v>43</v>
      </c>
      <c r="AQ104">
        <v>45</v>
      </c>
      <c r="AR104">
        <v>47</v>
      </c>
      <c r="AS104">
        <v>49</v>
      </c>
      <c r="AT104">
        <v>47</v>
      </c>
      <c r="AU104" t="s">
        <v>101</v>
      </c>
      <c r="AV104">
        <v>49</v>
      </c>
      <c r="AW104">
        <v>49</v>
      </c>
      <c r="AX104">
        <v>49</v>
      </c>
      <c r="AY104">
        <v>49</v>
      </c>
      <c r="AZ104">
        <v>51</v>
      </c>
      <c r="BA104">
        <v>51</v>
      </c>
      <c r="BB104">
        <v>51</v>
      </c>
      <c r="BC104">
        <v>52</v>
      </c>
    </row>
    <row r="105" spans="1:216" ht="15" thickBot="1" x14ac:dyDescent="0.4">
      <c r="A105" s="10" t="s">
        <v>71</v>
      </c>
      <c r="AI105">
        <v>1365</v>
      </c>
      <c r="AJ105">
        <v>1410</v>
      </c>
      <c r="AK105">
        <v>1488</v>
      </c>
      <c r="AL105">
        <v>1562</v>
      </c>
      <c r="AM105">
        <v>1666</v>
      </c>
      <c r="AN105">
        <v>1727</v>
      </c>
      <c r="AO105">
        <v>1760</v>
      </c>
      <c r="AP105">
        <v>1863</v>
      </c>
      <c r="AQ105">
        <v>1919</v>
      </c>
      <c r="AR105">
        <v>2003</v>
      </c>
      <c r="AS105">
        <v>2063</v>
      </c>
      <c r="AT105">
        <v>2154</v>
      </c>
      <c r="AU105" t="s">
        <v>101</v>
      </c>
      <c r="AV105">
        <v>2234</v>
      </c>
      <c r="AW105">
        <v>2276</v>
      </c>
      <c r="AX105">
        <v>2296</v>
      </c>
      <c r="AY105">
        <v>2323</v>
      </c>
      <c r="AZ105">
        <v>2367</v>
      </c>
      <c r="BA105">
        <v>2411</v>
      </c>
      <c r="BB105">
        <v>2454</v>
      </c>
      <c r="BC105">
        <v>2508</v>
      </c>
    </row>
    <row r="106" spans="1:216" ht="17" customHeight="1" x14ac:dyDescent="0.35">
      <c r="A106" s="12" t="s">
        <v>85</v>
      </c>
      <c r="B106" s="13"/>
      <c r="C106" s="1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</row>
    <row r="107" spans="1:216" x14ac:dyDescent="0.35">
      <c r="A107" t="s">
        <v>86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 t="s">
        <v>101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216" x14ac:dyDescent="0.35">
      <c r="A108" t="s">
        <v>87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 t="s">
        <v>101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216" x14ac:dyDescent="0.35">
      <c r="A109" t="s">
        <v>88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 t="s">
        <v>101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216" x14ac:dyDescent="0.35">
      <c r="A110" t="s">
        <v>89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 t="s">
        <v>101</v>
      </c>
      <c r="AV110" s="24">
        <v>2</v>
      </c>
      <c r="AW110" s="24">
        <v>2</v>
      </c>
      <c r="AX110" s="24">
        <v>2</v>
      </c>
      <c r="AY110" s="24">
        <v>2</v>
      </c>
      <c r="AZ110" s="24">
        <v>2</v>
      </c>
      <c r="BA110" s="24">
        <v>2</v>
      </c>
      <c r="BB110" s="24">
        <v>2</v>
      </c>
      <c r="BC110" s="24">
        <v>2</v>
      </c>
    </row>
    <row r="111" spans="1:216" x14ac:dyDescent="0.35">
      <c r="A111" t="s">
        <v>90</v>
      </c>
      <c r="AI111" s="24">
        <v>3</v>
      </c>
      <c r="AJ111" s="24">
        <v>3</v>
      </c>
      <c r="AK111" s="24">
        <v>3</v>
      </c>
      <c r="AL111" s="24">
        <v>3</v>
      </c>
      <c r="AM111" s="24">
        <v>3</v>
      </c>
      <c r="AN111" s="24">
        <v>3</v>
      </c>
      <c r="AO111" s="24">
        <v>3</v>
      </c>
      <c r="AP111" s="24">
        <v>3</v>
      </c>
      <c r="AQ111" s="24">
        <v>3</v>
      </c>
      <c r="AR111" s="24">
        <v>3</v>
      </c>
      <c r="AS111" s="24">
        <v>3</v>
      </c>
      <c r="AT111" s="24">
        <v>3</v>
      </c>
      <c r="AU111" t="s">
        <v>101</v>
      </c>
      <c r="AV111" s="24">
        <v>3</v>
      </c>
      <c r="AW111" s="24">
        <v>3</v>
      </c>
      <c r="AX111" s="24">
        <v>3</v>
      </c>
      <c r="AY111" s="24">
        <v>4</v>
      </c>
      <c r="AZ111" s="24">
        <v>4</v>
      </c>
      <c r="BA111" s="24">
        <v>4</v>
      </c>
      <c r="BB111" s="24">
        <v>4</v>
      </c>
      <c r="BC111" s="24">
        <v>4</v>
      </c>
    </row>
    <row r="112" spans="1:216" x14ac:dyDescent="0.35">
      <c r="A112" t="s">
        <v>91</v>
      </c>
      <c r="AI112">
        <v>11</v>
      </c>
      <c r="AJ112">
        <v>11</v>
      </c>
      <c r="AK112">
        <v>11</v>
      </c>
      <c r="AL112">
        <v>11</v>
      </c>
      <c r="AM112">
        <v>12</v>
      </c>
      <c r="AN112">
        <v>12</v>
      </c>
      <c r="AO112">
        <v>12</v>
      </c>
      <c r="AP112">
        <v>12</v>
      </c>
      <c r="AQ112">
        <v>12</v>
      </c>
      <c r="AR112">
        <v>12</v>
      </c>
      <c r="AS112">
        <v>12</v>
      </c>
      <c r="AT112">
        <v>12</v>
      </c>
      <c r="AU112" t="s">
        <v>101</v>
      </c>
      <c r="AV112">
        <v>12</v>
      </c>
      <c r="AW112">
        <v>12</v>
      </c>
      <c r="AX112">
        <v>12</v>
      </c>
      <c r="AY112">
        <v>12</v>
      </c>
      <c r="AZ112">
        <v>12</v>
      </c>
      <c r="BA112">
        <v>12</v>
      </c>
      <c r="BB112">
        <v>12</v>
      </c>
      <c r="BC112">
        <v>12</v>
      </c>
    </row>
    <row r="113" spans="1:55" x14ac:dyDescent="0.35">
      <c r="A113" t="s">
        <v>92</v>
      </c>
      <c r="AI113">
        <v>24</v>
      </c>
      <c r="AJ113">
        <v>25</v>
      </c>
      <c r="AK113">
        <v>26</v>
      </c>
      <c r="AL113">
        <v>27</v>
      </c>
      <c r="AM113">
        <v>29</v>
      </c>
      <c r="AN113">
        <v>31</v>
      </c>
      <c r="AO113">
        <v>31</v>
      </c>
      <c r="AP113">
        <v>32</v>
      </c>
      <c r="AQ113">
        <v>33</v>
      </c>
      <c r="AR113">
        <v>34</v>
      </c>
      <c r="AS113">
        <v>36</v>
      </c>
      <c r="AT113">
        <v>36</v>
      </c>
      <c r="AU113" t="s">
        <v>101</v>
      </c>
      <c r="AV113">
        <v>37</v>
      </c>
      <c r="AW113">
        <v>39</v>
      </c>
      <c r="AX113">
        <v>41</v>
      </c>
      <c r="AY113">
        <v>41</v>
      </c>
      <c r="AZ113">
        <v>41</v>
      </c>
      <c r="BA113">
        <v>42</v>
      </c>
      <c r="BB113">
        <v>44</v>
      </c>
      <c r="BC113">
        <v>49</v>
      </c>
    </row>
    <row r="114" spans="1:55" x14ac:dyDescent="0.35">
      <c r="A114" t="s">
        <v>93</v>
      </c>
      <c r="AI114">
        <v>96</v>
      </c>
      <c r="AJ114">
        <v>96</v>
      </c>
      <c r="AK114">
        <v>105</v>
      </c>
      <c r="AL114">
        <v>111</v>
      </c>
      <c r="AM114">
        <v>119</v>
      </c>
      <c r="AN114">
        <v>123</v>
      </c>
      <c r="AO114">
        <v>129</v>
      </c>
      <c r="AP114">
        <v>136</v>
      </c>
      <c r="AQ114">
        <v>138</v>
      </c>
      <c r="AR114">
        <v>141</v>
      </c>
      <c r="AS114">
        <v>146</v>
      </c>
      <c r="AT114">
        <v>150</v>
      </c>
      <c r="AU114" t="s">
        <v>101</v>
      </c>
      <c r="AV114">
        <v>154</v>
      </c>
      <c r="AW114">
        <v>154</v>
      </c>
      <c r="AX114">
        <v>155</v>
      </c>
      <c r="AY114">
        <v>156</v>
      </c>
      <c r="AZ114">
        <v>159</v>
      </c>
      <c r="BA114">
        <v>159</v>
      </c>
      <c r="BB114">
        <v>159</v>
      </c>
      <c r="BC114">
        <v>160</v>
      </c>
    </row>
    <row r="115" spans="1:55" x14ac:dyDescent="0.35">
      <c r="A115" t="s">
        <v>94</v>
      </c>
      <c r="AI115">
        <v>219</v>
      </c>
      <c r="AJ115">
        <v>225</v>
      </c>
      <c r="AK115">
        <v>241</v>
      </c>
      <c r="AL115">
        <v>257</v>
      </c>
      <c r="AM115">
        <v>274</v>
      </c>
      <c r="AN115">
        <v>284</v>
      </c>
      <c r="AO115">
        <v>289</v>
      </c>
      <c r="AP115">
        <v>309</v>
      </c>
      <c r="AQ115">
        <v>320</v>
      </c>
      <c r="AR115">
        <v>339</v>
      </c>
      <c r="AS115">
        <v>348</v>
      </c>
      <c r="AT115">
        <v>368</v>
      </c>
      <c r="AU115" t="s">
        <v>101</v>
      </c>
      <c r="AV115">
        <v>383</v>
      </c>
      <c r="AW115">
        <v>390</v>
      </c>
      <c r="AX115">
        <v>393</v>
      </c>
      <c r="AY115">
        <v>401</v>
      </c>
      <c r="AZ115">
        <v>412</v>
      </c>
      <c r="BA115">
        <v>422</v>
      </c>
      <c r="BB115">
        <v>430</v>
      </c>
      <c r="BC115">
        <v>440</v>
      </c>
    </row>
    <row r="116" spans="1:55" x14ac:dyDescent="0.35">
      <c r="A116" t="s">
        <v>95</v>
      </c>
      <c r="AI116">
        <v>1011</v>
      </c>
      <c r="AJ116">
        <v>1049</v>
      </c>
      <c r="AK116">
        <v>1101</v>
      </c>
      <c r="AL116">
        <v>1152</v>
      </c>
      <c r="AM116">
        <v>1228</v>
      </c>
      <c r="AN116">
        <v>1273</v>
      </c>
      <c r="AO116">
        <v>1295</v>
      </c>
      <c r="AP116">
        <v>1370</v>
      </c>
      <c r="AQ116">
        <v>1412</v>
      </c>
      <c r="AR116">
        <v>1474</v>
      </c>
      <c r="AS116">
        <v>1518</v>
      </c>
      <c r="AT116">
        <v>1585</v>
      </c>
      <c r="AU116" t="s">
        <v>101</v>
      </c>
      <c r="AV116">
        <v>1643</v>
      </c>
      <c r="AW116">
        <v>1676</v>
      </c>
      <c r="AX116">
        <v>1690</v>
      </c>
      <c r="AY116">
        <v>1707</v>
      </c>
      <c r="AZ116">
        <v>1737</v>
      </c>
      <c r="BA116">
        <v>1770</v>
      </c>
      <c r="BB116">
        <v>1803</v>
      </c>
      <c r="BC116">
        <v>1841</v>
      </c>
    </row>
    <row r="117" spans="1:55" x14ac:dyDescent="0.35">
      <c r="A117" t="s">
        <v>96</v>
      </c>
      <c r="AI117">
        <v>1</v>
      </c>
      <c r="AJ117">
        <v>1</v>
      </c>
      <c r="AK117">
        <v>1</v>
      </c>
      <c r="AL117" s="24">
        <v>1</v>
      </c>
      <c r="AM117" s="24">
        <v>1</v>
      </c>
      <c r="AN117" s="24">
        <v>1</v>
      </c>
      <c r="AO117" s="24">
        <v>1</v>
      </c>
      <c r="AP117" s="24">
        <v>1</v>
      </c>
      <c r="AQ117" s="24">
        <v>1</v>
      </c>
      <c r="AR117" s="24">
        <v>1</v>
      </c>
      <c r="AS117" s="24">
        <v>1</v>
      </c>
      <c r="AT117" s="24">
        <v>1</v>
      </c>
      <c r="AU117" t="s">
        <v>101</v>
      </c>
      <c r="AV117">
        <v>0</v>
      </c>
      <c r="AW117" s="24">
        <v>0</v>
      </c>
      <c r="AX117" s="24">
        <v>0</v>
      </c>
      <c r="AY117" s="24">
        <v>0</v>
      </c>
      <c r="AZ117" s="24">
        <v>0</v>
      </c>
      <c r="BA117" s="24">
        <v>0</v>
      </c>
      <c r="BB117" s="24">
        <v>0</v>
      </c>
      <c r="BC117" s="24">
        <v>0</v>
      </c>
    </row>
    <row r="118" spans="1:55" x14ac:dyDescent="0.35">
      <c r="A118" t="s">
        <v>300</v>
      </c>
      <c r="B118" t="s">
        <v>101</v>
      </c>
      <c r="C118" t="s">
        <v>101</v>
      </c>
      <c r="D118" t="s">
        <v>101</v>
      </c>
      <c r="E118" t="s">
        <v>101</v>
      </c>
      <c r="F118" t="s">
        <v>101</v>
      </c>
      <c r="G118" t="s">
        <v>101</v>
      </c>
      <c r="H118" t="s">
        <v>101</v>
      </c>
      <c r="I118">
        <v>63</v>
      </c>
      <c r="J118">
        <v>74</v>
      </c>
      <c r="K118">
        <v>91</v>
      </c>
      <c r="L118">
        <v>100</v>
      </c>
      <c r="M118">
        <v>135</v>
      </c>
      <c r="N118">
        <v>147</v>
      </c>
      <c r="O118">
        <v>162</v>
      </c>
      <c r="P118">
        <v>218</v>
      </c>
      <c r="Q118">
        <v>242</v>
      </c>
      <c r="R118">
        <v>332</v>
      </c>
      <c r="S118">
        <v>391</v>
      </c>
      <c r="T118">
        <v>454</v>
      </c>
      <c r="U118">
        <v>513</v>
      </c>
      <c r="V118">
        <v>525</v>
      </c>
      <c r="W118">
        <v>583</v>
      </c>
      <c r="X118">
        <v>647</v>
      </c>
      <c r="Y118">
        <v>741</v>
      </c>
      <c r="Z118">
        <v>808</v>
      </c>
      <c r="AA118">
        <v>895</v>
      </c>
      <c r="AB118">
        <v>938</v>
      </c>
      <c r="AC118">
        <v>983</v>
      </c>
      <c r="AD118">
        <v>1039</v>
      </c>
      <c r="AE118" t="s">
        <v>101</v>
      </c>
      <c r="AF118" t="s">
        <v>101</v>
      </c>
      <c r="AG118">
        <v>1245</v>
      </c>
      <c r="AH118">
        <v>1312</v>
      </c>
      <c r="AI118">
        <v>1365</v>
      </c>
      <c r="AJ118">
        <v>1410</v>
      </c>
      <c r="AK118">
        <v>1488</v>
      </c>
      <c r="AL118">
        <v>1562</v>
      </c>
      <c r="AM118">
        <v>1666</v>
      </c>
      <c r="AN118">
        <v>1727</v>
      </c>
      <c r="AO118">
        <v>1760</v>
      </c>
      <c r="AP118">
        <v>1863</v>
      </c>
      <c r="AQ118">
        <v>1919</v>
      </c>
      <c r="AR118">
        <v>2003</v>
      </c>
      <c r="AS118">
        <v>2063</v>
      </c>
      <c r="AT118">
        <v>2154</v>
      </c>
      <c r="AU118" t="s">
        <v>101</v>
      </c>
      <c r="AV118">
        <v>2234</v>
      </c>
      <c r="AW118">
        <v>2276</v>
      </c>
      <c r="AX118">
        <v>2296</v>
      </c>
      <c r="AY118">
        <v>2323</v>
      </c>
      <c r="AZ118">
        <v>2367</v>
      </c>
      <c r="BA118">
        <v>2411</v>
      </c>
      <c r="BB118">
        <v>2454</v>
      </c>
      <c r="BC118">
        <v>2508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workbookViewId="0">
      <selection activeCell="E4" sqref="E4:E15"/>
    </sheetView>
  </sheetViews>
  <sheetFormatPr defaultRowHeight="14.5" x14ac:dyDescent="0.35"/>
  <cols>
    <col min="5" max="5" width="21.08984375" customWidth="1"/>
  </cols>
  <sheetData>
    <row r="1" spans="1:6" ht="21" customHeight="1" x14ac:dyDescent="0.35">
      <c r="A1" t="s">
        <v>337</v>
      </c>
      <c r="B1" t="s">
        <v>331</v>
      </c>
      <c r="C1" t="s">
        <v>332</v>
      </c>
      <c r="D1" t="s">
        <v>338</v>
      </c>
      <c r="E1" t="s">
        <v>333</v>
      </c>
      <c r="F1" t="s">
        <v>334</v>
      </c>
    </row>
    <row r="2" spans="1:6" x14ac:dyDescent="0.35">
      <c r="D2">
        <v>100000</v>
      </c>
      <c r="F2">
        <v>100000</v>
      </c>
    </row>
    <row r="3" spans="1:6" x14ac:dyDescent="0.35">
      <c r="D3" t="s">
        <v>330</v>
      </c>
      <c r="F3" t="s">
        <v>330</v>
      </c>
    </row>
    <row r="4" spans="1:6" x14ac:dyDescent="0.35">
      <c r="A4" t="s">
        <v>315</v>
      </c>
      <c r="B4">
        <v>243</v>
      </c>
      <c r="C4" t="s">
        <v>304</v>
      </c>
      <c r="D4" t="s">
        <v>341</v>
      </c>
      <c r="E4">
        <v>0</v>
      </c>
      <c r="F4" t="s">
        <v>228</v>
      </c>
    </row>
    <row r="5" spans="1:6" x14ac:dyDescent="0.35">
      <c r="A5" t="s">
        <v>316</v>
      </c>
      <c r="B5">
        <v>218</v>
      </c>
      <c r="C5" t="s">
        <v>305</v>
      </c>
      <c r="D5" t="s">
        <v>254</v>
      </c>
      <c r="E5">
        <v>0</v>
      </c>
      <c r="F5" t="s">
        <v>228</v>
      </c>
    </row>
    <row r="6" spans="1:6" x14ac:dyDescent="0.35">
      <c r="A6" t="s">
        <v>317</v>
      </c>
      <c r="B6">
        <v>775</v>
      </c>
      <c r="C6" t="s">
        <v>336</v>
      </c>
      <c r="D6" t="s">
        <v>342</v>
      </c>
      <c r="E6">
        <v>0</v>
      </c>
      <c r="F6" t="s">
        <v>228</v>
      </c>
    </row>
    <row r="7" spans="1:6" x14ac:dyDescent="0.35">
      <c r="A7" t="s">
        <v>318</v>
      </c>
      <c r="B7">
        <v>2613</v>
      </c>
      <c r="C7" t="s">
        <v>343</v>
      </c>
      <c r="D7" t="s">
        <v>344</v>
      </c>
      <c r="E7" t="s">
        <v>313</v>
      </c>
      <c r="F7" t="s">
        <v>308</v>
      </c>
    </row>
    <row r="8" spans="1:6" x14ac:dyDescent="0.35">
      <c r="A8" t="s">
        <v>319</v>
      </c>
      <c r="B8">
        <v>2950</v>
      </c>
      <c r="C8" t="s">
        <v>327</v>
      </c>
      <c r="D8" t="s">
        <v>345</v>
      </c>
      <c r="E8" t="s">
        <v>313</v>
      </c>
      <c r="F8" t="s">
        <v>308</v>
      </c>
    </row>
    <row r="9" spans="1:6" x14ac:dyDescent="0.35">
      <c r="A9" t="s">
        <v>320</v>
      </c>
      <c r="B9" s="2">
        <v>3256</v>
      </c>
      <c r="C9" t="s">
        <v>309</v>
      </c>
      <c r="D9" t="s">
        <v>353</v>
      </c>
      <c r="E9">
        <v>12</v>
      </c>
      <c r="F9" t="s">
        <v>321</v>
      </c>
    </row>
    <row r="10" spans="1:6" x14ac:dyDescent="0.35">
      <c r="A10" t="s">
        <v>322</v>
      </c>
      <c r="B10">
        <v>3009</v>
      </c>
      <c r="C10" t="s">
        <v>312</v>
      </c>
      <c r="D10" t="s">
        <v>354</v>
      </c>
      <c r="E10">
        <v>49</v>
      </c>
      <c r="F10" t="s">
        <v>346</v>
      </c>
    </row>
    <row r="11" spans="1:6" x14ac:dyDescent="0.35">
      <c r="A11" t="s">
        <v>323</v>
      </c>
      <c r="B11">
        <v>2071</v>
      </c>
      <c r="C11" t="s">
        <v>328</v>
      </c>
      <c r="D11" t="s">
        <v>347</v>
      </c>
      <c r="E11">
        <v>160</v>
      </c>
      <c r="F11" t="s">
        <v>348</v>
      </c>
    </row>
    <row r="12" spans="1:6" x14ac:dyDescent="0.35">
      <c r="A12" t="s">
        <v>324</v>
      </c>
      <c r="B12">
        <v>2178</v>
      </c>
      <c r="C12" t="s">
        <v>349</v>
      </c>
      <c r="D12" t="s">
        <v>355</v>
      </c>
      <c r="E12">
        <v>440</v>
      </c>
      <c r="F12" t="s">
        <v>350</v>
      </c>
    </row>
    <row r="13" spans="1:6" x14ac:dyDescent="0.35">
      <c r="A13" t="s">
        <v>325</v>
      </c>
      <c r="B13">
        <v>6301</v>
      </c>
      <c r="C13" t="s">
        <v>351</v>
      </c>
      <c r="D13" t="s">
        <v>356</v>
      </c>
      <c r="E13">
        <v>1841</v>
      </c>
      <c r="F13" t="s">
        <v>357</v>
      </c>
    </row>
    <row r="14" spans="1:6" x14ac:dyDescent="0.35">
      <c r="A14" t="s">
        <v>96</v>
      </c>
      <c r="B14">
        <v>82</v>
      </c>
      <c r="C14" t="s">
        <v>228</v>
      </c>
      <c r="D14" t="s">
        <v>228</v>
      </c>
      <c r="E14" t="s">
        <v>228</v>
      </c>
      <c r="F14" t="s">
        <v>228</v>
      </c>
    </row>
    <row r="15" spans="1:6" x14ac:dyDescent="0.35">
      <c r="A15" t="s">
        <v>97</v>
      </c>
      <c r="B15">
        <v>23696</v>
      </c>
      <c r="C15" t="s">
        <v>228</v>
      </c>
      <c r="D15" t="s">
        <v>339</v>
      </c>
      <c r="E15">
        <v>2508</v>
      </c>
      <c r="F15" t="s">
        <v>352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B34" sqref="B2:B34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131</v>
      </c>
      <c r="B1" t="s">
        <v>35</v>
      </c>
    </row>
    <row r="2" spans="1:2" x14ac:dyDescent="0.35">
      <c r="A2" s="16" t="s">
        <v>132</v>
      </c>
      <c r="B2">
        <v>109740</v>
      </c>
    </row>
    <row r="3" spans="1:2" x14ac:dyDescent="0.35">
      <c r="A3" s="16" t="s">
        <v>134</v>
      </c>
      <c r="B3">
        <v>104385</v>
      </c>
    </row>
    <row r="4" spans="1:2" x14ac:dyDescent="0.35">
      <c r="A4" s="16" t="s">
        <v>133</v>
      </c>
      <c r="B4">
        <v>188185</v>
      </c>
    </row>
    <row r="5" spans="1:2" x14ac:dyDescent="0.35">
      <c r="A5" s="16" t="s">
        <v>135</v>
      </c>
      <c r="B5">
        <v>293225</v>
      </c>
    </row>
    <row r="6" spans="1:2" x14ac:dyDescent="0.35">
      <c r="A6" s="16" t="s">
        <v>136</v>
      </c>
      <c r="B6">
        <v>299675</v>
      </c>
    </row>
    <row r="7" spans="1:2" x14ac:dyDescent="0.35">
      <c r="A7" s="16" t="s">
        <v>137</v>
      </c>
      <c r="B7">
        <v>254475</v>
      </c>
    </row>
    <row r="8" spans="1:2" x14ac:dyDescent="0.35">
      <c r="A8" s="16" t="s">
        <v>138</v>
      </c>
      <c r="B8">
        <v>258875</v>
      </c>
    </row>
    <row r="9" spans="1:2" x14ac:dyDescent="0.35">
      <c r="A9" s="16" t="s">
        <v>139</v>
      </c>
      <c r="B9">
        <v>205005</v>
      </c>
    </row>
    <row r="10" spans="1:2" x14ac:dyDescent="0.35">
      <c r="A10" s="16" t="s">
        <v>140</v>
      </c>
      <c r="B10">
        <v>129680</v>
      </c>
    </row>
    <row r="11" spans="1:2" x14ac:dyDescent="0.35">
      <c r="A11" s="16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2020-05-23T20:55:17Z</dcterms:modified>
</cp:coreProperties>
</file>