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E02498D2-DD8F-4510-BCDC-186931086F26}" xr6:coauthVersionLast="45" xr6:coauthVersionMax="45" xr10:uidLastSave="{00000000-0000-0000-0000-000000000000}"/>
  <bookViews>
    <workbookView xWindow="8580" yWindow="5720" windowWidth="29390" windowHeight="14060" tabRatio="512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2" i="8" l="1"/>
  <c r="AK52" i="8" s="1"/>
  <c r="Q52" i="8"/>
  <c r="R52" i="8"/>
  <c r="S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AJ52" i="8"/>
  <c r="AN52" i="8"/>
  <c r="AR52" i="8"/>
  <c r="F52" i="8" a="1"/>
  <c r="F52" i="8" s="1"/>
  <c r="B52" i="8"/>
  <c r="C52" i="8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Q52" i="8" l="1"/>
  <c r="AP52" i="8"/>
  <c r="AL52" i="8"/>
  <c r="AM52" i="8"/>
  <c r="AS52" i="8"/>
  <c r="AO52" i="8"/>
  <c r="J63" i="9"/>
  <c r="F63" i="9"/>
  <c r="C63" i="9"/>
  <c r="P51" i="8"/>
  <c r="Q51" i="8"/>
  <c r="AJ51" i="8" s="1"/>
  <c r="R51" i="8"/>
  <c r="AK51" i="8" s="1"/>
  <c r="S51" i="8"/>
  <c r="AL51" i="8" s="1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AM51" i="8"/>
  <c r="AQ51" i="8"/>
  <c r="F51" i="8" a="1"/>
  <c r="F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1" i="8" l="1"/>
  <c r="AS51" i="8"/>
  <c r="AO51" i="8"/>
  <c r="AR51" i="8"/>
  <c r="AN51" i="8"/>
  <c r="J62" i="9"/>
  <c r="F62" i="9"/>
  <c r="C62" i="9"/>
  <c r="P50" i="8"/>
  <c r="Q50" i="8"/>
  <c r="AJ50" i="8" s="1"/>
  <c r="R50" i="8"/>
  <c r="AK50" i="8" s="1"/>
  <c r="S50" i="8"/>
  <c r="AL50" i="8" s="1"/>
  <c r="T50" i="8"/>
  <c r="U50" i="8"/>
  <c r="V50" i="8"/>
  <c r="W50" i="8"/>
  <c r="AM50" i="8" s="1"/>
  <c r="X50" i="8"/>
  <c r="Y50" i="8"/>
  <c r="Z50" i="8"/>
  <c r="AA50" i="8"/>
  <c r="AB50" i="8"/>
  <c r="AC50" i="8"/>
  <c r="AD50" i="8"/>
  <c r="AE50" i="8"/>
  <c r="AF50" i="8"/>
  <c r="AG50" i="8"/>
  <c r="AH50" i="8"/>
  <c r="AI50" i="8"/>
  <c r="F50" i="8" a="1"/>
  <c r="F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Q50" i="8" l="1"/>
  <c r="AP50" i="8"/>
  <c r="AS50" i="8"/>
  <c r="AO50" i="8"/>
  <c r="AR50" i="8"/>
  <c r="AN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H49" i="8" l="1"/>
  <c r="AD49" i="8"/>
  <c r="Z49" i="8"/>
  <c r="V49" i="8"/>
  <c r="R49" i="8"/>
  <c r="AF49" i="8"/>
  <c r="AB49" i="8"/>
  <c r="X49" i="8"/>
  <c r="AR49" i="8" s="1"/>
  <c r="T49" i="8"/>
  <c r="AI49" i="8"/>
  <c r="AE49" i="8"/>
  <c r="AA49" i="8"/>
  <c r="W49" i="8"/>
  <c r="S49" i="8"/>
  <c r="AG49" i="8"/>
  <c r="AC49" i="8"/>
  <c r="Y49" i="8"/>
  <c r="U49" i="8"/>
  <c r="Q49" i="8"/>
  <c r="AS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P49" i="8" l="1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AK48" i="8" s="1"/>
  <c r="Y48" i="8"/>
  <c r="AG48" i="8"/>
  <c r="AQ49" i="8"/>
  <c r="J60" i="9"/>
  <c r="F60" i="9"/>
  <c r="C60" i="9"/>
  <c r="E48" i="8"/>
  <c r="AS48" i="8" l="1"/>
  <c r="AN48" i="8"/>
  <c r="AL48" i="8"/>
  <c r="AM48" i="8"/>
  <c r="AO48" i="8"/>
  <c r="AR48" i="8"/>
  <c r="AP48" i="8"/>
  <c r="AQ48" i="8"/>
  <c r="AJ48" i="8"/>
  <c r="E46" i="8"/>
  <c r="E47" i="8"/>
  <c r="C3" i="8" l="1"/>
  <c r="C4" i="8"/>
  <c r="C5" i="8"/>
  <c r="C6" i="8"/>
  <c r="C7" i="8"/>
  <c r="C8" i="8"/>
  <c r="C9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R44" i="8" s="1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P44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N44" i="8" l="1"/>
  <c r="AB43" i="8"/>
  <c r="P43" i="8"/>
  <c r="X43" i="8"/>
  <c r="AR43" i="8" s="1"/>
  <c r="AI43" i="8"/>
  <c r="AE43" i="8"/>
  <c r="AA43" i="8"/>
  <c r="W43" i="8"/>
  <c r="S43" i="8"/>
  <c r="AR45" i="8"/>
  <c r="AS44" i="8"/>
  <c r="AF43" i="8"/>
  <c r="T43" i="8"/>
  <c r="AH43" i="8"/>
  <c r="AD43" i="8"/>
  <c r="V43" i="8"/>
  <c r="AP43" i="8" s="1"/>
  <c r="R43" i="8"/>
  <c r="AO45" i="8"/>
  <c r="AM44" i="8"/>
  <c r="AJ44" i="8"/>
  <c r="AK44" i="8"/>
  <c r="AG43" i="8"/>
  <c r="AC43" i="8"/>
  <c r="Y43" i="8"/>
  <c r="AS43" i="8" s="1"/>
  <c r="U43" i="8"/>
  <c r="Q43" i="8"/>
  <c r="AQ44" i="8"/>
  <c r="AO44" i="8"/>
  <c r="AP45" i="8"/>
  <c r="AQ45" i="8"/>
  <c r="AJ45" i="8"/>
  <c r="AK45" i="8"/>
  <c r="AL45" i="8"/>
  <c r="AS45" i="8"/>
  <c r="AL43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O43" i="8" l="1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S41" i="8"/>
  <c r="AS41" i="8" s="1"/>
  <c r="AG40" i="8"/>
  <c r="AC40" i="8"/>
  <c r="Y40" i="8"/>
  <c r="U40" i="8"/>
  <c r="AN40" i="8" s="1"/>
  <c r="Q40" i="8"/>
  <c r="AL42" i="8"/>
  <c r="AR42" i="8"/>
  <c r="AR41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P40" i="8" l="1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L39" i="8" l="1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AP38" i="8" s="1"/>
  <c r="R38" i="8"/>
  <c r="AL38" i="8" s="1"/>
  <c r="AQ39" i="8"/>
  <c r="AG38" i="8"/>
  <c r="AC38" i="8"/>
  <c r="Y38" i="8"/>
  <c r="AS38" i="8" s="1"/>
  <c r="U38" i="8"/>
  <c r="Q38" i="8"/>
  <c r="AJ39" i="8"/>
  <c r="AK39" i="8"/>
  <c r="AO38" i="8" l="1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Q35" i="8" s="1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R34" i="8" l="1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R31" i="8" s="1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X30" i="8" l="1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K30" i="8" s="1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J30" i="8" l="1"/>
  <c r="Y29" i="8"/>
  <c r="Q29" i="8"/>
  <c r="AP30" i="8"/>
  <c r="AS30" i="8"/>
  <c r="AL30" i="8"/>
  <c r="U29" i="8"/>
  <c r="AG29" i="8"/>
  <c r="AC29" i="8"/>
  <c r="AF29" i="8"/>
  <c r="AB29" i="8"/>
  <c r="X29" i="8"/>
  <c r="AR29" i="8" s="1"/>
  <c r="T29" i="8"/>
  <c r="P29" i="8"/>
  <c r="AO30" i="8"/>
  <c r="AI29" i="8"/>
  <c r="AE29" i="8"/>
  <c r="AA29" i="8"/>
  <c r="W29" i="8"/>
  <c r="S29" i="8"/>
  <c r="AH29" i="8"/>
  <c r="AD29" i="8"/>
  <c r="V29" i="8"/>
  <c r="R29" i="8"/>
  <c r="AS29" i="8" s="1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P29" i="8" l="1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M26" i="8" s="1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P26" i="8" l="1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B49" i="8"/>
  <c r="G49" i="5"/>
  <c r="B48" i="8"/>
  <c r="C48" i="8" s="1"/>
  <c r="G51" i="5" l="1"/>
  <c r="C52" i="5"/>
  <c r="B50" i="8"/>
  <c r="C50" i="8" s="1"/>
  <c r="C49" i="8"/>
  <c r="G52" i="5" l="1"/>
  <c r="C53" i="5"/>
  <c r="G53" i="5" s="1"/>
  <c r="B51" i="8"/>
  <c r="C51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<sst xmlns="http://schemas.openxmlformats.org/spreadsheetml/2006/main" count="1788" uniqueCount="331">
  <si>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</si>
  <si>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</si>
  <si>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</si>
  <si>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</si>
  <si>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</si>
  <si>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</si>
  <si>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</si>
  <si>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</si>
  <si>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</si>
  <si>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</si>
  <si>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</si>
  <si>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</si>
  <si>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</si>
  <si>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</si>
  <si>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</si>
  <si>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</si>
  <si>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</si>
  <si>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</si>
  <si>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</si>
  <si>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</si>
  <si>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</si>
  <si>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</si>
  <si>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</si>
  <si>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</si>
  <si>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</si>
  <si>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</si>
  <si>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</si>
  <si>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</si>
  <si>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</si>
  <si>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</si>
  <si>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</si>
  <si>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</si>
  <si>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</si>
  <si>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</si>
  <si>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</si>
  <si>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</si>
  <si>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</si>
  <si>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</si>
  <si>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</si>
  <si>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</si>
  <si>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</si>
  <si>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</si>
  <si>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</si>
  <si>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</si>
  <si>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</si>
  <si>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</si>
  <si>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</si>
  <si>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</si>
  <si>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</si>
  <si>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</si>
  <si>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</si>
  <si>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</si>
  <si>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</si>
  <si>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</si>
  <si>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</si>
  <si>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</si>
  <si>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</si>
  <si>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</si>
  <si>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</si>
  <si>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</si>
  <si>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</si>
  <si>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</si>
  <si>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</si>
  <si>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</si>
  <si>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</si>
  <si>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</si>
  <si>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</si>
  <si>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</si>
  <si>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</si>
  <si>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</si>
  <si>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</si>
  <si>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</si>
  <si>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</si>
  <si>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</si>
  <si>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</si>
  <si>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</si>
  <si>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</si>
  <si>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</si>
  <si>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</si>
  <si>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</si>
  <si>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</si>
  <si>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</si>
  <si>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</si>
  <si>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</si>
  <si>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</si>
  <si>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</si>
  <si>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</si>
  <si>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</si>
  <si>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</si>
  <si>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</si>
  <si>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</si>
  <si>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</si>
  <si>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</si>
  <si>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</si>
  <si>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</si>
  <si>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</si>
  <si>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</si>
  <si>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</si>
  <si>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</si>
  <si>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</si>
  <si>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</si>
  <si>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</si>
  <si>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</si>
  <si>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</si>
  <si>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</si>
  <si>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</si>
  <si>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</si>
  <si>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</si>
  <si>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</si>
  <si>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</si>
  <si>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</si>
  <si>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</si>
  <si>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</si>
  <si>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</si>
  <si>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</si>
  <si>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</si>
  <si>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</si>
  <si>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</si>
  <si>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</si>
  <si>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</si>
  <si>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</si>
  <si>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</si>
  <si>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</si>
  <si>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</si>
  <si>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</si>
  <si>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</si>
  <si>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</si>
  <si>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</si>
  <si>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</si>
  <si>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</si>
  <si>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</si>
  <si>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</si>
  <si>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</si>
  <si>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</si>
  <si>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</si>
  <si>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</si>
  <si>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</si>
  <si>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</si>
  <si>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</si>
  <si>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</si>
  <si>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</si>
  <si>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</si>
  <si>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</si>
  <si>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</si>
  <si>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</si>
  <si>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</si>
  <si>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</si>
  <si>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</si>
  <si>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</si>
  <si>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</si>
  <si>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</si>
  <si>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</si>
  <si>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</si>
  <si>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</si>
  <si>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</si>
  <si>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</si>
  <si>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</si>
  <si>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</si>
  <si>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</si>
  <si>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</si>
  <si>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</si>
  <si>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</si>
  <si>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</si>
  <si>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</si>
  <si>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</si>
  <si>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</si>
  <si>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</si>
  <si>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</si>
  <si>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</si>
  <si>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</si>
  <si>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</si>
  <si>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</si>
  <si>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</si>
  <si>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</si>
  <si>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</si>
  <si>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</si>
  <si>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</si>
  <si>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</si>
  <si>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</si>
  <si>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</si>
  <si>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</si>
  <si>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</si>
  <si>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</si>
  <si>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</si>
  <si>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</si>
  <si>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</si>
  <si>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</si>
  <si>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</si>
  <si>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</si>
  <si>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</si>
  <si>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</si>
  <si>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</si>
  <si>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</si>
  <si>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</si>
  <si>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</si>
  <si>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</si>
  <si>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</si>
  <si>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</si>
  <si>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</si>
  <si>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</si>
  <si>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</si>
  <si>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</si>
  <si>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</si>
  <si>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</si>
  <si>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</si>
  <si>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</si>
  <si>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</si>
  <si>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</si>
  <si>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</si>
  <si>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</si>
  <si>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</si>
  <si>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</si>
  <si>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</si>
  <si>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</si>
  <si>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</si>
  <si>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</si>
  <si>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</si>
  <si>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</si>
  <si>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</si>
  <si>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</si>
  <si>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</si>
  <si>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</si>
  <si>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</si>
  <si>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</si>
  <si>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</si>
  <si>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</si>
  <si>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</si>
  <si>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</si>
  <si>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</si>
  <si>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</si>
  <si>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</si>
  <si>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</si>
  <si>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</si>
  <si>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</si>
  <si>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</si>
  <si>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</si>
  <si>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</si>
  <si>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</si>
  <si>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</si>
  <si>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</si>
  <si>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</si>
  <si>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</si>
  <si>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</si>
  <si>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</si>
  <si>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</si>
  <si>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</si>
  <si>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</si>
  <si>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</si>
  <si>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</si>
  <si>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</si>
  <si>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</si>
  <si>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</si>
  <si>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</si>
  <si>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</si>
  <si>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</si>
  <si>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</si>
  <si>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</si>
  <si>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</si>
  <si>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</si>
  <si>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</si>
  <si>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</si>
  <si>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</si>
  <si>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</si>
  <si>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</si>
  <si>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</si>
  <si>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</si>
  <si>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</si>
  <si>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</si>
  <si>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</si>
  <si>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</si>
  <si>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</si>
  <si>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</si>
  <si>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</si>
  <si>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</si>
  <si>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</si>
  <si>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</si>
  <si>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</si>
  <si>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</si>
  <si>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</si>
  <si>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</si>
  <si>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</si>
  <si>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</si>
  <si>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</si>
  <si>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</si>
  <si>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</si>
  <si>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</si>
  <si>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</si>
  <si>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</si>
  <si>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</si>
  <si>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</si>
  <si>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n.p.</t>
  </si>
  <si>
    <t>0,8</t>
  </si>
  <si>
    <t>1er MAI, 18h00</t>
  </si>
  <si>
    <t>8,9</t>
  </si>
  <si>
    <t>1 365</t>
  </si>
  <si>
    <t>2 MAI, 18h20</t>
  </si>
  <si>
    <t>1,0</t>
  </si>
  <si>
    <t>* 4,0</t>
  </si>
  <si>
    <t>9,6</t>
  </si>
  <si>
    <t>3 MAI, 18h04</t>
  </si>
  <si>
    <t>14,0</t>
  </si>
  <si>
    <t>12,8</t>
  </si>
  <si>
    <t>27,5</t>
  </si>
  <si>
    <t>NOMBRE DE CAS CONFIRMÉS¹</t>
  </si>
  <si>
    <t>RÉPARTITION DES CAS (%)</t>
  </si>
  <si>
    <t>100 000</t>
  </si>
  <si>
    <t>PERSONNES</t>
  </si>
  <si>
    <t>NOMBRE DE DÉCÈS</t>
  </si>
  <si>
    <t>TAUX DE MORTALITÉ POUR</t>
  </si>
  <si>
    <t>&lt; 5</t>
  </si>
  <si>
    <t> 822,5</t>
  </si>
  <si>
    <t> 72,0</t>
  </si>
  <si>
    <t>4 MAI, 18h04</t>
  </si>
  <si>
    <t>TAUX POUR</t>
  </si>
  <si>
    <t> 146,1</t>
  </si>
  <si>
    <t> 123,2</t>
  </si>
  <si>
    <t>2,8</t>
  </si>
  <si>
    <t> 241,8</t>
  </si>
  <si>
    <t>10,6</t>
  </si>
  <si>
    <t> 553,9</t>
  </si>
  <si>
    <t>12,2</t>
  </si>
  <si>
    <t> 625,5</t>
  </si>
  <si>
    <t> 849,3</t>
  </si>
  <si>
    <t> 841,2</t>
  </si>
  <si>
    <t>* 10,1</t>
  </si>
  <si>
    <t> 693,1</t>
  </si>
  <si>
    <t> 48,5</t>
  </si>
  <si>
    <t> 1 116,1</t>
  </si>
  <si>
    <t> 166,5</t>
  </si>
  <si>
    <t> 4 607,0</t>
  </si>
  <si>
    <t> 1089,7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</si>
</sst>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L35"/>
  <sheetViews>
    <sheetView topLeftCell="R1" zoomScale="77" zoomScaleNormal="77" workbookViewId="0">
      <selection activeCell="AK1" sqref="AK1:AL1"/>
    </sheetView>
  </sheetViews>
  <sheetFormatPr defaultRowHeight="14.5" x14ac:dyDescent="0.35"/>
  <cols>
    <col min="1" max="1" width="42.453125" customWidth="1"/>
    <col min="2" max="17" width="10.08984375" bestFit="1" customWidth="1"/>
    <col min="18" max="38" width="10.7265625" bestFit="1" customWidth="1"/>
  </cols>
  <sheetData>
    <row r="1" spans="1:38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  <c r="AK1" s="19">
        <v>43954</v>
      </c>
      <c r="AL1" s="19">
        <v>43955</v>
      </c>
    </row>
    <row r="2" spans="1:38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</row>
    <row r="3" spans="1:38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</row>
    <row r="4" spans="1:38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</row>
    <row r="5" spans="1:38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</row>
    <row r="6" spans="1:38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</row>
    <row r="7" spans="1:38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</row>
    <row r="8" spans="1:38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</row>
    <row r="9" spans="1:38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</row>
    <row r="10" spans="1:38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</row>
    <row r="11" spans="1:38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</row>
    <row r="12" spans="1:38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</row>
    <row r="13" spans="1:38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</row>
    <row r="14" spans="1:38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</row>
    <row r="15" spans="1:38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</row>
    <row r="16" spans="1:38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</row>
    <row r="17" spans="1:38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</row>
    <row r="18" spans="1:38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</row>
    <row r="19" spans="1:38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</row>
    <row r="20" spans="1:38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</row>
    <row r="21" spans="1:38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</row>
    <row r="22" spans="1:38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</row>
    <row r="23" spans="1:38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</row>
    <row r="24" spans="1:38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</row>
    <row r="25" spans="1:38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</row>
    <row r="26" spans="1:38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</row>
    <row r="27" spans="1:38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</row>
    <row r="28" spans="1:38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</row>
    <row r="29" spans="1:38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</row>
    <row r="30" spans="1:38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</row>
    <row r="31" spans="1:38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</row>
    <row r="32" spans="1:38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</row>
    <row r="33" spans="1:38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</row>
    <row r="34" spans="1:38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</row>
    <row r="35" spans="1:38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L34"/>
  <sheetViews>
    <sheetView zoomScale="90" zoomScaleNormal="90" workbookViewId="0">
      <pane xSplit="1" topLeftCell="AA1" activePane="topRight" state="frozen"/>
      <selection pane="topRight" activeCell="AK1" sqref="AK1:AL34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38" width="10.1796875" bestFit="1" customWidth="1"/>
  </cols>
  <sheetData>
    <row r="1" spans="1:38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</row>
    <row r="2" spans="1:38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</row>
    <row r="3" spans="1:38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</row>
    <row r="4" spans="1:38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</row>
    <row r="5" spans="1:38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</row>
    <row r="6" spans="1:38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</row>
    <row r="7" spans="1:38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</row>
    <row r="8" spans="1:38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</row>
    <row r="9" spans="1:38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</row>
    <row r="10" spans="1:38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</row>
    <row r="11" spans="1:38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</row>
    <row r="12" spans="1:38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</row>
    <row r="13" spans="1:38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</row>
    <row r="14" spans="1:38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</row>
    <row r="15" spans="1:38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</row>
    <row r="16" spans="1:38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</row>
    <row r="17" spans="1:38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</row>
    <row r="18" spans="1:38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</row>
    <row r="19" spans="1:38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</row>
    <row r="20" spans="1:38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</row>
    <row r="21" spans="1:38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</row>
    <row r="22" spans="1:38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</row>
    <row r="23" spans="1:38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</row>
    <row r="24" spans="1:38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</row>
    <row r="25" spans="1:38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</row>
    <row r="26" spans="1:38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</row>
    <row r="27" spans="1:38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</row>
    <row r="28" spans="1:38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</row>
    <row r="29" spans="1:38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</row>
    <row r="30" spans="1:38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</row>
    <row r="31" spans="1:38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</row>
    <row r="32" spans="1:38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</row>
    <row r="33" spans="1:38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</row>
    <row r="34" spans="1:38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52"/>
  <sheetViews>
    <sheetView tabSelected="1" topLeftCell="A19" zoomScale="75" zoomScaleNormal="75" workbookViewId="0">
      <pane xSplit="1" topLeftCell="B1" activePane="topRight" state="frozen"/>
      <selection pane="topRight" activeCell="S56" sqref="S56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231</v>
      </c>
      <c r="E1" s="17" t="s">
        <v>281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2562</v>
      </c>
      <c r="C19" s="17">
        <f t="shared" si="0"/>
        <v>316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2955</v>
      </c>
      <c r="C20" s="17">
        <f t="shared" si="0"/>
        <v>393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3304</v>
      </c>
      <c r="C21" s="17">
        <f t="shared" si="0"/>
        <v>349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3647</v>
      </c>
      <c r="C22" s="17">
        <f t="shared" si="0"/>
        <v>343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3907</v>
      </c>
      <c r="C23" s="17">
        <f t="shared" si="0"/>
        <v>260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4368</v>
      </c>
      <c r="C24" s="17">
        <f t="shared" si="0"/>
        <v>461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4791</v>
      </c>
      <c r="C25" s="17">
        <f t="shared" si="0"/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5169</v>
      </c>
      <c r="C26" s="17">
        <f t="shared" si="0"/>
        <v>378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5522</v>
      </c>
      <c r="C27" s="17">
        <f t="shared" si="0"/>
        <v>353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5832</v>
      </c>
      <c r="C28" s="17">
        <f t="shared" si="0"/>
        <v>310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6094</v>
      </c>
      <c r="C29" s="17">
        <f t="shared" si="0"/>
        <v>262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6433</v>
      </c>
      <c r="C30" s="17">
        <f t="shared" si="0"/>
        <v>339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6973</v>
      </c>
      <c r="C31" s="17">
        <f t="shared" si="0"/>
        <v>540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7453</v>
      </c>
      <c r="C32" s="17">
        <f t="shared" si="0"/>
        <v>480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8091</v>
      </c>
      <c r="C33" s="17">
        <f t="shared" si="0"/>
        <v>638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8589</v>
      </c>
      <c r="C34" s="17">
        <f t="shared" si="0"/>
        <v>498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9168</v>
      </c>
      <c r="C35" s="17">
        <f t="shared" si="0"/>
        <v>579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9493</v>
      </c>
      <c r="C36" s="17">
        <f t="shared" si="0"/>
        <v>325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9928</v>
      </c>
      <c r="C37" s="17">
        <f t="shared" si="0"/>
        <v>435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10440</v>
      </c>
      <c r="C38" s="17">
        <f t="shared" si="0"/>
        <v>512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10925</v>
      </c>
      <c r="C39" s="17">
        <f t="shared" si="0"/>
        <v>485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11490</v>
      </c>
      <c r="C40" s="17">
        <f t="shared" si="0"/>
        <v>565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12057</v>
      </c>
      <c r="C41" s="17">
        <f t="shared" si="0"/>
        <v>567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12589</v>
      </c>
      <c r="C42" s="17">
        <f t="shared" si="0"/>
        <v>532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12922</v>
      </c>
      <c r="C43" s="17">
        <f t="shared" si="0"/>
        <v>333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13252</v>
      </c>
      <c r="C44" s="17">
        <f>B44-B43</f>
        <v>330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13750</v>
      </c>
      <c r="C45" s="17">
        <f>B45-B44</f>
        <v>498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14226</v>
      </c>
      <c r="C46" s="17">
        <f t="shared" ref="C46:C47" si="438">B46-B45</f>
        <v>476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14772</v>
      </c>
      <c r="C47" s="17">
        <f t="shared" si="438"/>
        <v>546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15375</v>
      </c>
      <c r="C48" s="17">
        <f t="shared" ref="C48" si="439">B48-B47</f>
        <v>603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15982</v>
      </c>
      <c r="C49" s="17">
        <f t="shared" ref="C49" si="461">B49-B48</f>
        <v>607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16402</v>
      </c>
      <c r="C50" s="17">
        <f t="shared" ref="C50" si="483">B50-B49</f>
        <v>420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  <row r="51" spans="1:45" x14ac:dyDescent="0.35">
      <c r="A51" s="19">
        <v>43954</v>
      </c>
      <c r="B51" s="17">
        <f>mtl_newcases!C52</f>
        <v>16728</v>
      </c>
      <c r="C51" s="17">
        <f t="shared" ref="C51" si="505">B51-B50</f>
        <v>326</v>
      </c>
      <c r="D51">
        <v>1410</v>
      </c>
      <c r="E51">
        <f t="shared" ref="E51" si="506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18">
        <f>F51/(age_distribution_2016!$B$2/100000)</f>
        <v>146.71040641516313</v>
      </c>
      <c r="Q51" s="18">
        <f>G51/(age_distribution_2016!$B$3/100000)</f>
        <v>124.5389663265795</v>
      </c>
      <c r="R51" s="18">
        <f>H51/(age_distribution_2016!$B$4/100000)</f>
        <v>250.81701517124105</v>
      </c>
      <c r="S51" s="18">
        <f>I51/(age_distribution_2016!$B$5/100000)</f>
        <v>594.08304203256887</v>
      </c>
      <c r="T51" s="18">
        <f>J51/(age_distribution_2016!$B$6/100000)</f>
        <v>667.723366980896</v>
      </c>
      <c r="U51" s="18">
        <f>K51/(age_distribution_2016!$B$7/100000)</f>
        <v>907.75125257883872</v>
      </c>
      <c r="V51" s="18">
        <f>L51/(age_distribution_2016!$B$8/100000)</f>
        <v>813.90632544664413</v>
      </c>
      <c r="W51" s="18">
        <f>M51/(age_distribution_2016!$B$9/100000)</f>
        <v>717.05568156874222</v>
      </c>
      <c r="X51" s="18">
        <f>N51/(age_distribution_2016!$B$10/100000)</f>
        <v>1220.697100555213</v>
      </c>
      <c r="Y51" s="18">
        <f>O51/(age_distribution_2016!$B$11/100000)</f>
        <v>4604.0180152826279</v>
      </c>
      <c r="Z51" s="3">
        <f t="shared" ref="Z51" si="507">F51*100/SUM($F51:$O51)</f>
        <v>0.97428139183055973</v>
      </c>
      <c r="AA51" s="3">
        <f t="shared" ref="AA51" si="508">G51*100/SUM($F51:$O51)</f>
        <v>0.78668683812405449</v>
      </c>
      <c r="AB51" s="3">
        <f t="shared" ref="AB51" si="509">H51*100/SUM($F51:$O51)</f>
        <v>2.8562783661119515</v>
      </c>
      <c r="AC51" s="3">
        <f t="shared" ref="AC51" si="510">I51*100/SUM($F51:$O51)</f>
        <v>10.54160363086233</v>
      </c>
      <c r="AD51" s="3">
        <f t="shared" ref="AD51" si="511">J51*100/SUM($F51:$O51)</f>
        <v>12.108925869894099</v>
      </c>
      <c r="AE51" s="3">
        <f t="shared" ref="AE51" si="512">K51*100/SUM($F51:$O51)</f>
        <v>13.978819969742814</v>
      </c>
      <c r="AF51" s="3">
        <f t="shared" ref="AF51" si="513">L51*100/SUM($F51:$O51)</f>
        <v>12.750378214826021</v>
      </c>
      <c r="AG51" s="3">
        <f t="shared" ref="AG51" si="514">M51*100/SUM($F51:$O51)</f>
        <v>8.8956127080181542</v>
      </c>
      <c r="AH51" s="3">
        <f t="shared" ref="AH51" si="515">N51*100/SUM($F51:$O51)</f>
        <v>9.5794251134644473</v>
      </c>
      <c r="AI51" s="3">
        <f t="shared" ref="AI51" si="516">O51*100/SUM($F51:$O51)</f>
        <v>27.527987897125566</v>
      </c>
      <c r="AJ51" s="3">
        <f t="shared" ref="AJ51" si="517">P51*100/SUM($P51:$Y51)</f>
        <v>1.4601971603955033</v>
      </c>
      <c r="AK51" s="3">
        <f t="shared" ref="AK51" si="518">Q51*100/SUM($P51:$Y51)</f>
        <v>1.2395265573326602</v>
      </c>
      <c r="AL51" s="3">
        <f t="shared" ref="AL51" si="519">R51*100/SUM($P51:$Y51)</f>
        <v>2.4963620664748518</v>
      </c>
      <c r="AM51" s="3">
        <f t="shared" ref="AM51" si="520">S51*100/SUM($P51:$Y51)</f>
        <v>5.9128618903847698</v>
      </c>
      <c r="AN51" s="3">
        <f t="shared" ref="AN51" si="521">T51*100/SUM($P51:$Y51)</f>
        <v>6.6457982648902103</v>
      </c>
      <c r="AO51" s="3">
        <f t="shared" ref="AO51" si="522">U51*100/SUM($P51:$Y51)</f>
        <v>9.0347769715133577</v>
      </c>
      <c r="AP51" s="3">
        <f t="shared" ref="AP51" si="523">V51*100/SUM($P51:$Y51)</f>
        <v>8.1007457772422562</v>
      </c>
      <c r="AQ51" s="3">
        <f t="shared" ref="AQ51" si="524">W51*100/SUM($P51:$Y51)</f>
        <v>7.1367989201066191</v>
      </c>
      <c r="AR51" s="3">
        <f t="shared" ref="AR51" si="525">X51*100/SUM($P51:$Y51)</f>
        <v>12.149502434678835</v>
      </c>
      <c r="AS51" s="3">
        <f t="shared" ref="AS51" si="526">Y51*100/SUM($P51:$Y51)</f>
        <v>45.823429956980931</v>
      </c>
    </row>
    <row r="52" spans="1:45" x14ac:dyDescent="0.35">
      <c r="A52" s="19">
        <v>43955</v>
      </c>
      <c r="B52" s="17">
        <f>mtl_newcases!C53</f>
        <v>16991</v>
      </c>
      <c r="C52" s="17">
        <f t="shared" ref="C52" si="527">B52-B51</f>
        <v>263</v>
      </c>
      <c r="D52">
        <v>1488</v>
      </c>
      <c r="E52">
        <f t="shared" ref="E52" si="528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18">
        <f>F52/(age_distribution_2016!$B$2/100000)</f>
        <v>147.62165117550575</v>
      </c>
      <c r="Q52" s="18">
        <f>G52/(age_distribution_2016!$B$3/100000)</f>
        <v>127.41294247257748</v>
      </c>
      <c r="R52" s="18">
        <f>H52/(age_distribution_2016!$B$4/100000)</f>
        <v>255.59954300289607</v>
      </c>
      <c r="S52" s="18">
        <f>I52/(age_distribution_2016!$B$5/100000)</f>
        <v>608.40651376928986</v>
      </c>
      <c r="T52" s="18">
        <f>J52/(age_distribution_2016!$B$6/100000)</f>
        <v>685.74288812880616</v>
      </c>
      <c r="U52" s="18">
        <f>K52/(age_distribution_2016!$B$7/100000)</f>
        <v>928.9714117300324</v>
      </c>
      <c r="V52" s="18">
        <f>L52/(age_distribution_2016!$B$8/100000)</f>
        <v>833.99323998068564</v>
      </c>
      <c r="W52" s="18">
        <f>M52/(age_distribution_2016!$B$9/100000)</f>
        <v>732.17726396917146</v>
      </c>
      <c r="X52" s="18">
        <f>N52/(age_distribution_2016!$B$10/100000)</f>
        <v>1245.3732264034547</v>
      </c>
      <c r="Y52" s="18">
        <f>O52/(age_distribution_2016!$B$11/100000)</f>
        <v>4711.3000354233091</v>
      </c>
      <c r="Z52" s="3">
        <f t="shared" ref="Z52" si="529">F52*100/SUM($F52:$O52)</f>
        <v>0.95806966704122065</v>
      </c>
      <c r="AA52" s="3">
        <f t="shared" ref="AA52" si="530">G52*100/SUM($F52:$O52)</f>
        <v>0.78656336862026144</v>
      </c>
      <c r="AB52" s="3">
        <f t="shared" ref="AB52" si="531">H52*100/SUM($F52:$O52)</f>
        <v>2.8446389496717726</v>
      </c>
      <c r="AC52" s="3">
        <f t="shared" ref="AC52" si="532">I52*100/SUM($F52:$O52)</f>
        <v>10.550594358034182</v>
      </c>
      <c r="AD52" s="3">
        <f t="shared" ref="AD52" si="533">J52*100/SUM($F52:$O52)</f>
        <v>12.153291146726595</v>
      </c>
      <c r="AE52" s="3">
        <f t="shared" ref="AE52" si="534">K52*100/SUM($F52:$O52)</f>
        <v>13.980720326453367</v>
      </c>
      <c r="AF52" s="3">
        <f t="shared" ref="AF52" si="535">L52*100/SUM($F52:$O52)</f>
        <v>12.768348216925897</v>
      </c>
      <c r="AG52" s="3">
        <f t="shared" ref="AG52" si="536">M52*100/SUM($F52:$O52)</f>
        <v>8.8769294458572361</v>
      </c>
      <c r="AH52" s="3">
        <f t="shared" ref="AH52" si="537">N52*100/SUM($F52:$O52)</f>
        <v>9.5511266189603177</v>
      </c>
      <c r="AI52" s="3">
        <f t="shared" ref="AI52" si="538">O52*100/SUM($F52:$O52)</f>
        <v>27.529717901709148</v>
      </c>
      <c r="AJ52" s="3">
        <f t="shared" ref="AJ52" si="539">P52*100/SUM($P52:$Y52)</f>
        <v>1.4364835608971269</v>
      </c>
      <c r="AK52" s="3">
        <f t="shared" ref="AK52" si="540">Q52*100/SUM($P52:$Y52)</f>
        <v>1.2398357276859788</v>
      </c>
      <c r="AL52" s="3">
        <f t="shared" ref="AL52" si="541">R52*100/SUM($P52:$Y52)</f>
        <v>2.4871998028254043</v>
      </c>
      <c r="AM52" s="3">
        <f t="shared" ref="AM52" si="542">S52*100/SUM($P52:$Y52)</f>
        <v>5.9203101199109884</v>
      </c>
      <c r="AN52" s="3">
        <f t="shared" ref="AN52" si="543">T52*100/SUM($P52:$Y52)</f>
        <v>6.6728584726912636</v>
      </c>
      <c r="AO52" s="3">
        <f t="shared" ref="AO52" si="544">U52*100/SUM($P52:$Y52)</f>
        <v>9.0396777902658236</v>
      </c>
      <c r="AP52" s="3">
        <f t="shared" ref="AP52" si="545">V52*100/SUM($P52:$Y52)</f>
        <v>8.1154598230802719</v>
      </c>
      <c r="AQ52" s="3">
        <f t="shared" ref="AQ52" si="546">W52*100/SUM($P52:$Y52)</f>
        <v>7.1247042353152157</v>
      </c>
      <c r="AR52" s="3">
        <f t="shared" ref="AR52" si="547">X52*100/SUM($P52:$Y52)</f>
        <v>12.118535138067966</v>
      </c>
      <c r="AS52" s="3">
        <f t="shared" ref="AS52" si="548">Y52*100/SUM($P52:$Y52)</f>
        <v>45.844935329259975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64"/>
  <sheetViews>
    <sheetView workbookViewId="0">
      <pane ySplit="1" topLeftCell="A53" activePane="bottomLeft" state="frozen"/>
      <selection pane="bottomLeft" activeCell="D71" sqref="D71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279</v>
      </c>
      <c r="D1" t="s">
        <v>283</v>
      </c>
      <c r="E1" t="s">
        <v>163</v>
      </c>
      <c r="F1" t="s">
        <v>280</v>
      </c>
      <c r="G1" t="s">
        <v>165</v>
      </c>
      <c r="H1" t="s">
        <v>166</v>
      </c>
      <c r="I1" t="s">
        <v>167</v>
      </c>
      <c r="J1" t="s">
        <v>284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64" si="1">E4-E3</f>
        <v>0</v>
      </c>
      <c r="G4">
        <v>0</v>
      </c>
      <c r="H4">
        <v>0</v>
      </c>
      <c r="I4">
        <v>260</v>
      </c>
      <c r="J4">
        <f t="shared" ref="J4:J64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4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53"/>
  <sheetViews>
    <sheetView workbookViewId="0">
      <pane ySplit="1" topLeftCell="A22" activePane="bottomLeft" state="frozen"/>
      <selection pane="bottomLeft" activeCell="I45" sqref="I45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316</v>
      </c>
      <c r="C20">
        <f t="shared" si="0"/>
        <v>2562</v>
      </c>
      <c r="E20" s="19">
        <v>43922</v>
      </c>
      <c r="F20">
        <v>2642</v>
      </c>
      <c r="G20">
        <f t="shared" si="1"/>
        <v>-80</v>
      </c>
    </row>
    <row r="21" spans="1:7" x14ac:dyDescent="0.35">
      <c r="A21" s="19">
        <v>43923</v>
      </c>
      <c r="B21">
        <v>393</v>
      </c>
      <c r="C21">
        <f t="shared" si="0"/>
        <v>2955</v>
      </c>
      <c r="E21" s="19">
        <v>43923</v>
      </c>
      <c r="F21">
        <v>2837</v>
      </c>
      <c r="G21">
        <f t="shared" ref="G21:G26" si="2">C21-F21</f>
        <v>118</v>
      </c>
    </row>
    <row r="22" spans="1:7" x14ac:dyDescent="0.35">
      <c r="A22" s="19">
        <v>43924</v>
      </c>
      <c r="B22">
        <v>349</v>
      </c>
      <c r="C22">
        <f t="shared" si="0"/>
        <v>3304</v>
      </c>
      <c r="E22" s="19">
        <v>43924</v>
      </c>
      <c r="F22">
        <v>3261</v>
      </c>
      <c r="G22">
        <f t="shared" si="2"/>
        <v>43</v>
      </c>
    </row>
    <row r="23" spans="1:7" x14ac:dyDescent="0.35">
      <c r="A23" s="19">
        <v>43925</v>
      </c>
      <c r="B23">
        <v>343</v>
      </c>
      <c r="C23">
        <f t="shared" si="0"/>
        <v>3647</v>
      </c>
      <c r="E23" s="19">
        <v>43925</v>
      </c>
      <c r="F23">
        <v>3713</v>
      </c>
      <c r="G23">
        <f t="shared" si="2"/>
        <v>-66</v>
      </c>
    </row>
    <row r="24" spans="1:7" x14ac:dyDescent="0.35">
      <c r="A24" s="19">
        <v>43926</v>
      </c>
      <c r="B24">
        <v>260</v>
      </c>
      <c r="C24">
        <f t="shared" si="0"/>
        <v>3907</v>
      </c>
      <c r="E24" s="19">
        <v>43926</v>
      </c>
      <c r="F24">
        <v>3977</v>
      </c>
      <c r="G24">
        <f t="shared" si="2"/>
        <v>-70</v>
      </c>
    </row>
    <row r="25" spans="1:7" x14ac:dyDescent="0.35">
      <c r="A25" s="19">
        <v>43927</v>
      </c>
      <c r="B25">
        <v>461</v>
      </c>
      <c r="C25">
        <f t="shared" si="0"/>
        <v>4368</v>
      </c>
      <c r="E25" s="19">
        <v>43927</v>
      </c>
      <c r="F25">
        <v>4407</v>
      </c>
      <c r="G25">
        <f t="shared" si="2"/>
        <v>-39</v>
      </c>
    </row>
    <row r="26" spans="1:7" x14ac:dyDescent="0.35">
      <c r="A26" s="19">
        <v>43928</v>
      </c>
      <c r="B26">
        <v>423</v>
      </c>
      <c r="C26">
        <f t="shared" si="0"/>
        <v>4791</v>
      </c>
      <c r="E26" s="19">
        <v>43928</v>
      </c>
      <c r="F26">
        <v>4775</v>
      </c>
      <c r="G26">
        <f t="shared" si="2"/>
        <v>16</v>
      </c>
    </row>
    <row r="27" spans="1:7" x14ac:dyDescent="0.35">
      <c r="A27" s="19">
        <v>43929</v>
      </c>
      <c r="B27">
        <v>378</v>
      </c>
      <c r="C27">
        <f t="shared" si="0"/>
        <v>5169</v>
      </c>
      <c r="E27" s="19">
        <v>43929</v>
      </c>
      <c r="F27">
        <v>5262</v>
      </c>
      <c r="G27">
        <f t="shared" ref="G27" si="3">C27-F27</f>
        <v>-93</v>
      </c>
    </row>
    <row r="28" spans="1:7" x14ac:dyDescent="0.35">
      <c r="A28" s="19">
        <v>43930</v>
      </c>
      <c r="B28">
        <v>353</v>
      </c>
      <c r="C28">
        <f t="shared" ref="C28:C37" si="4">C27+B28</f>
        <v>5522</v>
      </c>
      <c r="E28" s="19">
        <v>43930</v>
      </c>
      <c r="F28">
        <v>5617</v>
      </c>
      <c r="G28">
        <f t="shared" ref="G28:G33" si="5">C28-F28</f>
        <v>-95</v>
      </c>
    </row>
    <row r="29" spans="1:7" x14ac:dyDescent="0.35">
      <c r="A29" s="19">
        <v>43931</v>
      </c>
      <c r="B29">
        <v>310</v>
      </c>
      <c r="C29">
        <f t="shared" si="4"/>
        <v>5832</v>
      </c>
      <c r="E29" s="19">
        <v>43931</v>
      </c>
      <c r="F29">
        <v>5861</v>
      </c>
      <c r="G29">
        <f t="shared" si="5"/>
        <v>-29</v>
      </c>
    </row>
    <row r="30" spans="1:7" x14ac:dyDescent="0.35">
      <c r="A30" s="19">
        <v>43932</v>
      </c>
      <c r="B30">
        <v>262</v>
      </c>
      <c r="C30">
        <f t="shared" si="4"/>
        <v>6094</v>
      </c>
      <c r="E30" s="19">
        <v>43932</v>
      </c>
      <c r="F30">
        <v>6088</v>
      </c>
      <c r="G30">
        <f t="shared" si="5"/>
        <v>6</v>
      </c>
    </row>
    <row r="31" spans="1:7" x14ac:dyDescent="0.35">
      <c r="A31" s="19">
        <v>43933</v>
      </c>
      <c r="B31">
        <v>339</v>
      </c>
      <c r="C31">
        <f t="shared" si="4"/>
        <v>6433</v>
      </c>
      <c r="E31" s="19">
        <v>43933</v>
      </c>
      <c r="F31">
        <v>6393</v>
      </c>
      <c r="G31">
        <f t="shared" si="5"/>
        <v>40</v>
      </c>
    </row>
    <row r="32" spans="1:7" x14ac:dyDescent="0.35">
      <c r="A32" s="19">
        <v>43934</v>
      </c>
      <c r="B32">
        <v>540</v>
      </c>
      <c r="C32">
        <f t="shared" si="4"/>
        <v>6973</v>
      </c>
      <c r="E32" s="19">
        <v>43934</v>
      </c>
      <c r="F32">
        <v>6628</v>
      </c>
      <c r="G32">
        <f t="shared" si="5"/>
        <v>345</v>
      </c>
    </row>
    <row r="33" spans="1:7" x14ac:dyDescent="0.35">
      <c r="A33" s="19">
        <v>43935</v>
      </c>
      <c r="B33">
        <v>480</v>
      </c>
      <c r="C33">
        <f t="shared" si="4"/>
        <v>7453</v>
      </c>
      <c r="E33" s="19">
        <v>43935</v>
      </c>
      <c r="F33">
        <v>6830</v>
      </c>
      <c r="G33">
        <f t="shared" si="5"/>
        <v>623</v>
      </c>
    </row>
    <row r="34" spans="1:7" x14ac:dyDescent="0.35">
      <c r="A34" s="19">
        <v>43936</v>
      </c>
      <c r="B34">
        <v>638</v>
      </c>
      <c r="C34">
        <f t="shared" si="4"/>
        <v>8091</v>
      </c>
      <c r="E34" s="19">
        <v>43936</v>
      </c>
      <c r="F34">
        <v>7281</v>
      </c>
      <c r="G34">
        <f t="shared" ref="G34:G36" si="6">C34-F34</f>
        <v>810</v>
      </c>
    </row>
    <row r="35" spans="1:7" x14ac:dyDescent="0.35">
      <c r="A35" s="19">
        <v>43937</v>
      </c>
      <c r="B35">
        <v>498</v>
      </c>
      <c r="C35">
        <f t="shared" si="4"/>
        <v>8589</v>
      </c>
      <c r="E35" s="19">
        <v>43937</v>
      </c>
      <c r="F35">
        <v>7760</v>
      </c>
      <c r="G35">
        <f t="shared" si="6"/>
        <v>829</v>
      </c>
    </row>
    <row r="36" spans="1:7" x14ac:dyDescent="0.35">
      <c r="A36" s="19">
        <v>43938</v>
      </c>
      <c r="B36">
        <v>579</v>
      </c>
      <c r="C36">
        <f t="shared" si="4"/>
        <v>9168</v>
      </c>
      <c r="E36" s="19">
        <v>43938</v>
      </c>
      <c r="F36">
        <v>8052</v>
      </c>
      <c r="G36">
        <f t="shared" si="6"/>
        <v>1116</v>
      </c>
    </row>
    <row r="37" spans="1:7" x14ac:dyDescent="0.35">
      <c r="A37" s="19">
        <v>43939</v>
      </c>
      <c r="B37" s="23">
        <v>325</v>
      </c>
      <c r="C37">
        <f t="shared" si="4"/>
        <v>9493</v>
      </c>
      <c r="E37" s="19">
        <v>43939</v>
      </c>
      <c r="F37">
        <v>8457</v>
      </c>
      <c r="G37">
        <f t="shared" ref="G37" si="7">C37-F37</f>
        <v>1036</v>
      </c>
    </row>
    <row r="38" spans="1:7" x14ac:dyDescent="0.35">
      <c r="A38" s="19">
        <v>43940</v>
      </c>
      <c r="B38" s="23">
        <v>435</v>
      </c>
      <c r="C38">
        <f t="shared" ref="C38:C39" si="8">C37+B38</f>
        <v>9928</v>
      </c>
      <c r="E38" s="19">
        <v>43940</v>
      </c>
      <c r="F38">
        <v>8964</v>
      </c>
      <c r="G38">
        <f t="shared" ref="G38" si="9">C38-F38</f>
        <v>964</v>
      </c>
    </row>
    <row r="39" spans="1:7" x14ac:dyDescent="0.35">
      <c r="A39" s="19">
        <v>43941</v>
      </c>
      <c r="B39">
        <v>512</v>
      </c>
      <c r="C39">
        <f t="shared" si="8"/>
        <v>10440</v>
      </c>
      <c r="E39" s="19">
        <v>43941</v>
      </c>
      <c r="F39">
        <v>9348</v>
      </c>
      <c r="G39">
        <f t="shared" ref="G39" si="10">C39-F39</f>
        <v>1092</v>
      </c>
    </row>
    <row r="40" spans="1:7" x14ac:dyDescent="0.35">
      <c r="A40" s="19">
        <v>43942</v>
      </c>
      <c r="B40">
        <v>485</v>
      </c>
      <c r="C40">
        <f t="shared" ref="C40" si="11">C39+B40</f>
        <v>10925</v>
      </c>
      <c r="E40" s="19">
        <v>43942</v>
      </c>
      <c r="F40">
        <v>9856</v>
      </c>
      <c r="G40">
        <f t="shared" ref="G40" si="12">C40-F40</f>
        <v>1069</v>
      </c>
    </row>
    <row r="41" spans="1:7" x14ac:dyDescent="0.35">
      <c r="A41" s="19">
        <v>43943</v>
      </c>
      <c r="B41">
        <v>565</v>
      </c>
      <c r="C41">
        <f t="shared" ref="C41:C52" si="13">C40+B41</f>
        <v>11490</v>
      </c>
      <c r="E41" s="19">
        <v>43943</v>
      </c>
      <c r="F41">
        <v>10375</v>
      </c>
      <c r="G41">
        <f t="shared" ref="G41" si="14">C41-F41</f>
        <v>1115</v>
      </c>
    </row>
    <row r="42" spans="1:7" x14ac:dyDescent="0.35">
      <c r="A42" s="19">
        <v>43944</v>
      </c>
      <c r="B42" s="23">
        <v>567</v>
      </c>
      <c r="C42">
        <f t="shared" si="13"/>
        <v>12057</v>
      </c>
      <c r="E42" s="19">
        <v>43944</v>
      </c>
      <c r="F42">
        <v>10897</v>
      </c>
      <c r="G42">
        <f t="shared" ref="G42:G44" si="15">C42-F42</f>
        <v>1160</v>
      </c>
    </row>
    <row r="43" spans="1:7" x14ac:dyDescent="0.35">
      <c r="A43" s="19">
        <v>43945</v>
      </c>
      <c r="B43" s="23">
        <v>532</v>
      </c>
      <c r="C43">
        <f t="shared" si="13"/>
        <v>12589</v>
      </c>
      <c r="E43" s="19">
        <v>43945</v>
      </c>
      <c r="F43">
        <v>11161</v>
      </c>
      <c r="G43">
        <f t="shared" si="15"/>
        <v>1428</v>
      </c>
    </row>
    <row r="44" spans="1:7" x14ac:dyDescent="0.35">
      <c r="A44" s="19">
        <v>43946</v>
      </c>
      <c r="B44" s="23">
        <v>333</v>
      </c>
      <c r="C44">
        <f t="shared" si="13"/>
        <v>12922</v>
      </c>
      <c r="E44" s="19">
        <v>43946</v>
      </c>
      <c r="F44">
        <v>11621</v>
      </c>
      <c r="G44">
        <f t="shared" si="15"/>
        <v>1301</v>
      </c>
    </row>
    <row r="45" spans="1:7" x14ac:dyDescent="0.35">
      <c r="A45" s="19">
        <v>43947</v>
      </c>
      <c r="B45" s="23">
        <v>330</v>
      </c>
      <c r="C45">
        <f t="shared" si="13"/>
        <v>13252</v>
      </c>
      <c r="E45" s="19">
        <v>43947</v>
      </c>
      <c r="F45">
        <v>12034</v>
      </c>
      <c r="G45">
        <f>C45-F45</f>
        <v>1218</v>
      </c>
    </row>
    <row r="46" spans="1:7" x14ac:dyDescent="0.35">
      <c r="A46" s="19">
        <v>43948</v>
      </c>
      <c r="B46" s="23">
        <v>498</v>
      </c>
      <c r="C46">
        <f t="shared" si="13"/>
        <v>13750</v>
      </c>
      <c r="E46" s="19">
        <v>43948</v>
      </c>
      <c r="F46">
        <v>12487</v>
      </c>
      <c r="G46">
        <f>C46-F46</f>
        <v>1263</v>
      </c>
    </row>
    <row r="47" spans="1:7" x14ac:dyDescent="0.35">
      <c r="A47" s="19">
        <v>43949</v>
      </c>
      <c r="B47" s="23">
        <v>476</v>
      </c>
      <c r="C47">
        <f t="shared" si="13"/>
        <v>14226</v>
      </c>
      <c r="E47" s="19">
        <v>43949</v>
      </c>
      <c r="F47">
        <v>12811</v>
      </c>
      <c r="G47">
        <f t="shared" ref="G47:G52" si="16">C47-F47</f>
        <v>1415</v>
      </c>
    </row>
    <row r="48" spans="1:7" x14ac:dyDescent="0.35">
      <c r="A48" s="19">
        <v>43950</v>
      </c>
      <c r="B48" s="23">
        <v>546</v>
      </c>
      <c r="C48">
        <f t="shared" si="13"/>
        <v>14772</v>
      </c>
      <c r="E48" s="19">
        <v>43950</v>
      </c>
      <c r="F48">
        <v>13324</v>
      </c>
      <c r="G48">
        <f t="shared" si="16"/>
        <v>1448</v>
      </c>
    </row>
    <row r="49" spans="1:7" x14ac:dyDescent="0.35">
      <c r="A49" s="19">
        <v>43951</v>
      </c>
      <c r="B49" s="23">
        <v>603</v>
      </c>
      <c r="C49">
        <f t="shared" si="13"/>
        <v>15375</v>
      </c>
      <c r="E49" s="19">
        <v>43951</v>
      </c>
      <c r="F49">
        <v>13979</v>
      </c>
      <c r="G49">
        <f t="shared" si="16"/>
        <v>1396</v>
      </c>
    </row>
    <row r="50" spans="1:7" x14ac:dyDescent="0.35">
      <c r="A50" s="19">
        <v>43952</v>
      </c>
      <c r="B50" s="23">
        <v>607</v>
      </c>
      <c r="C50">
        <f t="shared" si="13"/>
        <v>15982</v>
      </c>
      <c r="E50" s="19">
        <v>43952</v>
      </c>
      <c r="F50">
        <v>14599</v>
      </c>
      <c r="G50">
        <f t="shared" si="16"/>
        <v>1383</v>
      </c>
    </row>
    <row r="51" spans="1:7" x14ac:dyDescent="0.35">
      <c r="A51" s="19">
        <v>43953</v>
      </c>
      <c r="B51" s="23">
        <v>420</v>
      </c>
      <c r="C51">
        <f t="shared" si="13"/>
        <v>16402</v>
      </c>
      <c r="E51" s="19">
        <v>43953</v>
      </c>
      <c r="F51">
        <v>16251</v>
      </c>
      <c r="G51">
        <f t="shared" si="16"/>
        <v>151</v>
      </c>
    </row>
    <row r="52" spans="1:7" x14ac:dyDescent="0.35">
      <c r="A52" s="19">
        <v>43954</v>
      </c>
      <c r="B52" s="23">
        <v>326</v>
      </c>
      <c r="C52">
        <f t="shared" si="13"/>
        <v>16728</v>
      </c>
      <c r="E52" s="19">
        <v>43954</v>
      </c>
      <c r="F52">
        <v>16606</v>
      </c>
      <c r="G52">
        <f t="shared" si="16"/>
        <v>122</v>
      </c>
    </row>
    <row r="53" spans="1:7" x14ac:dyDescent="0.35">
      <c r="A53" s="19">
        <v>43955</v>
      </c>
      <c r="B53" s="24">
        <v>263</v>
      </c>
      <c r="C53">
        <f t="shared" ref="C53" si="17">C52+B53</f>
        <v>16991</v>
      </c>
      <c r="E53" s="19">
        <v>43955</v>
      </c>
      <c r="F53">
        <v>16991</v>
      </c>
      <c r="G53">
        <f t="shared" ref="G53" si="18">C53-F53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9"/>
  <sheetViews>
    <sheetView topLeftCell="A16" workbookViewId="0">
      <pane xSplit="1" topLeftCell="AF1" activePane="topRight" state="frozen"/>
      <selection pane="topRight" activeCell="AK2" sqref="AK2:AK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230</v>
      </c>
      <c r="K1" s="5" t="s">
        <v>232</v>
      </c>
      <c r="L1" s="5" t="s">
        <v>241</v>
      </c>
      <c r="M1" s="5" t="s">
        <v>246</v>
      </c>
      <c r="N1" s="5" t="s">
        <v>265</v>
      </c>
      <c r="O1" s="5" t="s">
        <v>266</v>
      </c>
      <c r="P1" s="5" t="s">
        <v>267</v>
      </c>
      <c r="Q1" s="5" t="s">
        <v>268</v>
      </c>
      <c r="R1" s="5" t="s">
        <v>269</v>
      </c>
      <c r="S1" s="5" t="s">
        <v>270</v>
      </c>
      <c r="T1" s="5" t="s">
        <v>271</v>
      </c>
      <c r="U1" s="5" t="s">
        <v>272</v>
      </c>
      <c r="V1" s="5" t="s">
        <v>273</v>
      </c>
      <c r="W1" s="5" t="s">
        <v>274</v>
      </c>
      <c r="X1" s="5" t="s">
        <v>275</v>
      </c>
      <c r="Y1" s="5" t="s">
        <v>276</v>
      </c>
      <c r="Z1" s="5" t="s">
        <v>277</v>
      </c>
      <c r="AA1" s="5" t="s">
        <v>278</v>
      </c>
      <c r="AB1" s="5" t="s">
        <v>282</v>
      </c>
      <c r="AC1" s="5" t="s">
        <v>285</v>
      </c>
      <c r="AD1" s="5" t="s">
        <v>286</v>
      </c>
      <c r="AE1" s="5" t="s">
        <v>287</v>
      </c>
      <c r="AF1" s="5" t="s">
        <v>288</v>
      </c>
      <c r="AG1" s="5" t="s">
        <v>289</v>
      </c>
      <c r="AH1" s="5" t="s">
        <v>292</v>
      </c>
      <c r="AI1" s="5" t="s">
        <v>295</v>
      </c>
      <c r="AJ1" s="5" t="s">
        <v>299</v>
      </c>
      <c r="AK1" s="5" t="s">
        <v>312</v>
      </c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>
        <v>1329</v>
      </c>
      <c r="AK2" s="7">
        <v>1351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>
        <v>364</v>
      </c>
      <c r="AK3" s="9">
        <v>363</v>
      </c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>
        <v>9</v>
      </c>
      <c r="AK4" s="7">
        <v>9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>
        <v>42</v>
      </c>
      <c r="AK5" s="9">
        <v>42</v>
      </c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>
        <v>1388</v>
      </c>
      <c r="AK6" s="7">
        <v>1427</v>
      </c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>
        <v>378</v>
      </c>
      <c r="AK7" s="9">
        <v>386</v>
      </c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>
        <v>259</v>
      </c>
      <c r="AK8" s="7">
        <v>268</v>
      </c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>
        <v>133</v>
      </c>
      <c r="AK9" s="9">
        <v>136</v>
      </c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>
        <v>39</v>
      </c>
      <c r="AK10" s="7">
        <v>41</v>
      </c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>
        <v>70</v>
      </c>
      <c r="AK11" s="9">
        <v>72</v>
      </c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>
        <v>336</v>
      </c>
      <c r="AK12" s="7">
        <v>343</v>
      </c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>
        <v>838</v>
      </c>
      <c r="AK13" s="9">
        <v>852</v>
      </c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>
        <v>118</v>
      </c>
      <c r="AK14" s="7">
        <v>115</v>
      </c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>
        <v>1185</v>
      </c>
      <c r="AK15" s="9">
        <v>1226</v>
      </c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>
        <v>22</v>
      </c>
      <c r="AK16" s="7">
        <v>23</v>
      </c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>
        <v>1457</v>
      </c>
      <c r="AK17" s="9">
        <v>1501</v>
      </c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>
        <v>14</v>
      </c>
      <c r="AK18" s="7">
        <v>14</v>
      </c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>
        <v>190</v>
      </c>
      <c r="AK19" s="9">
        <v>192</v>
      </c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>
        <v>209</v>
      </c>
      <c r="AK20" s="7">
        <v>211</v>
      </c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>
        <v>294</v>
      </c>
      <c r="AK21" s="9">
        <v>297</v>
      </c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>
        <v>616</v>
      </c>
      <c r="AK22" s="7">
        <v>621</v>
      </c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>
        <v>126</v>
      </c>
      <c r="AK23" s="9">
        <v>129</v>
      </c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>
        <v>1178</v>
      </c>
      <c r="AK24" s="7">
        <v>1201</v>
      </c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>
        <v>913</v>
      </c>
      <c r="AK25" s="9">
        <v>931</v>
      </c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>
        <v>14</v>
      </c>
      <c r="AK26" s="7">
        <v>15</v>
      </c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>
        <v>594</v>
      </c>
      <c r="AK27" s="9">
        <v>607</v>
      </c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>
        <v>638</v>
      </c>
      <c r="AK28" s="7">
        <v>638</v>
      </c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0">
        <v>3</v>
      </c>
      <c r="AK29" s="20">
        <v>3</v>
      </c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>
        <v>662</v>
      </c>
      <c r="AK30" s="7">
        <v>684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>
        <v>683</v>
      </c>
      <c r="AK31" s="9">
        <v>706</v>
      </c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>
        <v>411</v>
      </c>
      <c r="AK32" s="7">
        <v>439</v>
      </c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>
        <v>1190</v>
      </c>
      <c r="AK33" s="9">
        <v>1212</v>
      </c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>
        <v>129</v>
      </c>
      <c r="AK34" s="7">
        <v>135</v>
      </c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>
        <v>775</v>
      </c>
      <c r="AK35" s="9">
        <v>783</v>
      </c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>
        <v>16606</v>
      </c>
      <c r="AK36" s="11">
        <v>16991</v>
      </c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230</v>
      </c>
      <c r="K38" s="5" t="s">
        <v>232</v>
      </c>
      <c r="L38" s="5" t="s">
        <v>241</v>
      </c>
      <c r="M38" s="5" t="s">
        <v>246</v>
      </c>
      <c r="N38" s="5" t="s">
        <v>252</v>
      </c>
      <c r="O38" s="5" t="s">
        <v>264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230</v>
      </c>
      <c r="K47" s="5" t="s">
        <v>232</v>
      </c>
      <c r="L47" s="5" t="s">
        <v>241</v>
      </c>
      <c r="M47" s="5" t="s">
        <v>246</v>
      </c>
      <c r="N47" s="5" t="s">
        <v>252</v>
      </c>
      <c r="O47" s="5" t="s">
        <v>264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219</v>
      </c>
      <c r="J48" s="7" t="s">
        <v>224</v>
      </c>
      <c r="K48" s="7" t="s">
        <v>233</v>
      </c>
      <c r="L48" s="7" t="s">
        <v>239</v>
      </c>
      <c r="M48" s="7" t="s">
        <v>247</v>
      </c>
      <c r="N48" s="7" t="s">
        <v>253</v>
      </c>
      <c r="O48" s="7" t="s">
        <v>259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220</v>
      </c>
      <c r="J49" s="9" t="s">
        <v>225</v>
      </c>
      <c r="K49" s="9" t="s">
        <v>234</v>
      </c>
      <c r="L49" s="9" t="s">
        <v>240</v>
      </c>
      <c r="M49" s="9" t="s">
        <v>248</v>
      </c>
      <c r="N49" s="9" t="s">
        <v>254</v>
      </c>
      <c r="O49" s="9" t="s">
        <v>260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221</v>
      </c>
      <c r="J50" s="7" t="s">
        <v>226</v>
      </c>
      <c r="K50" s="7" t="s">
        <v>235</v>
      </c>
      <c r="L50" s="7">
        <v>167.4</v>
      </c>
      <c r="M50" s="7" t="s">
        <v>249</v>
      </c>
      <c r="N50" s="7" t="s">
        <v>255</v>
      </c>
      <c r="O50" s="7" t="s">
        <v>261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222</v>
      </c>
      <c r="J51" s="9" t="s">
        <v>227</v>
      </c>
      <c r="K51" s="9" t="s">
        <v>236</v>
      </c>
      <c r="L51" s="9" t="s">
        <v>242</v>
      </c>
      <c r="M51" s="9" t="s">
        <v>250</v>
      </c>
      <c r="N51" s="9" t="s">
        <v>256</v>
      </c>
      <c r="O51" s="9" t="s">
        <v>262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223</v>
      </c>
      <c r="J52" s="7" t="s">
        <v>228</v>
      </c>
      <c r="K52" s="7" t="s">
        <v>237</v>
      </c>
      <c r="L52" s="7" t="s">
        <v>243</v>
      </c>
      <c r="M52" s="7" t="s">
        <v>251</v>
      </c>
      <c r="N52" s="7" t="s">
        <v>257</v>
      </c>
      <c r="O52" s="7" t="s">
        <v>263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229</v>
      </c>
      <c r="L53" s="9" t="s">
        <v>229</v>
      </c>
      <c r="M53" s="9" t="s">
        <v>229</v>
      </c>
      <c r="N53" s="9" t="s">
        <v>229</v>
      </c>
      <c r="O53" s="9" t="s">
        <v>229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238</v>
      </c>
      <c r="L54" s="7" t="s">
        <v>245</v>
      </c>
      <c r="M54" s="7" t="s">
        <v>229</v>
      </c>
      <c r="N54" s="7" t="s">
        <v>258</v>
      </c>
      <c r="O54" s="7" t="s">
        <v>229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17" customHeight="1" thickBot="1" x14ac:dyDescent="0.4">
      <c r="A56" s="12" t="s">
        <v>85</v>
      </c>
      <c r="B56" s="13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>
        <v>161</v>
      </c>
      <c r="AK57" s="7">
        <v>162</v>
      </c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>
        <v>130</v>
      </c>
      <c r="AK58" s="9">
        <v>133</v>
      </c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>
        <v>472</v>
      </c>
      <c r="AK59" s="7">
        <v>481</v>
      </c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>
        <v>1742</v>
      </c>
      <c r="AK60" s="9">
        <v>1784</v>
      </c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>
        <v>2001</v>
      </c>
      <c r="AK61" s="7">
        <v>2055</v>
      </c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>
        <v>2310</v>
      </c>
      <c r="AK62" s="9">
        <v>2364</v>
      </c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>
        <v>2107</v>
      </c>
      <c r="AK63" s="7">
        <v>2159</v>
      </c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>
        <v>1470</v>
      </c>
      <c r="AK64" s="9">
        <v>1501</v>
      </c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>
        <v>1583</v>
      </c>
      <c r="AK65" s="7">
        <v>1615</v>
      </c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>
        <v>4549</v>
      </c>
      <c r="AK66" s="9">
        <v>4655</v>
      </c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>
        <v>81</v>
      </c>
      <c r="AK67" s="7">
        <v>82</v>
      </c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244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>
        <v>16606</v>
      </c>
      <c r="AK68" s="15">
        <v>16991</v>
      </c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69" spans="1:216" ht="17" customHeight="1" x14ac:dyDescent="0.35">
      <c r="A69" s="12"/>
      <c r="B69" s="13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</row>
    <row r="70" spans="1:216" ht="15" thickBot="1" x14ac:dyDescent="0.4">
      <c r="A70" t="s">
        <v>218</v>
      </c>
      <c r="B70" t="s">
        <v>101</v>
      </c>
      <c r="C70" t="s">
        <v>101</v>
      </c>
      <c r="D70" t="s">
        <v>101</v>
      </c>
      <c r="E70" t="s">
        <v>101</v>
      </c>
      <c r="F70" t="s">
        <v>101</v>
      </c>
      <c r="G70" t="s">
        <v>101</v>
      </c>
      <c r="H70" t="s">
        <v>101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  <c r="T70">
        <v>454</v>
      </c>
      <c r="U70">
        <v>513</v>
      </c>
      <c r="V70">
        <v>525</v>
      </c>
      <c r="W70">
        <v>583</v>
      </c>
      <c r="X70">
        <v>647</v>
      </c>
      <c r="Y70">
        <v>741</v>
      </c>
      <c r="Z70">
        <v>808</v>
      </c>
      <c r="AA70">
        <v>895</v>
      </c>
      <c r="AB70">
        <v>938</v>
      </c>
      <c r="AC70">
        <v>983</v>
      </c>
      <c r="AD70">
        <v>1039</v>
      </c>
      <c r="AE70" t="s">
        <v>101</v>
      </c>
      <c r="AF70" t="s">
        <v>101</v>
      </c>
      <c r="AG70">
        <v>1245</v>
      </c>
      <c r="AH70">
        <v>1312</v>
      </c>
      <c r="AI70">
        <v>1365</v>
      </c>
      <c r="AJ70">
        <v>1410</v>
      </c>
      <c r="AK70">
        <v>1488</v>
      </c>
    </row>
    <row r="71" spans="1:216" ht="15" thickBot="1" x14ac:dyDescent="0.4">
      <c r="A71" s="4" t="s">
        <v>36</v>
      </c>
    </row>
    <row r="72" spans="1:216" ht="15" thickBot="1" x14ac:dyDescent="0.4">
      <c r="A72" s="6" t="s">
        <v>37</v>
      </c>
      <c r="AI72">
        <v>152</v>
      </c>
      <c r="AJ72">
        <v>155</v>
      </c>
      <c r="AK72">
        <v>186</v>
      </c>
    </row>
    <row r="73" spans="1:216" ht="15" thickBot="1" x14ac:dyDescent="0.4">
      <c r="A73" s="8" t="s">
        <v>38</v>
      </c>
      <c r="AI73">
        <v>16</v>
      </c>
      <c r="AJ73">
        <v>16</v>
      </c>
      <c r="AK73">
        <v>16</v>
      </c>
    </row>
    <row r="74" spans="1:216" ht="15" thickBot="1" x14ac:dyDescent="0.4">
      <c r="A74" s="6" t="s">
        <v>39</v>
      </c>
      <c r="AI74">
        <v>0</v>
      </c>
      <c r="AJ74">
        <v>0</v>
      </c>
      <c r="AK74">
        <v>0</v>
      </c>
    </row>
    <row r="75" spans="1:216" ht="15" thickBot="1" x14ac:dyDescent="0.4">
      <c r="A75" s="8" t="s">
        <v>40</v>
      </c>
      <c r="AI75" s="24" t="s">
        <v>309</v>
      </c>
      <c r="AJ75" s="24" t="s">
        <v>309</v>
      </c>
      <c r="AK75" s="24">
        <v>2</v>
      </c>
    </row>
    <row r="76" spans="1:216" ht="15" thickBot="1" x14ac:dyDescent="0.4">
      <c r="A76" s="6" t="s">
        <v>41</v>
      </c>
      <c r="AI76">
        <v>133</v>
      </c>
      <c r="AJ76">
        <v>138</v>
      </c>
      <c r="AK76">
        <v>142</v>
      </c>
    </row>
    <row r="77" spans="1:216" ht="15" thickBot="1" x14ac:dyDescent="0.4">
      <c r="A77" s="8" t="s">
        <v>42</v>
      </c>
      <c r="AI77">
        <v>14</v>
      </c>
      <c r="AJ77">
        <v>15</v>
      </c>
      <c r="AK77">
        <v>15</v>
      </c>
    </row>
    <row r="78" spans="1:216" ht="15" thickBot="1" x14ac:dyDescent="0.4">
      <c r="A78" s="6" t="s">
        <v>43</v>
      </c>
      <c r="AI78">
        <v>14</v>
      </c>
      <c r="AJ78">
        <v>16</v>
      </c>
      <c r="AK78">
        <v>16</v>
      </c>
    </row>
    <row r="79" spans="1:216" ht="15" thickBot="1" x14ac:dyDescent="0.4">
      <c r="A79" s="8" t="s">
        <v>44</v>
      </c>
      <c r="AI79">
        <v>26</v>
      </c>
      <c r="AJ79">
        <v>26</v>
      </c>
      <c r="AK79">
        <v>26</v>
      </c>
    </row>
    <row r="80" spans="1:216" ht="15" thickBot="1" x14ac:dyDescent="0.4">
      <c r="A80" s="6" t="s">
        <v>45</v>
      </c>
      <c r="AI80">
        <v>0</v>
      </c>
      <c r="AJ80" s="24" t="s">
        <v>309</v>
      </c>
      <c r="AK80">
        <v>0</v>
      </c>
    </row>
    <row r="81" spans="1:37" ht="15" thickBot="1" x14ac:dyDescent="0.4">
      <c r="A81" s="8" t="s">
        <v>46</v>
      </c>
      <c r="AI81">
        <v>7</v>
      </c>
      <c r="AJ81">
        <v>7</v>
      </c>
      <c r="AK81">
        <v>8</v>
      </c>
    </row>
    <row r="82" spans="1:37" ht="15" thickBot="1" x14ac:dyDescent="0.4">
      <c r="A82" s="6" t="s">
        <v>47</v>
      </c>
      <c r="AI82">
        <v>22</v>
      </c>
      <c r="AJ82">
        <v>23</v>
      </c>
      <c r="AK82">
        <v>23</v>
      </c>
    </row>
    <row r="83" spans="1:37" ht="15" thickBot="1" x14ac:dyDescent="0.4">
      <c r="A83" s="8" t="s">
        <v>48</v>
      </c>
      <c r="AI83">
        <v>92</v>
      </c>
      <c r="AJ83">
        <v>92</v>
      </c>
      <c r="AK83">
        <v>92</v>
      </c>
    </row>
    <row r="84" spans="1:37" ht="15" thickBot="1" x14ac:dyDescent="0.4">
      <c r="A84" s="6" t="s">
        <v>49</v>
      </c>
      <c r="AI84">
        <v>9</v>
      </c>
      <c r="AJ84">
        <v>10</v>
      </c>
      <c r="AK84">
        <v>14</v>
      </c>
    </row>
    <row r="85" spans="1:37" ht="15" thickBot="1" x14ac:dyDescent="0.4">
      <c r="A85" s="8" t="s">
        <v>50</v>
      </c>
      <c r="AI85">
        <v>125</v>
      </c>
      <c r="AJ85">
        <v>130</v>
      </c>
      <c r="AK85">
        <v>140</v>
      </c>
    </row>
    <row r="86" spans="1:37" ht="15" thickBot="1" x14ac:dyDescent="0.4">
      <c r="A86" s="6" t="s">
        <v>51</v>
      </c>
      <c r="AI86">
        <v>0</v>
      </c>
      <c r="AJ86" s="24" t="s">
        <v>309</v>
      </c>
      <c r="AK86" s="24" t="s">
        <v>309</v>
      </c>
    </row>
    <row r="87" spans="1:37" ht="15" thickBot="1" x14ac:dyDescent="0.4">
      <c r="A87" s="8" t="s">
        <v>52</v>
      </c>
      <c r="AI87">
        <v>82</v>
      </c>
      <c r="AJ87">
        <v>86</v>
      </c>
      <c r="AK87">
        <v>93</v>
      </c>
    </row>
    <row r="88" spans="1:37" ht="15" thickBot="1" x14ac:dyDescent="0.4">
      <c r="A88" s="6" t="s">
        <v>53</v>
      </c>
      <c r="AI88" s="24" t="s">
        <v>309</v>
      </c>
      <c r="AJ88" s="24" t="s">
        <v>309</v>
      </c>
      <c r="AK88" s="24" t="s">
        <v>309</v>
      </c>
    </row>
    <row r="89" spans="1:37" ht="15" thickBot="1" x14ac:dyDescent="0.4">
      <c r="A89" s="8" t="s">
        <v>54</v>
      </c>
      <c r="AI89">
        <v>46</v>
      </c>
      <c r="AJ89">
        <v>47</v>
      </c>
      <c r="AK89">
        <v>47</v>
      </c>
    </row>
    <row r="90" spans="1:37" ht="15" thickBot="1" x14ac:dyDescent="0.4">
      <c r="A90" s="6" t="s">
        <v>55</v>
      </c>
      <c r="AI90">
        <v>7</v>
      </c>
      <c r="AJ90">
        <v>7</v>
      </c>
      <c r="AK90">
        <v>7</v>
      </c>
    </row>
    <row r="91" spans="1:37" ht="15" thickBot="1" x14ac:dyDescent="0.4">
      <c r="A91" s="8" t="s">
        <v>56</v>
      </c>
      <c r="AI91">
        <v>18</v>
      </c>
      <c r="AJ91">
        <v>18</v>
      </c>
      <c r="AK91">
        <v>18</v>
      </c>
    </row>
    <row r="92" spans="1:37" ht="15" thickBot="1" x14ac:dyDescent="0.4">
      <c r="A92" s="6" t="s">
        <v>57</v>
      </c>
      <c r="AI92">
        <v>44</v>
      </c>
      <c r="AJ92">
        <v>47</v>
      </c>
      <c r="AK92">
        <v>49</v>
      </c>
    </row>
    <row r="93" spans="1:37" ht="15" thickBot="1" x14ac:dyDescent="0.4">
      <c r="A93" s="8" t="s">
        <v>58</v>
      </c>
      <c r="AI93">
        <v>13</v>
      </c>
      <c r="AJ93">
        <v>13</v>
      </c>
      <c r="AK93">
        <v>14</v>
      </c>
    </row>
    <row r="94" spans="1:37" ht="15" thickBot="1" x14ac:dyDescent="0.4">
      <c r="A94" s="6" t="s">
        <v>59</v>
      </c>
      <c r="AI94">
        <v>43</v>
      </c>
      <c r="AJ94">
        <v>46</v>
      </c>
      <c r="AK94">
        <v>52</v>
      </c>
    </row>
    <row r="95" spans="1:37" ht="15" thickBot="1" x14ac:dyDescent="0.4">
      <c r="A95" s="8" t="s">
        <v>60</v>
      </c>
      <c r="AI95">
        <v>73</v>
      </c>
      <c r="AJ95">
        <v>75</v>
      </c>
      <c r="AK95">
        <v>80</v>
      </c>
    </row>
    <row r="96" spans="1:37" ht="15" thickBot="1" x14ac:dyDescent="0.4">
      <c r="A96" s="6" t="s">
        <v>61</v>
      </c>
      <c r="AI96" s="24" t="s">
        <v>309</v>
      </c>
      <c r="AJ96" s="24" t="s">
        <v>309</v>
      </c>
      <c r="AK96" s="24" t="s">
        <v>309</v>
      </c>
    </row>
    <row r="97" spans="1:216" ht="15" thickBot="1" x14ac:dyDescent="0.4">
      <c r="A97" s="8" t="s">
        <v>62</v>
      </c>
      <c r="AI97">
        <v>54</v>
      </c>
      <c r="AJ97">
        <v>55</v>
      </c>
      <c r="AK97">
        <v>56</v>
      </c>
    </row>
    <row r="98" spans="1:216" ht="15" thickBot="1" x14ac:dyDescent="0.4">
      <c r="A98" s="6" t="s">
        <v>63</v>
      </c>
      <c r="AI98">
        <v>24</v>
      </c>
      <c r="AJ98">
        <v>26</v>
      </c>
      <c r="AK98">
        <v>29</v>
      </c>
    </row>
    <row r="99" spans="1:216" ht="15" thickBot="1" x14ac:dyDescent="0.4">
      <c r="A99" s="8" t="s">
        <v>64</v>
      </c>
      <c r="AI99">
        <v>0</v>
      </c>
      <c r="AJ99">
        <v>0</v>
      </c>
      <c r="AK99">
        <v>0</v>
      </c>
    </row>
    <row r="100" spans="1:216" ht="15" thickBot="1" x14ac:dyDescent="0.4">
      <c r="A100" s="6" t="s">
        <v>65</v>
      </c>
      <c r="AI100">
        <v>118</v>
      </c>
      <c r="AJ100">
        <v>122</v>
      </c>
      <c r="AK100">
        <v>124</v>
      </c>
    </row>
    <row r="101" spans="1:216" ht="15" thickBot="1" x14ac:dyDescent="0.4">
      <c r="A101" s="8" t="s">
        <v>66</v>
      </c>
      <c r="AI101">
        <v>88</v>
      </c>
      <c r="AJ101">
        <v>88</v>
      </c>
      <c r="AK101">
        <v>89</v>
      </c>
    </row>
    <row r="102" spans="1:216" ht="15" thickBot="1" x14ac:dyDescent="0.4">
      <c r="A102" s="6" t="s">
        <v>67</v>
      </c>
      <c r="AI102">
        <v>25</v>
      </c>
      <c r="AJ102">
        <v>25</v>
      </c>
      <c r="AK102">
        <v>25</v>
      </c>
    </row>
    <row r="103" spans="1:216" ht="15" thickBot="1" x14ac:dyDescent="0.4">
      <c r="A103" s="8" t="s">
        <v>68</v>
      </c>
      <c r="AI103">
        <v>67</v>
      </c>
      <c r="AJ103">
        <v>68</v>
      </c>
      <c r="AK103">
        <v>69</v>
      </c>
    </row>
    <row r="104" spans="1:216" ht="15" thickBot="1" x14ac:dyDescent="0.4">
      <c r="A104" s="6" t="s">
        <v>69</v>
      </c>
      <c r="AI104">
        <v>11</v>
      </c>
      <c r="AJ104">
        <v>14</v>
      </c>
      <c r="AK104">
        <v>14</v>
      </c>
    </row>
    <row r="105" spans="1:216" ht="15" thickBot="1" x14ac:dyDescent="0.4">
      <c r="A105" s="8" t="s">
        <v>70</v>
      </c>
      <c r="AI105">
        <v>35</v>
      </c>
      <c r="AJ105">
        <v>36</v>
      </c>
      <c r="AK105">
        <v>37</v>
      </c>
    </row>
    <row r="106" spans="1:216" ht="15" thickBot="1" x14ac:dyDescent="0.4">
      <c r="A106" s="10" t="s">
        <v>71</v>
      </c>
      <c r="AI106">
        <v>1365</v>
      </c>
      <c r="AJ106">
        <v>1410</v>
      </c>
      <c r="AK106">
        <v>1488</v>
      </c>
    </row>
    <row r="107" spans="1:216" ht="17" customHeight="1" x14ac:dyDescent="0.35">
      <c r="A107" s="12" t="s">
        <v>85</v>
      </c>
      <c r="B107" s="13"/>
      <c r="C107" s="1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</row>
    <row r="108" spans="1:216" x14ac:dyDescent="0.35">
      <c r="A108" t="s">
        <v>86</v>
      </c>
      <c r="AI108">
        <v>0</v>
      </c>
      <c r="AJ108">
        <v>0</v>
      </c>
      <c r="AK108">
        <v>0</v>
      </c>
    </row>
    <row r="109" spans="1:216" x14ac:dyDescent="0.35">
      <c r="A109" t="s">
        <v>87</v>
      </c>
      <c r="AI109">
        <v>0</v>
      </c>
      <c r="AJ109">
        <v>0</v>
      </c>
      <c r="AK109">
        <v>0</v>
      </c>
    </row>
    <row r="110" spans="1:216" x14ac:dyDescent="0.35">
      <c r="A110" t="s">
        <v>88</v>
      </c>
      <c r="AI110">
        <v>0</v>
      </c>
      <c r="AJ110">
        <v>0</v>
      </c>
      <c r="AK110">
        <v>0</v>
      </c>
    </row>
    <row r="111" spans="1:216" x14ac:dyDescent="0.35">
      <c r="A111" t="s">
        <v>89</v>
      </c>
      <c r="AI111">
        <v>0</v>
      </c>
      <c r="AJ111">
        <v>0</v>
      </c>
      <c r="AK111">
        <v>0</v>
      </c>
    </row>
    <row r="112" spans="1:216" x14ac:dyDescent="0.35">
      <c r="A112" t="s">
        <v>90</v>
      </c>
      <c r="AI112" s="24">
        <v>3</v>
      </c>
      <c r="AJ112" s="24">
        <v>3</v>
      </c>
      <c r="AK112" s="24">
        <v>3</v>
      </c>
    </row>
    <row r="113" spans="1:37" x14ac:dyDescent="0.35">
      <c r="A113" t="s">
        <v>91</v>
      </c>
      <c r="AI113">
        <v>11</v>
      </c>
      <c r="AJ113">
        <v>11</v>
      </c>
      <c r="AK113">
        <v>11</v>
      </c>
    </row>
    <row r="114" spans="1:37" x14ac:dyDescent="0.35">
      <c r="A114" t="s">
        <v>92</v>
      </c>
      <c r="AI114">
        <v>24</v>
      </c>
      <c r="AJ114">
        <v>25</v>
      </c>
      <c r="AK114">
        <v>26</v>
      </c>
    </row>
    <row r="115" spans="1:37" x14ac:dyDescent="0.35">
      <c r="A115" t="s">
        <v>93</v>
      </c>
      <c r="AI115">
        <v>96</v>
      </c>
      <c r="AJ115">
        <v>96</v>
      </c>
      <c r="AK115">
        <v>105</v>
      </c>
    </row>
    <row r="116" spans="1:37" x14ac:dyDescent="0.35">
      <c r="A116" t="s">
        <v>94</v>
      </c>
      <c r="AI116">
        <v>219</v>
      </c>
      <c r="AJ116">
        <v>225</v>
      </c>
      <c r="AK116">
        <v>241</v>
      </c>
    </row>
    <row r="117" spans="1:37" x14ac:dyDescent="0.35">
      <c r="A117" t="s">
        <v>95</v>
      </c>
      <c r="AI117">
        <v>1011</v>
      </c>
      <c r="AJ117">
        <v>1049</v>
      </c>
      <c r="AK117">
        <v>1101</v>
      </c>
    </row>
    <row r="118" spans="1:37" x14ac:dyDescent="0.35">
      <c r="A118" t="s">
        <v>96</v>
      </c>
      <c r="AI118">
        <v>1</v>
      </c>
      <c r="AJ118">
        <v>1</v>
      </c>
      <c r="AK118">
        <v>1</v>
      </c>
    </row>
    <row r="119" spans="1:37" x14ac:dyDescent="0.35">
      <c r="A119" t="s">
        <v>97</v>
      </c>
      <c r="AI119" t="s">
        <v>294</v>
      </c>
      <c r="AJ119">
        <v>1410</v>
      </c>
      <c r="AK119">
        <v>1488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36"/>
  <sheetViews>
    <sheetView topLeftCell="A22" workbookViewId="0">
      <selection activeCell="E25" sqref="E25:E36"/>
    </sheetView>
  </sheetViews>
  <sheetFormatPr defaultRowHeight="14.5" x14ac:dyDescent="0.35"/>
  <sheetData>
    <row r="1" spans="2:2" ht="21" customHeight="1" x14ac:dyDescent="0.35"/>
    <row r="9" spans="2:2" x14ac:dyDescent="0.35">
      <c r="B9" s="2"/>
    </row>
    <row r="19" spans="1:6" ht="21" customHeight="1" x14ac:dyDescent="0.35"/>
    <row r="22" spans="1:6" x14ac:dyDescent="0.35">
      <c r="A22" t="s">
        <v>85</v>
      </c>
      <c r="B22" t="s">
        <v>303</v>
      </c>
      <c r="C22" t="s">
        <v>304</v>
      </c>
      <c r="D22" t="s">
        <v>313</v>
      </c>
      <c r="E22" t="s">
        <v>307</v>
      </c>
      <c r="F22" t="s">
        <v>308</v>
      </c>
    </row>
    <row r="23" spans="1:6" x14ac:dyDescent="0.35">
      <c r="D23" t="s">
        <v>305</v>
      </c>
      <c r="F23" t="s">
        <v>305</v>
      </c>
    </row>
    <row r="24" spans="1:6" x14ac:dyDescent="0.35">
      <c r="D24" t="s">
        <v>306</v>
      </c>
      <c r="F24" t="s">
        <v>306</v>
      </c>
    </row>
    <row r="25" spans="1:6" x14ac:dyDescent="0.35">
      <c r="A25" t="s">
        <v>86</v>
      </c>
      <c r="B25">
        <v>162</v>
      </c>
      <c r="C25" t="s">
        <v>296</v>
      </c>
      <c r="D25" t="s">
        <v>314</v>
      </c>
      <c r="E25">
        <v>0</v>
      </c>
    </row>
    <row r="26" spans="1:6" x14ac:dyDescent="0.35">
      <c r="A26" t="s">
        <v>87</v>
      </c>
      <c r="B26">
        <v>133</v>
      </c>
      <c r="C26" t="s">
        <v>291</v>
      </c>
      <c r="D26" t="s">
        <v>315</v>
      </c>
      <c r="E26">
        <v>0</v>
      </c>
    </row>
    <row r="27" spans="1:6" x14ac:dyDescent="0.35">
      <c r="A27" t="s">
        <v>88</v>
      </c>
      <c r="B27">
        <v>481</v>
      </c>
      <c r="C27" t="s">
        <v>316</v>
      </c>
      <c r="D27" t="s">
        <v>317</v>
      </c>
      <c r="E27">
        <v>0</v>
      </c>
    </row>
    <row r="28" spans="1:6" ht="21" customHeight="1" x14ac:dyDescent="0.35">
      <c r="A28" t="s">
        <v>89</v>
      </c>
      <c r="B28">
        <v>1784</v>
      </c>
      <c r="C28" t="s">
        <v>318</v>
      </c>
      <c r="D28" t="s">
        <v>319</v>
      </c>
      <c r="E28">
        <v>0</v>
      </c>
    </row>
    <row r="29" spans="1:6" x14ac:dyDescent="0.35">
      <c r="A29" t="s">
        <v>90</v>
      </c>
      <c r="B29">
        <v>2055</v>
      </c>
      <c r="C29" t="s">
        <v>320</v>
      </c>
      <c r="D29" t="s">
        <v>321</v>
      </c>
      <c r="E29" t="s">
        <v>309</v>
      </c>
      <c r="F29" t="s">
        <v>290</v>
      </c>
    </row>
    <row r="30" spans="1:6" x14ac:dyDescent="0.35">
      <c r="A30" t="s">
        <v>91</v>
      </c>
      <c r="B30">
        <v>2364</v>
      </c>
      <c r="C30" t="s">
        <v>300</v>
      </c>
      <c r="D30" t="s">
        <v>322</v>
      </c>
      <c r="E30">
        <v>11</v>
      </c>
      <c r="F30" t="s">
        <v>297</v>
      </c>
    </row>
    <row r="31" spans="1:6" x14ac:dyDescent="0.35">
      <c r="A31" t="s">
        <v>92</v>
      </c>
      <c r="B31">
        <v>2159</v>
      </c>
      <c r="C31" t="s">
        <v>301</v>
      </c>
      <c r="D31" t="s">
        <v>323</v>
      </c>
      <c r="E31">
        <v>26</v>
      </c>
      <c r="F31" t="s">
        <v>324</v>
      </c>
    </row>
    <row r="32" spans="1:6" x14ac:dyDescent="0.35">
      <c r="A32" t="s">
        <v>93</v>
      </c>
      <c r="B32">
        <v>1501</v>
      </c>
      <c r="C32" t="s">
        <v>293</v>
      </c>
      <c r="D32" t="s">
        <v>325</v>
      </c>
      <c r="E32">
        <v>105</v>
      </c>
      <c r="F32" t="s">
        <v>326</v>
      </c>
    </row>
    <row r="33" spans="1:6" x14ac:dyDescent="0.35">
      <c r="A33" t="s">
        <v>94</v>
      </c>
      <c r="B33">
        <v>1615</v>
      </c>
      <c r="C33" t="s">
        <v>298</v>
      </c>
      <c r="D33" t="s">
        <v>327</v>
      </c>
      <c r="E33">
        <v>241</v>
      </c>
      <c r="F33" t="s">
        <v>328</v>
      </c>
    </row>
    <row r="34" spans="1:6" x14ac:dyDescent="0.35">
      <c r="A34" t="s">
        <v>95</v>
      </c>
      <c r="B34">
        <v>4655</v>
      </c>
      <c r="C34" t="s">
        <v>302</v>
      </c>
      <c r="D34" t="s">
        <v>329</v>
      </c>
      <c r="E34">
        <v>1101</v>
      </c>
      <c r="F34" t="s">
        <v>330</v>
      </c>
    </row>
    <row r="35" spans="1:6" x14ac:dyDescent="0.35">
      <c r="A35" t="s">
        <v>96</v>
      </c>
      <c r="B35">
        <v>82</v>
      </c>
      <c r="C35" t="s">
        <v>229</v>
      </c>
      <c r="D35" t="s">
        <v>229</v>
      </c>
      <c r="E35">
        <v>1</v>
      </c>
      <c r="F35" t="s">
        <v>229</v>
      </c>
    </row>
    <row r="36" spans="1:6" x14ac:dyDescent="0.35">
      <c r="A36" t="s">
        <v>97</v>
      </c>
      <c r="B36">
        <v>16991</v>
      </c>
      <c r="C36" t="s">
        <v>229</v>
      </c>
      <c r="D36" t="s">
        <v>310</v>
      </c>
      <c r="E36">
        <v>1488</v>
      </c>
      <c r="F36" t="s">
        <v>311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2020-05-05T17:55:48Z</dcterms:modified>
</cp:coreProperties>
</file>