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BB76F88D-BA5A-468D-A6F7-5AAB71558375}" xr6:coauthVersionLast="45" xr6:coauthVersionMax="45" xr10:uidLastSave="{00000000-0000-0000-0000-000000000000}"/>
  <bookViews>
    <workbookView xWindow="17540" yWindow="4120" windowWidth="23590" windowHeight="16500" tabRatio="76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" i="2" l="1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G33" i="5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C6" i="5"/>
  <c r="B5" i="8" s="1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AO21" i="8" l="1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2" i="8" s="1"/>
  <c r="B31" i="8"/>
  <c r="G32" i="5"/>
  <c r="G31" i="5"/>
  <c r="B30" i="8"/>
  <c r="G30" i="5"/>
  <c r="B29" i="8"/>
  <c r="G29" i="5"/>
  <c r="B28" i="8"/>
  <c r="G28" i="5"/>
  <c r="B27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<sst xmlns="http://schemas.openxmlformats.org/spreadsheetml/2006/main" count="1224" uniqueCount="297">
  <si>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</si>
  <si>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</si>
  <si>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</si>
  <si>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</si>
  <si>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</si>
  <si>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</si>
  <si>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</si>
  <si>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</si>
  <si>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</si>
  <si>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</si>
  <si>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</si>
  <si>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</si>
  <si>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</si>
  <si>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</si>
  <si>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</si>
  <si>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</si>
  <si>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</si>
  <si>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</si>
  <si>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</si>
  <si>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</si>
  <si>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</si>
  <si>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</si>
  <si>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</si>
  <si>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</si>
  <si>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</si>
  <si>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</si>
  <si>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</si>
  <si>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</si>
  <si>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</si>
  <si>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</si>
  <si>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</si>
  <si>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</si>
  <si>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</si>
  <si>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</si>
  <si>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</si>
  <si>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</si>
  <si>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</si>
  <si>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</si>
  <si>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</si>
  <si>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</si>
  <si>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</si>
  <si>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</si>
  <si>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</si>
  <si>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</si>
  <si>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</si>
  <si>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</si>
  <si>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</si>
  <si>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</si>
  <si>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</si>
  <si>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</si>
  <si>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</si>
  <si>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</si>
  <si>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</si>
  <si>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</si>
  <si>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</si>
  <si>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</si>
  <si>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</si>
  <si>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</si>
  <si>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</si>
  <si>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</si>
  <si>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</si>
  <si>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</si>
  <si>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</si>
  <si>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</si>
  <si>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</si>
  <si>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</si>
  <si>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</si>
  <si>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</si>
  <si>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</si>
  <si>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</si>
  <si>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</si>
  <si>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</si>
  <si>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</si>
  <si>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</si>
  <si>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</si>
  <si>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</si>
  <si>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</si>
  <si>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</si>
  <si>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</si>
  <si>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</si>
  <si>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</si>
  <si>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</si>
  <si>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</si>
  <si>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</si>
  <si>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</si>
  <si>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</si>
  <si>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</si>
  <si>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</si>
  <si>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</si>
  <si>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</si>
  <si>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</si>
  <si>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</si>
  <si>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</si>
  <si>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</si>
  <si>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</si>
  <si>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</si>
  <si>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</si>
  <si>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</si>
  <si>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</si>
  <si>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</si>
  <si>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</si>
  <si>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</si>
  <si>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</si>
  <si>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</si>
  <si>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</si>
  <si>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</si>
  <si>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</si>
  <si>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</si>
  <si>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</si>
  <si>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</si>
  <si>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</si>
  <si>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</si>
  <si>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</si>
  <si>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</si>
  <si>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</si>
  <si>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</si>
  <si>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</si>
  <si>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</si>
  <si>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</si>
  <si>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</si>
  <si>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</si>
  <si>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</si>
  <si>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</si>
  <si>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</si>
  <si>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</si>
  <si>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</si>
  <si>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</si>
  <si>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</si>
  <si>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</si>
  <si>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</si>
  <si>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</si>
  <si>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</si>
  <si>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</si>
  <si>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</si>
  <si>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</si>
  <si>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</si>
  <si>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</si>
  <si>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</si>
  <si>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</si>
  <si>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</si>
  <si>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</si>
  <si>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</si>
  <si>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</si>
  <si>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</si>
  <si>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</si>
  <si>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</si>
  <si>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</si>
  <si>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</si>
  <si>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</si>
  <si>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</si>
  <si>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</si>
  <si>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</si>
  <si>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</si>
  <si>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</si>
  <si>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</si>
  <si>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</si>
  <si>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</si>
  <si>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</si>
  <si>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</si>
  <si>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</si>
  <si>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</si>
  <si>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</si>
  <si>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</si>
  <si>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</si>
  <si>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</si>
  <si>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</si>
  <si>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</si>
  <si>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</si>
  <si>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</si>
  <si>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</si>
  <si>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</si>
  <si>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</si>
  <si>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</si>
  <si>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</si>
  <si>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</si>
  <si>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</si>
  <si>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</si>
  <si>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</si>
  <si>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</si>
  <si>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</si>
  <si>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</si>
  <si>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</si>
  <si>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</si>
  <si>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</si>
  <si>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</si>
  <si>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</si>
  <si>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</si>
  <si>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</si>
  <si>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</si>
  <si>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</si>
  <si>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</si>
  <si>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</si>
  <si>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</si>
  <si>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</si>
  <si>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</si>
  <si>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</si>
  <si>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</si>
  <si>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</si>
  <si>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</si>
  <si>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</si>
  <si>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</si>
  <si>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</si>
  <si>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</si>
  <si>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</si>
  <si>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</si>
  <si>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</si>
  <si>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</si>
  <si>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</si>
  <si>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</si>
  <si>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</si>
  <si>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</si>
  <si>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</si>
  <si>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</si>
  <si>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</si>
  <si>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</si>
  <si>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</si>
  <si>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</si>
  <si>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</si>
  <si>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</si>
  <si>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</si>
  <si>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</si>
  <si>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</si>
  <si>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</si>
  <si>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</si>
  <si>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</si>
  <si>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</si>
  <si>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</si>
  <si>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</si>
  <si>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</si>
  <si>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</si>
  <si>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</si>
  <si>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</si>
  <si>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</si>
  <si>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</si>
  <si>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</si>
  <si>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</si>
  <si>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</si>
  <si>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</si>
  <si>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</si>
  <si>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</si>
  <si>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</si>
  <si>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</si>
  <si>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</si>
  <si>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</si>
  <si>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</si>
  <si>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</si>
  <si>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</si>
  <si>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</si>
  <si>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</si>
  <si>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</si>
  <si>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</si>
  <si>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</si>
  <si>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</si>
  <si>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</si>
  <si>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</si>
  <si>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</si>
  <si>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</si>
  <si>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</si>
  <si>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</si>
  <si>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</si>
  <si>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</si>
  <si>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</si>
  <si>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</si>
  <si>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</si>
  <si>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</si>
  <si>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</si>
  <si>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</si>
  <si>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</si>
  <si>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</si>
  <si>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</si>
  <si>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</si>
  <si>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13 ARIL, 17H30</t>
  </si>
  <si>
    <t>38,8</t>
  </si>
  <si>
    <t>15,4</t>
  </si>
  <si>
    <t>0,6</t>
  </si>
  <si>
    <t>6 830</t>
  </si>
  <si>
    <t>330,6</t>
  </si>
  <si>
    <t>14 ARIL, 17H30</t>
  </si>
  <si>
    <t>0,5  </t>
  </si>
  <si>
    <t>* 33,3</t>
  </si>
  <si>
    <t>2,7</t>
  </si>
  <si>
    <t>93,0</t>
  </si>
  <si>
    <t>13,0 </t>
  </si>
  <si>
    <t>274,1</t>
  </si>
  <si>
    <t>1 052</t>
  </si>
  <si>
    <t>320,2</t>
  </si>
  <si>
    <t>1 198</t>
  </si>
  <si>
    <t>17,6</t>
  </si>
  <si>
    <t>430,4</t>
  </si>
  <si>
    <t>1 009</t>
  </si>
  <si>
    <t>14,8</t>
  </si>
  <si>
    <t>393,1</t>
  </si>
  <si>
    <t>9,8</t>
  </si>
  <si>
    <t>307,5</t>
  </si>
  <si>
    <t>8,0</t>
  </si>
  <si>
    <t>374,6</t>
  </si>
  <si>
    <t>1 185,7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</si>
</sst>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R35"/>
  <sheetViews>
    <sheetView zoomScale="77" zoomScaleNormal="77" workbookViewId="0">
      <selection activeCell="R2" sqref="R2:R35"/>
    </sheetView>
  </sheetViews>
  <sheetFormatPr defaultRowHeight="14.5" x14ac:dyDescent="0.35"/>
  <cols>
    <col min="1" max="1" width="42.453125" customWidth="1"/>
    <col min="2" max="17" width="10.08984375" bestFit="1" customWidth="1"/>
    <col min="18" max="18" width="10.7265625" bestFit="1" customWidth="1"/>
  </cols>
  <sheetData>
    <row r="1" spans="1:18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</row>
    <row r="2" spans="1:18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</row>
    <row r="3" spans="1:18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</row>
    <row r="4" spans="1:18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</row>
    <row r="5" spans="1:18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</row>
    <row r="6" spans="1:18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</row>
    <row r="7" spans="1:18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</row>
    <row r="8" spans="1:18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</row>
    <row r="9" spans="1:18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</row>
    <row r="10" spans="1:18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</row>
    <row r="11" spans="1:18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</row>
    <row r="12" spans="1:18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</row>
    <row r="13" spans="1:18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</row>
    <row r="14" spans="1:18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</row>
    <row r="15" spans="1:18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</row>
    <row r="16" spans="1:18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</row>
    <row r="17" spans="1:18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</row>
    <row r="18" spans="1:18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18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</row>
    <row r="20" spans="1:18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</row>
    <row r="21" spans="1:18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</row>
    <row r="22" spans="1:18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</row>
    <row r="23" spans="1:18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</row>
    <row r="24" spans="1:18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</row>
    <row r="25" spans="1:18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</row>
    <row r="26" spans="1:18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</row>
    <row r="27" spans="1:18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</row>
    <row r="28" spans="1:18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</row>
    <row r="29" spans="1:18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</row>
    <row r="30" spans="1:18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</row>
    <row r="31" spans="1:18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</row>
    <row r="32" spans="1:18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</row>
    <row r="33" spans="1:18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</row>
    <row r="34" spans="1:18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</row>
    <row r="35" spans="1:18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R34"/>
  <sheetViews>
    <sheetView zoomScale="84" zoomScaleNormal="84" workbookViewId="0">
      <selection activeCell="M48" sqref="M48"/>
    </sheetView>
  </sheetViews>
  <sheetFormatPr defaultRowHeight="14.5" x14ac:dyDescent="0.35"/>
  <cols>
    <col min="1" max="1" width="40.08984375" customWidth="1"/>
    <col min="2" max="16" width="10.08984375" bestFit="1" customWidth="1"/>
    <col min="17" max="18" width="10.90625" bestFit="1" customWidth="1"/>
  </cols>
  <sheetData>
    <row r="1" spans="1:18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</row>
    <row r="2" spans="1:18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</row>
    <row r="3" spans="1:18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</row>
    <row r="4" spans="1:18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</row>
    <row r="5" spans="1:18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</row>
    <row r="6" spans="1:18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</row>
    <row r="7" spans="1:18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</row>
    <row r="8" spans="1:18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</row>
    <row r="9" spans="1:18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</row>
    <row r="10" spans="1:18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</row>
    <row r="11" spans="1:18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</row>
    <row r="12" spans="1:18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</row>
    <row r="13" spans="1:18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</row>
    <row r="14" spans="1:18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</row>
    <row r="15" spans="1:18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</row>
    <row r="16" spans="1:18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</row>
    <row r="17" spans="1:18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</row>
    <row r="18" spans="1:18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</row>
    <row r="19" spans="1:18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</row>
    <row r="20" spans="1:18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</row>
    <row r="21" spans="1:18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</row>
    <row r="22" spans="1:18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</row>
    <row r="23" spans="1:18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</row>
    <row r="24" spans="1:18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</row>
    <row r="25" spans="1:18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</row>
    <row r="26" spans="1:18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</row>
    <row r="27" spans="1:18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</row>
    <row r="28" spans="1:18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</row>
    <row r="29" spans="1:18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</row>
    <row r="30" spans="1:18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</row>
    <row r="31" spans="1:18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</row>
    <row r="32" spans="1:18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</row>
    <row r="33" spans="1:18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</row>
    <row r="34" spans="1:18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32"/>
  <sheetViews>
    <sheetView zoomScale="75" zoomScaleNormal="75" workbookViewId="0">
      <selection activeCell="O31" sqref="O31:AR32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19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24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38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41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73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112</v>
      </c>
      <c r="C7" s="17">
        <f>mtl_newcases!B8</f>
        <v>39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215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311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453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632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829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1030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1299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1541</v>
      </c>
      <c r="C15" s="17">
        <f>mtl_newcases!B16</f>
        <v>242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1839</v>
      </c>
      <c r="C16" s="17">
        <f>mtl_newcases!B17</f>
        <v>298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2122</v>
      </c>
      <c r="C17" s="17">
        <f>mtl_newcases!B18</f>
        <v>283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2516</v>
      </c>
      <c r="C18" s="17">
        <f>mtl_newcases!B19</f>
        <v>394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2825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3235</v>
      </c>
      <c r="C20" s="17">
        <f>mtl_newcases!B21</f>
        <v>410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3596</v>
      </c>
      <c r="C21" s="17">
        <f>mtl_newcases!B22</f>
        <v>361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3919</v>
      </c>
      <c r="C22" s="17">
        <f>mtl_newcases!B23</f>
        <v>323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4181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4613</v>
      </c>
      <c r="C24" s="17">
        <f>mtl_newcases!B25</f>
        <v>432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5039</v>
      </c>
      <c r="C25" s="17">
        <f>mtl_newcases!B26</f>
        <v>426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5387</v>
      </c>
      <c r="C26" s="17">
        <f>mtl_newcases!B27</f>
        <v>348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5699</v>
      </c>
      <c r="C27" s="17">
        <f>mtl_newcases!B28</f>
        <v>312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>E27*100/SUM($E27:$N27)</f>
        <v>0.66059632208534191</v>
      </c>
      <c r="Z27" s="3">
        <f t="shared" ref="Z27" si="99">F27*100/SUM($E27:$N27)</f>
        <v>0.60703445813247636</v>
      </c>
      <c r="AA27" s="3">
        <f t="shared" ref="AA27" si="100">G27*100/SUM($E27:$N27)</f>
        <v>3.1601499732190681</v>
      </c>
      <c r="AB27" s="3">
        <f t="shared" ref="AB27" si="101">H27*100/SUM($E27:$N27)</f>
        <v>13.979646491697912</v>
      </c>
      <c r="AC27" s="3">
        <f t="shared" ref="AC27" si="102">I27*100/SUM($E27:$N27)</f>
        <v>15.83645777539725</v>
      </c>
      <c r="AD27" s="3">
        <f t="shared" ref="AD27" si="103">J27*100/SUM($E27:$N27)</f>
        <v>17.24692019282271</v>
      </c>
      <c r="AE27" s="3">
        <f t="shared" ref="AE27" si="104">K27*100/SUM($E27:$N27)</f>
        <v>14.783074450990895</v>
      </c>
      <c r="AF27" s="3">
        <f t="shared" ref="AF27" si="105">L27*100/SUM($E27:$N27)</f>
        <v>10.373147652204963</v>
      </c>
      <c r="AG27" s="3">
        <f t="shared" ref="AG27" si="106">M27*100/SUM($E27:$N27)</f>
        <v>7.9628637743260136</v>
      </c>
      <c r="AH27" s="3">
        <f t="shared" ref="AH27" si="107">N27*100/SUM($E27:$N27)</f>
        <v>15.39010890912337</v>
      </c>
      <c r="AI27" s="3">
        <f t="shared" ref="AI27" si="108">O27*100/SUM($O27:$X27)</f>
        <v>1.1536444121732559</v>
      </c>
      <c r="AJ27" s="3">
        <f t="shared" ref="AJ27" si="109">P27*100/SUM($O27:$X27)</f>
        <v>1.1144895999410616</v>
      </c>
      <c r="AK27" s="3">
        <f t="shared" ref="AK27" si="110">Q27*100/SUM($O27:$X27)</f>
        <v>3.2182772974502631</v>
      </c>
      <c r="AL27" s="3">
        <f t="shared" ref="AL27" si="111">R27*100/SUM($O27:$X27)</f>
        <v>9.136838862422529</v>
      </c>
      <c r="AM27" s="3">
        <f t="shared" ref="AM27" si="112">S27*100/SUM($O27:$X27)</f>
        <v>10.12764114470038</v>
      </c>
      <c r="AN27" s="3">
        <f t="shared" ref="AN27" si="113">T27*100/SUM($O27:$X27)</f>
        <v>12.98874534024409</v>
      </c>
      <c r="AO27" s="3">
        <f t="shared" ref="AO27" si="114">U27*100/SUM($O27:$X27)</f>
        <v>10.943983347038248</v>
      </c>
      <c r="AP27" s="3">
        <f t="shared" ref="AP27" si="115">V27*100/SUM($O27:$X27)</f>
        <v>9.697211716931081</v>
      </c>
      <c r="AQ27" s="3">
        <f t="shared" ref="AQ27" si="116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5954</v>
      </c>
      <c r="C28" s="17">
        <f>mtl_newcases!B29</f>
        <v>255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>E28*100/SUM($E28:$N28)</f>
        <v>0.66757959602875727</v>
      </c>
      <c r="Z28" s="3">
        <f t="shared" ref="Z28" si="117">F28*100/SUM($E28:$N28)</f>
        <v>0.58199246833276275</v>
      </c>
      <c r="AA28" s="3">
        <f t="shared" ref="AA28" si="118">G28*100/SUM($E28:$N28)</f>
        <v>3.0811365970558029</v>
      </c>
      <c r="AB28" s="3">
        <f t="shared" ref="AB28" si="119">H28*100/SUM($E28:$N28)</f>
        <v>13.762410133515919</v>
      </c>
      <c r="AC28" s="3">
        <f t="shared" ref="AC28" si="120">I28*100/SUM($E28:$N28)</f>
        <v>15.816501198219788</v>
      </c>
      <c r="AD28" s="3">
        <f t="shared" ref="AD28" si="121">J28*100/SUM($E28:$N28)</f>
        <v>17.237247517973298</v>
      </c>
      <c r="AE28" s="3">
        <f t="shared" ref="AE28" si="122">K28*100/SUM($E28:$N28)</f>
        <v>14.960629921259843</v>
      </c>
      <c r="AF28" s="3">
        <f t="shared" ref="AF28" si="123">L28*100/SUM($E28:$N28)</f>
        <v>10.287572749058542</v>
      </c>
      <c r="AG28" s="3">
        <f t="shared" ref="AG28" si="124">M28*100/SUM($E28:$N28)</f>
        <v>7.9938377268058884</v>
      </c>
      <c r="AH28" s="3">
        <f t="shared" ref="AH28" si="125">N28*100/SUM($E28:$N28)</f>
        <v>15.6110920917494</v>
      </c>
      <c r="AI28" s="3">
        <f t="shared" ref="AI28" si="126">O28*100/SUM($O28:$X28)</f>
        <v>1.1629373960894367</v>
      </c>
      <c r="AJ28" s="3">
        <f t="shared" ref="AJ28" si="127">P28*100/SUM($O28:$X28)</f>
        <v>1.0658534775217143</v>
      </c>
      <c r="AK28" s="3">
        <f t="shared" ref="AK28" si="128">Q28*100/SUM($O28:$X28)</f>
        <v>3.1299989130218773</v>
      </c>
      <c r="AL28" s="3">
        <f t="shared" ref="AL28" si="129">R28*100/SUM($O28:$X28)</f>
        <v>8.9724642953250857</v>
      </c>
      <c r="AM28" s="3">
        <f t="shared" ref="AM28" si="130">S28*100/SUM($O28:$X28)</f>
        <v>10.089697416516936</v>
      </c>
      <c r="AN28" s="3">
        <f t="shared" ref="AN28" si="131">T28*100/SUM($O28:$X28)</f>
        <v>12.949143167636008</v>
      </c>
      <c r="AO28" s="3">
        <f t="shared" ref="AO28" si="132">U28*100/SUM($O28:$X28)</f>
        <v>11.047856020616926</v>
      </c>
      <c r="AP28" s="3">
        <f t="shared" ref="AP28" si="133">V28*100/SUM($O28:$X28)</f>
        <v>9.5932707905135146</v>
      </c>
      <c r="AQ28" s="3">
        <f t="shared" ref="AQ28" si="134">W28*100/SUM($O28:$X28)</f>
        <v>11.784212455606934</v>
      </c>
      <c r="AR28" s="3">
        <f t="shared" ref="AR28" si="135">X28*100/SUM($O28:$X28)</f>
        <v>30.204566067151575</v>
      </c>
    </row>
    <row r="29" spans="1:44" x14ac:dyDescent="0.35">
      <c r="A29" s="19">
        <v>43932</v>
      </c>
      <c r="B29" s="17">
        <f>mtl_newcases!C30</f>
        <v>6157</v>
      </c>
      <c r="C29" s="17">
        <f>mtl_newcases!B30</f>
        <v>203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>E29*100/SUM($E29:$N29)</f>
        <v>0.69204152249134943</v>
      </c>
      <c r="Z29" s="3">
        <f t="shared" ref="Z29" si="136">F29*100/SUM($E29:$N29)</f>
        <v>0.56022408963585435</v>
      </c>
      <c r="AA29" s="3">
        <f t="shared" ref="AA29" si="137">G29*100/SUM($E29:$N29)</f>
        <v>2.9823694183555776</v>
      </c>
      <c r="AB29" s="3">
        <f t="shared" ref="AB29" si="138">H29*100/SUM($E29:$N29)</f>
        <v>13.544241225902125</v>
      </c>
      <c r="AC29" s="3">
        <f t="shared" ref="AC29" si="139">I29*100/SUM($E29:$N29)</f>
        <v>15.439116823199868</v>
      </c>
      <c r="AD29" s="3">
        <f t="shared" ref="AD29" si="140">J29*100/SUM($E29:$N29)</f>
        <v>17.383423957818422</v>
      </c>
      <c r="AE29" s="3">
        <f t="shared" ref="AE29" si="141">K29*100/SUM($E29:$N29)</f>
        <v>14.697643763387708</v>
      </c>
      <c r="AF29" s="3">
        <f t="shared" ref="AF29" si="142">L29*100/SUM($E29:$N29)</f>
        <v>10.100510792552315</v>
      </c>
      <c r="AG29" s="3">
        <f t="shared" ref="AG29" si="143">M29*100/SUM($E29:$N29)</f>
        <v>8.1232492997198875</v>
      </c>
      <c r="AH29" s="3">
        <f t="shared" ref="AH29" si="144">N29*100/SUM($E29:$N29)</f>
        <v>16.477179106936891</v>
      </c>
      <c r="AI29" s="3">
        <f t="shared" ref="AI29" si="145">O29*100/SUM($O29:$X29)</f>
        <v>1.1921143001120531</v>
      </c>
      <c r="AJ29" s="3">
        <f t="shared" ref="AJ29" si="146">P29*100/SUM($O29:$X29)</f>
        <v>1.0145521711078922</v>
      </c>
      <c r="AK29" s="3">
        <f t="shared" ref="AK29" si="147">Q29*100/SUM($O29:$X29)</f>
        <v>2.9958987693553456</v>
      </c>
      <c r="AL29" s="3">
        <f t="shared" ref="AL29" si="148">R29*100/SUM($O29:$X29)</f>
        <v>8.7318121829013062</v>
      </c>
      <c r="AM29" s="3">
        <f t="shared" ref="AM29" si="149">S29*100/SUM($O29:$X29)</f>
        <v>9.7391855483723244</v>
      </c>
      <c r="AN29" s="3">
        <f t="shared" ref="AN29" si="150">T29*100/SUM($O29:$X29)</f>
        <v>12.913408799206865</v>
      </c>
      <c r="AO29" s="3">
        <f t="shared" ref="AO29" si="151">U29*100/SUM($O29:$X29)</f>
        <v>10.732683081880172</v>
      </c>
      <c r="AP29" s="3">
        <f t="shared" ref="AP29" si="152">V29*100/SUM($O29:$X29)</f>
        <v>9.3138573948142813</v>
      </c>
      <c r="AQ29" s="3">
        <f t="shared" ref="AQ29" si="153">W29*100/SUM($O29:$X29)</f>
        <v>11.841520755135035</v>
      </c>
      <c r="AR29" s="3">
        <f t="shared" ref="AR29" si="154">X29*100/SUM($O29:$X29)</f>
        <v>31.524966997114731</v>
      </c>
    </row>
    <row r="30" spans="1:44" x14ac:dyDescent="0.35">
      <c r="A30" s="19">
        <v>43933</v>
      </c>
      <c r="B30" s="17">
        <f>mtl_newcases!C31</f>
        <v>6469</v>
      </c>
      <c r="C30" s="17">
        <f>mtl_newcases!B31</f>
        <v>312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>E30*100/SUM($E30:$N30)</f>
        <v>0.69225928256765257</v>
      </c>
      <c r="Z30" s="3">
        <f t="shared" ref="Z30" si="155">F30*100/SUM($E30:$N30)</f>
        <v>0.53492762743864064</v>
      </c>
      <c r="AA30" s="3">
        <f t="shared" ref="AA30" si="156">G30*100/SUM($E30:$N30)</f>
        <v>2.8634361233480177</v>
      </c>
      <c r="AB30" s="3">
        <f t="shared" ref="AB30" si="157">H30*100/SUM($E30:$N30)</f>
        <v>13.278791692888609</v>
      </c>
      <c r="AC30" s="3">
        <f t="shared" ref="AC30" si="158">I30*100/SUM($E30:$N30)</f>
        <v>15.560100692259283</v>
      </c>
      <c r="AD30" s="3">
        <f t="shared" ref="AD30" si="159">J30*100/SUM($E30:$N30)</f>
        <v>17.495280050346128</v>
      </c>
      <c r="AE30" s="3">
        <f t="shared" ref="AE30" si="160">K30*100/SUM($E30:$N30)</f>
        <v>14.757709251101321</v>
      </c>
      <c r="AF30" s="3">
        <f t="shared" ref="AF30" si="161">L30*100/SUM($E30:$N30)</f>
        <v>9.9276274386406538</v>
      </c>
      <c r="AG30" s="3">
        <f t="shared" ref="AG30" si="162">M30*100/SUM($E30:$N30)</f>
        <v>8.1497797356828201</v>
      </c>
      <c r="AH30" s="3">
        <f t="shared" ref="AH30" si="163">N30*100/SUM($E30:$N30)</f>
        <v>16.740088105726873</v>
      </c>
      <c r="AI30" s="3">
        <f t="shared" ref="AI30" si="164">O30*100/SUM($O30:$X30)</f>
        <v>1.1895215818412368</v>
      </c>
      <c r="AJ30" s="3">
        <f t="shared" ref="AJ30" si="165">P30*100/SUM($O30:$X30)</f>
        <v>0.96632992055257616</v>
      </c>
      <c r="AK30" s="3">
        <f t="shared" ref="AK30" si="166">Q30*100/SUM($O30:$X30)</f>
        <v>2.8692671750971401</v>
      </c>
      <c r="AL30" s="3">
        <f t="shared" ref="AL30" si="167">R30*100/SUM($O30:$X30)</f>
        <v>8.5393744364954909</v>
      </c>
      <c r="AM30" s="3">
        <f t="shared" ref="AM30" si="168">S30*100/SUM($O30:$X30)</f>
        <v>9.7910751275209886</v>
      </c>
      <c r="AN30" s="3">
        <f t="shared" ref="AN30" si="169">T30*100/SUM($O30:$X30)</f>
        <v>12.964156633628784</v>
      </c>
      <c r="AO30" s="3">
        <f t="shared" ref="AO30" si="170">U30*100/SUM($O30:$X30)</f>
        <v>10.749724445019917</v>
      </c>
      <c r="AP30" s="3">
        <f t="shared" ref="AP30" si="171">V30*100/SUM($O30:$X30)</f>
        <v>9.1316553348902101</v>
      </c>
      <c r="AQ30" s="3">
        <f t="shared" ref="AQ30" si="172">W30*100/SUM($O30:$X30)</f>
        <v>11.850627938469396</v>
      </c>
      <c r="AR30" s="3">
        <f t="shared" ref="AR30" si="173">X30*100/SUM($O30:$X30)</f>
        <v>31.948267406484259</v>
      </c>
    </row>
    <row r="31" spans="1:44" x14ac:dyDescent="0.35">
      <c r="A31" s="19">
        <v>43934</v>
      </c>
      <c r="B31" s="17">
        <f>mtl_newcases!C32</f>
        <v>6813</v>
      </c>
      <c r="C31" s="17">
        <f>mtl_newcases!B32</f>
        <v>344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>E31*100/SUM($E31:$N31)</f>
        <v>0.65250379362670718</v>
      </c>
      <c r="Z31" s="3">
        <f t="shared" ref="Z31" si="174">F31*100/SUM($E31:$N31)</f>
        <v>0.53110773899848251</v>
      </c>
      <c r="AA31" s="3">
        <f t="shared" ref="AA31" si="175">G31*100/SUM($E31:$N31)</f>
        <v>2.7769347496206374</v>
      </c>
      <c r="AB31" s="3">
        <f t="shared" ref="AB31" si="176">H31*100/SUM($E31:$N31)</f>
        <v>13.201820940819424</v>
      </c>
      <c r="AC31" s="3">
        <f t="shared" ref="AC31" si="177">I31*100/SUM($E31:$N31)</f>
        <v>15.43247344461305</v>
      </c>
      <c r="AD31" s="3">
        <f t="shared" ref="AD31" si="178">J31*100/SUM($E31:$N31)</f>
        <v>17.496206373292868</v>
      </c>
      <c r="AE31" s="3">
        <f t="shared" ref="AE31" si="179">K31*100/SUM($E31:$N31)</f>
        <v>14.673748103186647</v>
      </c>
      <c r="AF31" s="3">
        <f t="shared" ref="AF31" si="180">L31*100/SUM($E31:$N31)</f>
        <v>9.8937784522003032</v>
      </c>
      <c r="AG31" s="3">
        <f t="shared" ref="AG31" si="181">M31*100/SUM($E31:$N31)</f>
        <v>8.0880121396054623</v>
      </c>
      <c r="AH31" s="3">
        <f t="shared" ref="AH31" si="182">N31*100/SUM($E31:$N31)</f>
        <v>17.253414264036419</v>
      </c>
      <c r="AI31" s="3">
        <f t="shared" ref="AI31" si="183">O31*100/SUM($O31:$X31)</f>
        <v>1.1155580860940868</v>
      </c>
      <c r="AJ31" s="3">
        <f t="shared" ref="AJ31" si="184">P31*100/SUM($O31:$X31)</f>
        <v>0.95459386214021635</v>
      </c>
      <c r="AK31" s="3">
        <f t="shared" ref="AK31" si="185">Q31*100/SUM($O31:$X31)</f>
        <v>2.7685653243669308</v>
      </c>
      <c r="AL31" s="3">
        <f t="shared" ref="AL31" si="186">R31*100/SUM($O31:$X31)</f>
        <v>8.447086597134879</v>
      </c>
      <c r="AM31" s="3">
        <f t="shared" ref="AM31" si="187">S31*100/SUM($O31:$X31)</f>
        <v>9.6618241251449142</v>
      </c>
      <c r="AN31" s="3">
        <f t="shared" ref="AN31" si="188">T31*100/SUM($O31:$X31)</f>
        <v>12.899499887480493</v>
      </c>
      <c r="AO31" s="3">
        <f t="shared" ref="AO31" si="189">U31*100/SUM($O31:$X31)</f>
        <v>10.634695294157163</v>
      </c>
      <c r="AP31" s="3">
        <f t="shared" ref="AP31" si="190">V31*100/SUM($O31:$X31)</f>
        <v>9.0546534064016839</v>
      </c>
      <c r="AQ31" s="3">
        <f t="shared" ref="AQ31" si="191">W31*100/SUM($O31:$X31)</f>
        <v>11.701536617528189</v>
      </c>
      <c r="AR31" s="3">
        <f t="shared" ref="AR31" si="192">X31*100/SUM($O31:$X31)</f>
        <v>32.761986799551451</v>
      </c>
    </row>
    <row r="32" spans="1:44" x14ac:dyDescent="0.35">
      <c r="A32" s="19">
        <v>43935</v>
      </c>
      <c r="B32" s="17">
        <f>mtl_newcases!C33</f>
        <v>6830</v>
      </c>
      <c r="C32" s="17">
        <f>mtl_newcases!B33</f>
        <v>17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>E32*100/SUM($E32:$N32)</f>
        <v>0.63123899001761596</v>
      </c>
      <c r="Z32" s="3">
        <f t="shared" ref="Z32" si="193">F32*100/SUM($E32:$N32)</f>
        <v>0.52847915443335292</v>
      </c>
      <c r="AA32" s="3">
        <f t="shared" ref="AA32" si="194">G32*100/SUM($E32:$N32)</f>
        <v>2.7157956547269526</v>
      </c>
      <c r="AB32" s="3">
        <f t="shared" ref="AB32" si="195">H32*100/SUM($E32:$N32)</f>
        <v>12.962419260129185</v>
      </c>
      <c r="AC32" s="3">
        <f t="shared" ref="AC32" si="196">I32*100/SUM($E32:$N32)</f>
        <v>15.443335290663535</v>
      </c>
      <c r="AD32" s="3">
        <f t="shared" ref="AD32" si="197">J32*100/SUM($E32:$N32)</f>
        <v>17.586611861421023</v>
      </c>
      <c r="AE32" s="3">
        <f t="shared" ref="AE32" si="198">K32*100/SUM($E32:$N32)</f>
        <v>14.812096300645919</v>
      </c>
      <c r="AF32" s="3">
        <f t="shared" ref="AF32" si="199">L32*100/SUM($E32:$N32)</f>
        <v>9.7768643570170291</v>
      </c>
      <c r="AG32" s="3">
        <f t="shared" ref="AG32" si="200">M32*100/SUM($E32:$N32)</f>
        <v>7.9565472695243686</v>
      </c>
      <c r="AH32" s="3">
        <f t="shared" ref="AH32" si="201">N32*100/SUM($E32:$N32)</f>
        <v>17.586611861421023</v>
      </c>
      <c r="AI32" s="3">
        <f t="shared" ref="AI32" si="202">O32*100/SUM($O32:$X32)</f>
        <v>1.0764682474599534</v>
      </c>
      <c r="AJ32" s="3">
        <f t="shared" ref="AJ32" si="203">P32*100/SUM($O32:$X32)</f>
        <v>0.94746271732109555</v>
      </c>
      <c r="AK32" s="3">
        <f t="shared" ref="AK32" si="204">Q32*100/SUM($O32:$X32)</f>
        <v>2.7007504012450916</v>
      </c>
      <c r="AL32" s="3">
        <f t="shared" ref="AL32" si="205">R32*100/SUM($O32:$X32)</f>
        <v>8.2728934876609479</v>
      </c>
      <c r="AM32" s="3">
        <f t="shared" ref="AM32" si="206">S32*100/SUM($O32:$X32)</f>
        <v>9.6441276499945143</v>
      </c>
      <c r="AN32" s="3">
        <f t="shared" ref="AN32" si="207">T32*100/SUM($O32:$X32)</f>
        <v>12.933302016742525</v>
      </c>
      <c r="AO32" s="3">
        <f t="shared" ref="AO32" si="208">U32*100/SUM($O32:$X32)</f>
        <v>10.707763700766201</v>
      </c>
      <c r="AP32" s="3">
        <f t="shared" ref="AP32" si="209">V32*100/SUM($O32:$X32)</f>
        <v>8.9249851044116344</v>
      </c>
      <c r="AQ32" s="3">
        <f t="shared" ref="AQ32" si="210">W32*100/SUM($O32:$X32)</f>
        <v>11.482170962535752</v>
      </c>
      <c r="AR32" s="3">
        <f t="shared" ref="AR32" si="211">X32*100/SUM($O32:$X32)</f>
        <v>33.310075711862289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44"/>
  <sheetViews>
    <sheetView tabSelected="1" workbookViewId="0">
      <pane ySplit="1" topLeftCell="A7" activePane="bottomLeft" state="frozen"/>
      <selection pane="bottomLeft" activeCell="J37" sqref="J37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33"/>
  <sheetViews>
    <sheetView workbookViewId="0">
      <selection activeCell="F34" sqref="F34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15</v>
      </c>
    </row>
    <row r="3" spans="1:7" x14ac:dyDescent="0.35">
      <c r="A3" s="19">
        <v>43905</v>
      </c>
      <c r="B3">
        <v>4</v>
      </c>
      <c r="C3">
        <f t="shared" ref="C3:C27" si="0">C2+B3</f>
        <v>19</v>
      </c>
    </row>
    <row r="4" spans="1:7" x14ac:dyDescent="0.35">
      <c r="A4" s="19">
        <v>43906</v>
      </c>
      <c r="B4">
        <v>5</v>
      </c>
      <c r="C4">
        <f t="shared" si="0"/>
        <v>24</v>
      </c>
    </row>
    <row r="5" spans="1:7" x14ac:dyDescent="0.35">
      <c r="A5" s="19">
        <v>43907</v>
      </c>
      <c r="B5">
        <v>14</v>
      </c>
      <c r="C5">
        <f t="shared" si="0"/>
        <v>38</v>
      </c>
    </row>
    <row r="6" spans="1:7" x14ac:dyDescent="0.35">
      <c r="A6" s="19">
        <v>43908</v>
      </c>
      <c r="B6">
        <v>3</v>
      </c>
      <c r="C6">
        <f t="shared" si="0"/>
        <v>41</v>
      </c>
    </row>
    <row r="7" spans="1:7" x14ac:dyDescent="0.35">
      <c r="A7" s="19">
        <v>43909</v>
      </c>
      <c r="B7">
        <v>32</v>
      </c>
      <c r="C7">
        <f t="shared" si="0"/>
        <v>73</v>
      </c>
    </row>
    <row r="8" spans="1:7" x14ac:dyDescent="0.35">
      <c r="A8" s="19">
        <v>43910</v>
      </c>
      <c r="B8">
        <v>39</v>
      </c>
      <c r="C8">
        <f t="shared" si="0"/>
        <v>112</v>
      </c>
    </row>
    <row r="9" spans="1:7" x14ac:dyDescent="0.35">
      <c r="A9" s="19">
        <v>43911</v>
      </c>
      <c r="B9">
        <v>103</v>
      </c>
      <c r="C9">
        <f t="shared" si="0"/>
        <v>215</v>
      </c>
    </row>
    <row r="10" spans="1:7" x14ac:dyDescent="0.35">
      <c r="A10" s="19">
        <v>43912</v>
      </c>
      <c r="B10">
        <v>96</v>
      </c>
      <c r="C10">
        <f t="shared" si="0"/>
        <v>311</v>
      </c>
    </row>
    <row r="11" spans="1:7" x14ac:dyDescent="0.35">
      <c r="A11" s="19">
        <v>43913</v>
      </c>
      <c r="B11">
        <v>142</v>
      </c>
      <c r="C11">
        <f t="shared" si="0"/>
        <v>453</v>
      </c>
    </row>
    <row r="12" spans="1:7" x14ac:dyDescent="0.35">
      <c r="A12" s="19">
        <v>43914</v>
      </c>
      <c r="B12">
        <v>179</v>
      </c>
      <c r="C12">
        <f t="shared" si="0"/>
        <v>632</v>
      </c>
    </row>
    <row r="13" spans="1:7" x14ac:dyDescent="0.35">
      <c r="A13" s="19">
        <v>43915</v>
      </c>
      <c r="B13">
        <v>197</v>
      </c>
      <c r="C13">
        <f t="shared" si="0"/>
        <v>829</v>
      </c>
    </row>
    <row r="14" spans="1:7" x14ac:dyDescent="0.35">
      <c r="A14" s="19">
        <v>43916</v>
      </c>
      <c r="B14">
        <v>201</v>
      </c>
      <c r="C14">
        <f t="shared" si="0"/>
        <v>1030</v>
      </c>
    </row>
    <row r="15" spans="1:7" x14ac:dyDescent="0.35">
      <c r="A15" s="19">
        <v>43917</v>
      </c>
      <c r="B15">
        <v>269</v>
      </c>
      <c r="C15">
        <f t="shared" si="0"/>
        <v>1299</v>
      </c>
    </row>
    <row r="16" spans="1:7" x14ac:dyDescent="0.35">
      <c r="A16" s="19">
        <v>43918</v>
      </c>
      <c r="B16">
        <v>242</v>
      </c>
      <c r="C16">
        <f t="shared" si="0"/>
        <v>1541</v>
      </c>
    </row>
    <row r="17" spans="1:7" x14ac:dyDescent="0.35">
      <c r="A17" s="19">
        <v>43919</v>
      </c>
      <c r="B17">
        <v>298</v>
      </c>
      <c r="C17">
        <f t="shared" si="0"/>
        <v>1839</v>
      </c>
      <c r="E17" s="19">
        <v>43919</v>
      </c>
      <c r="F17">
        <v>1612</v>
      </c>
      <c r="G17">
        <f t="shared" ref="G17:G20" si="1">C17-F17</f>
        <v>227</v>
      </c>
    </row>
    <row r="18" spans="1:7" x14ac:dyDescent="0.35">
      <c r="A18" s="19">
        <v>43920</v>
      </c>
      <c r="B18">
        <v>283</v>
      </c>
      <c r="C18">
        <f t="shared" si="0"/>
        <v>2122</v>
      </c>
      <c r="E18" s="19">
        <v>43920</v>
      </c>
      <c r="F18">
        <v>1991</v>
      </c>
      <c r="G18">
        <f t="shared" si="1"/>
        <v>131</v>
      </c>
    </row>
    <row r="19" spans="1:7" x14ac:dyDescent="0.35">
      <c r="A19" s="19">
        <v>43921</v>
      </c>
      <c r="B19">
        <v>394</v>
      </c>
      <c r="C19">
        <f t="shared" si="0"/>
        <v>2516</v>
      </c>
      <c r="E19" s="19">
        <v>43921</v>
      </c>
      <c r="F19">
        <v>2097</v>
      </c>
      <c r="G19">
        <f t="shared" si="1"/>
        <v>419</v>
      </c>
    </row>
    <row r="20" spans="1:7" x14ac:dyDescent="0.35">
      <c r="A20" s="19">
        <v>43922</v>
      </c>
      <c r="B20">
        <v>309</v>
      </c>
      <c r="C20">
        <f t="shared" si="0"/>
        <v>2825</v>
      </c>
      <c r="E20" s="19">
        <v>43922</v>
      </c>
      <c r="F20">
        <v>2642</v>
      </c>
      <c r="G20">
        <f t="shared" si="1"/>
        <v>183</v>
      </c>
    </row>
    <row r="21" spans="1:7" x14ac:dyDescent="0.35">
      <c r="A21" s="19">
        <v>43923</v>
      </c>
      <c r="B21">
        <v>410</v>
      </c>
      <c r="C21">
        <f t="shared" si="0"/>
        <v>3235</v>
      </c>
      <c r="E21" s="19">
        <v>43923</v>
      </c>
      <c r="F21">
        <v>2837</v>
      </c>
      <c r="G21">
        <f t="shared" ref="G21:G26" si="2">C21-F21</f>
        <v>398</v>
      </c>
    </row>
    <row r="22" spans="1:7" x14ac:dyDescent="0.35">
      <c r="A22" s="19">
        <v>43924</v>
      </c>
      <c r="B22">
        <v>361</v>
      </c>
      <c r="C22">
        <f t="shared" si="0"/>
        <v>3596</v>
      </c>
      <c r="E22" s="19">
        <v>43924</v>
      </c>
      <c r="F22">
        <v>3261</v>
      </c>
      <c r="G22">
        <f t="shared" si="2"/>
        <v>335</v>
      </c>
    </row>
    <row r="23" spans="1:7" x14ac:dyDescent="0.35">
      <c r="A23" s="19">
        <v>43925</v>
      </c>
      <c r="B23">
        <v>323</v>
      </c>
      <c r="C23">
        <f t="shared" si="0"/>
        <v>3919</v>
      </c>
      <c r="E23" s="19">
        <v>43925</v>
      </c>
      <c r="F23">
        <v>3713</v>
      </c>
      <c r="G23">
        <f t="shared" si="2"/>
        <v>206</v>
      </c>
    </row>
    <row r="24" spans="1:7" x14ac:dyDescent="0.35">
      <c r="A24" s="19">
        <v>43926</v>
      </c>
      <c r="B24">
        <v>262</v>
      </c>
      <c r="C24">
        <f t="shared" si="0"/>
        <v>4181</v>
      </c>
      <c r="E24" s="19">
        <v>43926</v>
      </c>
      <c r="F24">
        <v>3977</v>
      </c>
      <c r="G24">
        <f t="shared" si="2"/>
        <v>204</v>
      </c>
    </row>
    <row r="25" spans="1:7" x14ac:dyDescent="0.35">
      <c r="A25" s="19">
        <v>43927</v>
      </c>
      <c r="B25">
        <v>432</v>
      </c>
      <c r="C25">
        <f t="shared" si="0"/>
        <v>4613</v>
      </c>
      <c r="E25" s="19">
        <v>43927</v>
      </c>
      <c r="F25">
        <v>4407</v>
      </c>
      <c r="G25">
        <f t="shared" si="2"/>
        <v>206</v>
      </c>
    </row>
    <row r="26" spans="1:7" x14ac:dyDescent="0.35">
      <c r="A26" s="19">
        <v>43928</v>
      </c>
      <c r="B26">
        <v>426</v>
      </c>
      <c r="C26">
        <f t="shared" si="0"/>
        <v>5039</v>
      </c>
      <c r="E26" s="19">
        <v>43928</v>
      </c>
      <c r="F26">
        <v>4775</v>
      </c>
      <c r="G26">
        <f t="shared" si="2"/>
        <v>264</v>
      </c>
    </row>
    <row r="27" spans="1:7" x14ac:dyDescent="0.35">
      <c r="A27" s="19">
        <v>43929</v>
      </c>
      <c r="B27">
        <v>348</v>
      </c>
      <c r="C27">
        <f t="shared" si="0"/>
        <v>5387</v>
      </c>
      <c r="E27" s="19">
        <v>43929</v>
      </c>
      <c r="F27">
        <v>5262</v>
      </c>
      <c r="G27">
        <f t="shared" ref="G27" si="3">C27-F27</f>
        <v>125</v>
      </c>
    </row>
    <row r="28" spans="1:7" x14ac:dyDescent="0.35">
      <c r="A28" s="19">
        <v>43930</v>
      </c>
      <c r="B28">
        <v>312</v>
      </c>
      <c r="C28">
        <f>C27+B28</f>
        <v>5699</v>
      </c>
      <c r="E28" s="19">
        <v>43930</v>
      </c>
      <c r="F28">
        <v>5617</v>
      </c>
      <c r="G28">
        <f>C28-F28</f>
        <v>82</v>
      </c>
    </row>
    <row r="29" spans="1:7" x14ac:dyDescent="0.35">
      <c r="A29" s="19">
        <v>43931</v>
      </c>
      <c r="B29">
        <v>255</v>
      </c>
      <c r="C29">
        <f>C28+B29</f>
        <v>5954</v>
      </c>
      <c r="E29" s="19">
        <v>43931</v>
      </c>
      <c r="F29">
        <v>5861</v>
      </c>
      <c r="G29">
        <f>C29-F29</f>
        <v>93</v>
      </c>
    </row>
    <row r="30" spans="1:7" x14ac:dyDescent="0.35">
      <c r="A30" s="19">
        <v>43932</v>
      </c>
      <c r="B30">
        <v>203</v>
      </c>
      <c r="C30">
        <f>C29+B30</f>
        <v>6157</v>
      </c>
      <c r="E30" s="19">
        <v>43932</v>
      </c>
      <c r="F30">
        <v>6088</v>
      </c>
      <c r="G30">
        <f>C30-F30</f>
        <v>69</v>
      </c>
    </row>
    <row r="31" spans="1:7" x14ac:dyDescent="0.35">
      <c r="A31" s="19">
        <v>43933</v>
      </c>
      <c r="B31">
        <v>312</v>
      </c>
      <c r="C31">
        <f>C30+B31</f>
        <v>6469</v>
      </c>
      <c r="E31" s="19">
        <v>43933</v>
      </c>
      <c r="F31">
        <v>6393</v>
      </c>
      <c r="G31">
        <f>C31-F31</f>
        <v>76</v>
      </c>
    </row>
    <row r="32" spans="1:7" x14ac:dyDescent="0.35">
      <c r="A32" s="19">
        <v>43934</v>
      </c>
      <c r="B32">
        <v>344</v>
      </c>
      <c r="C32">
        <f>C31+B32</f>
        <v>6813</v>
      </c>
      <c r="E32" s="19">
        <v>43934</v>
      </c>
      <c r="F32">
        <v>6628</v>
      </c>
      <c r="G32">
        <f>C32-F32</f>
        <v>185</v>
      </c>
    </row>
    <row r="33" spans="1:7" x14ac:dyDescent="0.35">
      <c r="A33" s="19">
        <v>43935</v>
      </c>
      <c r="B33">
        <v>17</v>
      </c>
      <c r="C33">
        <f>C32+B33</f>
        <v>6830</v>
      </c>
      <c r="E33" s="19">
        <v>43935</v>
      </c>
      <c r="F33">
        <v>6830</v>
      </c>
      <c r="G33">
        <f>C33-F33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B1" activePane="topRight" state="frozen"/>
      <selection pane="topRight" activeCell="Q35" sqref="Q2:Q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258</v>
      </c>
      <c r="O1" s="5" t="s">
        <v>270</v>
      </c>
      <c r="P1" s="5" t="s">
        <v>271</v>
      </c>
      <c r="Q1" s="5" t="s">
        <v>277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258</v>
      </c>
      <c r="O56" s="5" t="s">
        <v>270</v>
      </c>
      <c r="P56" s="5" t="s">
        <v>271</v>
      </c>
      <c r="Q56" s="5" t="s">
        <v>277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43</v>
      </c>
      <c r="C4" t="s">
        <v>274</v>
      </c>
      <c r="D4" t="s">
        <v>272</v>
      </c>
    </row>
    <row r="5" spans="1:4" x14ac:dyDescent="0.35">
      <c r="A5" t="s">
        <v>88</v>
      </c>
      <c r="B5">
        <v>36</v>
      </c>
      <c r="C5" t="s">
        <v>278</v>
      </c>
      <c r="D5" t="s">
        <v>279</v>
      </c>
    </row>
    <row r="6" spans="1:4" x14ac:dyDescent="0.35">
      <c r="A6" t="s">
        <v>89</v>
      </c>
      <c r="B6">
        <v>185</v>
      </c>
      <c r="C6" t="s">
        <v>280</v>
      </c>
      <c r="D6" t="s">
        <v>281</v>
      </c>
    </row>
    <row r="7" spans="1:4" x14ac:dyDescent="0.35">
      <c r="A7" t="s">
        <v>90</v>
      </c>
      <c r="B7">
        <v>883</v>
      </c>
      <c r="C7" t="s">
        <v>282</v>
      </c>
      <c r="D7" t="s">
        <v>283</v>
      </c>
    </row>
    <row r="8" spans="1:4" x14ac:dyDescent="0.35">
      <c r="A8" t="s">
        <v>91</v>
      </c>
      <c r="B8" t="s">
        <v>284</v>
      </c>
      <c r="C8" t="s">
        <v>273</v>
      </c>
      <c r="D8" t="s">
        <v>285</v>
      </c>
    </row>
    <row r="9" spans="1:4" x14ac:dyDescent="0.35">
      <c r="A9" t="s">
        <v>92</v>
      </c>
      <c r="B9" s="2" t="s">
        <v>286</v>
      </c>
      <c r="C9" t="s">
        <v>287</v>
      </c>
      <c r="D9" t="s">
        <v>288</v>
      </c>
    </row>
    <row r="10" spans="1:4" x14ac:dyDescent="0.35">
      <c r="A10" t="s">
        <v>93</v>
      </c>
      <c r="B10" t="s">
        <v>289</v>
      </c>
      <c r="C10" t="s">
        <v>290</v>
      </c>
      <c r="D10" t="s">
        <v>291</v>
      </c>
    </row>
    <row r="11" spans="1:4" x14ac:dyDescent="0.35">
      <c r="A11" t="s">
        <v>94</v>
      </c>
      <c r="B11">
        <v>666</v>
      </c>
      <c r="C11" t="s">
        <v>292</v>
      </c>
      <c r="D11" t="s">
        <v>293</v>
      </c>
    </row>
    <row r="12" spans="1:4" x14ac:dyDescent="0.35">
      <c r="A12" t="s">
        <v>95</v>
      </c>
      <c r="B12">
        <v>542</v>
      </c>
      <c r="C12" t="s">
        <v>294</v>
      </c>
      <c r="D12" t="s">
        <v>295</v>
      </c>
    </row>
    <row r="13" spans="1:4" x14ac:dyDescent="0.35">
      <c r="A13" t="s">
        <v>96</v>
      </c>
      <c r="B13" t="s">
        <v>286</v>
      </c>
      <c r="C13" t="s">
        <v>287</v>
      </c>
      <c r="D13" t="s">
        <v>296</v>
      </c>
    </row>
    <row r="14" spans="1:4" x14ac:dyDescent="0.35">
      <c r="A14" t="s">
        <v>97</v>
      </c>
      <c r="B14">
        <v>18</v>
      </c>
      <c r="C14" t="s">
        <v>235</v>
      </c>
      <c r="D14" t="s">
        <v>235</v>
      </c>
    </row>
    <row r="15" spans="1:4" x14ac:dyDescent="0.35">
      <c r="A15" t="s">
        <v>98</v>
      </c>
      <c r="B15" t="s">
        <v>275</v>
      </c>
      <c r="C15" t="s">
        <v>235</v>
      </c>
      <c r="D15" t="s">
        <v>276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2020-04-15T18:47:24Z</dcterms:modified>
</cp:coreProperties>
</file>