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\code\github\covid19mtl\data\"/>
    </mc:Choice>
  </mc:AlternateContent>
  <xr:revisionPtr revIDLastSave="0" documentId="13_ncr:1_{4B909654-AB5A-4F75-82CF-A42EAD9C32D6}" xr6:coauthVersionLast="45" xr6:coauthVersionMax="45" xr10:uidLastSave="{00000000-0000-0000-0000-000000000000}"/>
  <bookViews>
    <workbookView xWindow="11370" yWindow="6290" windowWidth="29840" windowHeight="14430" tabRatio="512" xr2:uid="{7101190B-3975-43F4-9365-3E35FA155D3B}"/>
  </bookViews>
  <sheets>
    <sheet name="cases" sheetId="1" r:id="rId1"/>
    <sheet name="cases_per1000" sheetId="2" r:id="rId2"/>
    <sheet name="data_mtl" sheetId="8" r:id="rId3"/>
    <sheet name="data_qc" sheetId="9" r:id="rId4"/>
    <sheet name="mtl_newcases" sheetId="5" r:id="rId5"/>
    <sheet name="santemontreal" sheetId="4" r:id="rId6"/>
    <sheet name="scratch" sheetId="10" r:id="rId7"/>
    <sheet name="population_2016" sheetId="3" r:id="rId8"/>
    <sheet name="age_distribution_2016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7" i="8" l="1"/>
  <c r="C37" i="8"/>
  <c r="V1" i="2" l="1"/>
  <c r="V2" i="2"/>
  <c r="V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O36" i="8"/>
  <c r="P36" i="8"/>
  <c r="Q36" i="8"/>
  <c r="R36" i="8"/>
  <c r="AI36" i="8" s="1"/>
  <c r="S36" i="8"/>
  <c r="T36" i="8"/>
  <c r="U36" i="8"/>
  <c r="V36" i="8"/>
  <c r="W36" i="8"/>
  <c r="X36" i="8"/>
  <c r="Y36" i="8"/>
  <c r="Z36" i="8"/>
  <c r="AA36" i="8"/>
  <c r="AB36" i="8"/>
  <c r="AC36" i="8"/>
  <c r="AD36" i="8"/>
  <c r="AE36" i="8"/>
  <c r="AF36" i="8"/>
  <c r="AG36" i="8"/>
  <c r="AH36" i="8"/>
  <c r="AL36" i="8"/>
  <c r="AP36" i="8"/>
  <c r="E36" i="8" a="1"/>
  <c r="E36" i="8" s="1"/>
  <c r="C36" i="8"/>
  <c r="AO36" i="8" l="1"/>
  <c r="AK36" i="8"/>
  <c r="AR36" i="8"/>
  <c r="AN36" i="8"/>
  <c r="AJ36" i="8"/>
  <c r="AQ36" i="8"/>
  <c r="AM36" i="8"/>
  <c r="O35" i="8"/>
  <c r="P35" i="8"/>
  <c r="Q35" i="8"/>
  <c r="AI35" i="8" s="1"/>
  <c r="R35" i="8"/>
  <c r="S35" i="8"/>
  <c r="T35" i="8"/>
  <c r="U35" i="8"/>
  <c r="V35" i="8"/>
  <c r="W35" i="8"/>
  <c r="X35" i="8"/>
  <c r="Y35" i="8"/>
  <c r="Z35" i="8"/>
  <c r="AA35" i="8"/>
  <c r="AB35" i="8"/>
  <c r="AC35" i="8"/>
  <c r="AD35" i="8"/>
  <c r="AE35" i="8"/>
  <c r="AF35" i="8"/>
  <c r="AG35" i="8"/>
  <c r="AH35" i="8"/>
  <c r="E35" i="8" a="1"/>
  <c r="E35" i="8" s="1"/>
  <c r="C35" i="8"/>
  <c r="U2" i="2"/>
  <c r="U3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1" i="2"/>
  <c r="AP35" i="8" l="1"/>
  <c r="AO35" i="8"/>
  <c r="AR35" i="8"/>
  <c r="AN35" i="8"/>
  <c r="AJ35" i="8"/>
  <c r="AL35" i="8"/>
  <c r="AK35" i="8"/>
  <c r="AQ35" i="8"/>
  <c r="AM35" i="8"/>
  <c r="O34" i="8"/>
  <c r="P34" i="8"/>
  <c r="Q34" i="8"/>
  <c r="R34" i="8"/>
  <c r="AI34" i="8" s="1"/>
  <c r="S34" i="8"/>
  <c r="T34" i="8"/>
  <c r="U34" i="8"/>
  <c r="V34" i="8"/>
  <c r="W34" i="8"/>
  <c r="X34" i="8"/>
  <c r="Y34" i="8"/>
  <c r="Z34" i="8"/>
  <c r="AA34" i="8"/>
  <c r="AB34" i="8"/>
  <c r="AC34" i="8"/>
  <c r="AD34" i="8"/>
  <c r="AE34" i="8"/>
  <c r="AF34" i="8"/>
  <c r="AG34" i="8"/>
  <c r="AH34" i="8"/>
  <c r="AJ34" i="8"/>
  <c r="AL34" i="8"/>
  <c r="AN34" i="8"/>
  <c r="AP34" i="8"/>
  <c r="AR34" i="8"/>
  <c r="E34" i="8" a="1"/>
  <c r="E34" i="8" s="1"/>
  <c r="C34" i="8"/>
  <c r="T1" i="2"/>
  <c r="T2" i="2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AO34" i="8" l="1"/>
  <c r="AK34" i="8"/>
  <c r="AQ34" i="8"/>
  <c r="AM34" i="8"/>
  <c r="S1" i="2"/>
  <c r="S2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O33" i="8"/>
  <c r="P33" i="8"/>
  <c r="Q33" i="8"/>
  <c r="AI33" i="8" s="1"/>
  <c r="R33" i="8"/>
  <c r="AK33" i="8" s="1"/>
  <c r="S33" i="8"/>
  <c r="T33" i="8"/>
  <c r="U33" i="8"/>
  <c r="V33" i="8"/>
  <c r="W33" i="8"/>
  <c r="X33" i="8"/>
  <c r="Y33" i="8"/>
  <c r="Z33" i="8"/>
  <c r="AA33" i="8"/>
  <c r="AB33" i="8"/>
  <c r="AC33" i="8"/>
  <c r="AD33" i="8"/>
  <c r="AE33" i="8"/>
  <c r="AF33" i="8"/>
  <c r="AG33" i="8"/>
  <c r="AH33" i="8"/>
  <c r="AL33" i="8"/>
  <c r="AP33" i="8"/>
  <c r="E33" i="8" a="1"/>
  <c r="E33" i="8" s="1"/>
  <c r="C33" i="8"/>
  <c r="AO33" i="8" l="1"/>
  <c r="AR33" i="8"/>
  <c r="AN33" i="8"/>
  <c r="AJ33" i="8"/>
  <c r="AQ33" i="8"/>
  <c r="AM33" i="8"/>
  <c r="R1" i="2"/>
  <c r="R2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O32" i="8"/>
  <c r="P32" i="8"/>
  <c r="Q32" i="8"/>
  <c r="AI32" i="8" s="1"/>
  <c r="R32" i="8"/>
  <c r="AK32" i="8" s="1"/>
  <c r="S32" i="8"/>
  <c r="T32" i="8"/>
  <c r="U32" i="8"/>
  <c r="V32" i="8"/>
  <c r="W32" i="8"/>
  <c r="X32" i="8"/>
  <c r="Y32" i="8"/>
  <c r="Z32" i="8"/>
  <c r="AA32" i="8"/>
  <c r="AB32" i="8"/>
  <c r="AC32" i="8"/>
  <c r="AD32" i="8"/>
  <c r="AE32" i="8"/>
  <c r="AF32" i="8"/>
  <c r="AG32" i="8"/>
  <c r="AH32" i="8"/>
  <c r="AL32" i="8"/>
  <c r="AP32" i="8"/>
  <c r="E32" i="8" a="1"/>
  <c r="E32" i="8" s="1"/>
  <c r="C32" i="8"/>
  <c r="C18" i="8"/>
  <c r="C20" i="8"/>
  <c r="C22" i="8"/>
  <c r="C25" i="8"/>
  <c r="C26" i="8"/>
  <c r="C28" i="8"/>
  <c r="C30" i="8"/>
  <c r="C31" i="8"/>
  <c r="AO32" i="8" l="1"/>
  <c r="AR32" i="8"/>
  <c r="AN32" i="8"/>
  <c r="AJ32" i="8"/>
  <c r="AQ32" i="8"/>
  <c r="AM32" i="8"/>
  <c r="Q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1" i="2"/>
  <c r="O31" i="8"/>
  <c r="P31" i="8"/>
  <c r="AI31" i="8" s="1"/>
  <c r="Q31" i="8"/>
  <c r="R31" i="8"/>
  <c r="S31" i="8"/>
  <c r="T31" i="8"/>
  <c r="U31" i="8"/>
  <c r="V31" i="8"/>
  <c r="W31" i="8"/>
  <c r="X31" i="8"/>
  <c r="Y31" i="8"/>
  <c r="Z31" i="8"/>
  <c r="AA31" i="8"/>
  <c r="AB31" i="8"/>
  <c r="AC31" i="8"/>
  <c r="AD31" i="8"/>
  <c r="AE31" i="8"/>
  <c r="AF31" i="8"/>
  <c r="AG31" i="8"/>
  <c r="AH31" i="8"/>
  <c r="AJ31" i="8"/>
  <c r="AL31" i="8"/>
  <c r="AN31" i="8"/>
  <c r="AP31" i="8"/>
  <c r="AR31" i="8"/>
  <c r="E31" i="8" a="1"/>
  <c r="E31" i="8" s="1"/>
  <c r="AO31" i="8" l="1"/>
  <c r="AK31" i="8"/>
  <c r="AQ31" i="8"/>
  <c r="AM31" i="8"/>
  <c r="P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1" i="2"/>
  <c r="E30" i="8" a="1"/>
  <c r="E30" i="8" s="1"/>
  <c r="P30" i="8"/>
  <c r="Q30" i="8"/>
  <c r="R30" i="8"/>
  <c r="S30" i="8"/>
  <c r="T30" i="8"/>
  <c r="U30" i="8"/>
  <c r="V30" i="8"/>
  <c r="W30" i="8"/>
  <c r="X30" i="8"/>
  <c r="O30" i="8" l="1"/>
  <c r="AA30" i="8"/>
  <c r="AE30" i="8"/>
  <c r="AB30" i="8"/>
  <c r="AF30" i="8"/>
  <c r="Y30" i="8"/>
  <c r="AC30" i="8"/>
  <c r="AG30" i="8"/>
  <c r="Z30" i="8"/>
  <c r="AD30" i="8"/>
  <c r="AH30" i="8"/>
  <c r="AI30" i="8"/>
  <c r="AO30" i="8"/>
  <c r="AK30" i="8"/>
  <c r="AR30" i="8"/>
  <c r="AN30" i="8"/>
  <c r="AJ30" i="8"/>
  <c r="O1" i="2"/>
  <c r="O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29" i="8"/>
  <c r="P29" i="8"/>
  <c r="AI29" i="8" s="1"/>
  <c r="Q29" i="8"/>
  <c r="R29" i="8"/>
  <c r="S29" i="8"/>
  <c r="T29" i="8"/>
  <c r="U29" i="8"/>
  <c r="V29" i="8"/>
  <c r="W29" i="8"/>
  <c r="X29" i="8"/>
  <c r="Y29" i="8"/>
  <c r="Z29" i="8"/>
  <c r="AA29" i="8"/>
  <c r="AB29" i="8"/>
  <c r="AC29" i="8"/>
  <c r="AD29" i="8"/>
  <c r="AE29" i="8"/>
  <c r="AF29" i="8"/>
  <c r="AG29" i="8"/>
  <c r="AH29" i="8"/>
  <c r="E29" i="8" a="1"/>
  <c r="E29" i="8" s="1"/>
  <c r="C29" i="8"/>
  <c r="AQ30" i="8" l="1"/>
  <c r="AL30" i="8"/>
  <c r="AM30" i="8"/>
  <c r="AP30" i="8"/>
  <c r="AR29" i="8"/>
  <c r="AP29" i="8"/>
  <c r="AL29" i="8"/>
  <c r="AO29" i="8"/>
  <c r="AK29" i="8"/>
  <c r="AN29" i="8"/>
  <c r="AJ29" i="8"/>
  <c r="AQ29" i="8"/>
  <c r="AM29" i="8"/>
  <c r="O28" i="8"/>
  <c r="AJ28" i="8" s="1"/>
  <c r="O19" i="8"/>
  <c r="O20" i="8"/>
  <c r="O21" i="8"/>
  <c r="O22" i="8"/>
  <c r="O23" i="8"/>
  <c r="O24" i="8"/>
  <c r="O25" i="8"/>
  <c r="O26" i="8"/>
  <c r="O27" i="8"/>
  <c r="P28" i="8"/>
  <c r="Q28" i="8"/>
  <c r="R28" i="8"/>
  <c r="S28" i="8"/>
  <c r="T28" i="8"/>
  <c r="U28" i="8"/>
  <c r="V28" i="8"/>
  <c r="W28" i="8"/>
  <c r="X28" i="8"/>
  <c r="Y28" i="8"/>
  <c r="Z28" i="8"/>
  <c r="AA28" i="8"/>
  <c r="AB28" i="8"/>
  <c r="AC28" i="8"/>
  <c r="AD28" i="8"/>
  <c r="AE28" i="8"/>
  <c r="AF28" i="8"/>
  <c r="AG28" i="8"/>
  <c r="AH28" i="8"/>
  <c r="E28" i="8" a="1"/>
  <c r="E28" i="8" s="1"/>
  <c r="N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1" i="2"/>
  <c r="AR28" i="8" l="1"/>
  <c r="AI28" i="8"/>
  <c r="AK28" i="8"/>
  <c r="AN28" i="8"/>
  <c r="AQ28" i="8"/>
  <c r="AM28" i="8"/>
  <c r="AP28" i="8"/>
  <c r="AL28" i="8"/>
  <c r="AO28" i="8"/>
  <c r="M1" i="2"/>
  <c r="M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E27" i="8" l="1" a="1"/>
  <c r="C27" i="8"/>
  <c r="E27" i="8" l="1"/>
  <c r="AE27" i="8"/>
  <c r="R27" i="8"/>
  <c r="V27" i="8"/>
  <c r="Z27" i="8"/>
  <c r="AD27" i="8"/>
  <c r="AH27" i="8"/>
  <c r="S27" i="8"/>
  <c r="W27" i="8"/>
  <c r="AA27" i="8"/>
  <c r="P27" i="8"/>
  <c r="T27" i="8"/>
  <c r="X27" i="8"/>
  <c r="AB27" i="8"/>
  <c r="AF27" i="8"/>
  <c r="Q27" i="8"/>
  <c r="U27" i="8"/>
  <c r="AC27" i="8"/>
  <c r="AG27" i="8"/>
  <c r="L1" i="2"/>
  <c r="L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P26" i="8"/>
  <c r="S26" i="8"/>
  <c r="T26" i="8"/>
  <c r="W26" i="8"/>
  <c r="X26" i="8"/>
  <c r="AA26" i="8"/>
  <c r="AB26" i="8"/>
  <c r="AE26" i="8"/>
  <c r="AF26" i="8"/>
  <c r="E26" i="8" a="1"/>
  <c r="E26" i="8" s="1"/>
  <c r="Y26" i="8" s="1"/>
  <c r="AH26" i="8" l="1"/>
  <c r="AD26" i="8"/>
  <c r="Z26" i="8"/>
  <c r="V26" i="8"/>
  <c r="R26" i="8"/>
  <c r="AL26" i="8" s="1"/>
  <c r="AI27" i="8"/>
  <c r="Y27" i="8"/>
  <c r="AG26" i="8"/>
  <c r="AC26" i="8"/>
  <c r="U26" i="8"/>
  <c r="AO26" i="8" s="1"/>
  <c r="Q26" i="8"/>
  <c r="AM27" i="8"/>
  <c r="K1" i="2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E25" i="8" a="1"/>
  <c r="E25" i="8" s="1"/>
  <c r="E24" i="8" a="1"/>
  <c r="E24" i="8" s="1"/>
  <c r="AH25" i="8" l="1"/>
  <c r="AD25" i="8"/>
  <c r="Z25" i="8"/>
  <c r="V25" i="8"/>
  <c r="R25" i="8"/>
  <c r="AL25" i="8" s="1"/>
  <c r="AP26" i="8"/>
  <c r="AJ27" i="8"/>
  <c r="AG25" i="8"/>
  <c r="AC25" i="8"/>
  <c r="Y25" i="8"/>
  <c r="U25" i="8"/>
  <c r="Q25" i="8"/>
  <c r="AK25" i="8" s="1"/>
  <c r="AM26" i="8"/>
  <c r="AN27" i="8"/>
  <c r="AQ27" i="8"/>
  <c r="AK26" i="8"/>
  <c r="AI26" i="8"/>
  <c r="AF25" i="8"/>
  <c r="AB25" i="8"/>
  <c r="X25" i="8"/>
  <c r="T25" i="8"/>
  <c r="P25" i="8"/>
  <c r="AQ26" i="8"/>
  <c r="AK27" i="8"/>
  <c r="AR27" i="8"/>
  <c r="AJ26" i="8"/>
  <c r="AR26" i="8"/>
  <c r="AE25" i="8"/>
  <c r="AA25" i="8"/>
  <c r="W25" i="8"/>
  <c r="S25" i="8"/>
  <c r="AP27" i="8"/>
  <c r="AN26" i="8"/>
  <c r="AO27" i="8"/>
  <c r="AL27" i="8"/>
  <c r="AO25" i="8"/>
  <c r="AN25" i="8"/>
  <c r="J1" i="2"/>
  <c r="J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C24" i="8"/>
  <c r="AR25" i="8" l="1"/>
  <c r="AP25" i="8"/>
  <c r="AI25" i="8"/>
  <c r="AM25" i="8"/>
  <c r="AJ25" i="8"/>
  <c r="AQ25" i="8"/>
  <c r="Y24" i="8"/>
  <c r="AH24" i="8"/>
  <c r="AD24" i="8"/>
  <c r="Z24" i="8"/>
  <c r="V24" i="8"/>
  <c r="R24" i="8"/>
  <c r="AG24" i="8"/>
  <c r="AC24" i="8"/>
  <c r="U24" i="8"/>
  <c r="Q24" i="8"/>
  <c r="AF24" i="8"/>
  <c r="AB24" i="8"/>
  <c r="X24" i="8"/>
  <c r="T24" i="8"/>
  <c r="P24" i="8"/>
  <c r="AE24" i="8"/>
  <c r="AA24" i="8"/>
  <c r="W24" i="8"/>
  <c r="S24" i="8"/>
  <c r="I1" i="2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E23" i="8" a="1"/>
  <c r="E23" i="8" s="1"/>
  <c r="C23" i="8"/>
  <c r="AM24" i="8" l="1"/>
  <c r="AJ24" i="8"/>
  <c r="AK24" i="8"/>
  <c r="AR24" i="8"/>
  <c r="AP24" i="8"/>
  <c r="AQ24" i="8"/>
  <c r="AN24" i="8"/>
  <c r="AL24" i="8"/>
  <c r="AO24" i="8"/>
  <c r="AI24" i="8"/>
  <c r="Q23" i="8"/>
  <c r="X23" i="8"/>
  <c r="T23" i="8"/>
  <c r="P23" i="8"/>
  <c r="AA23" i="8"/>
  <c r="W23" i="8"/>
  <c r="S23" i="8"/>
  <c r="AF23" i="8"/>
  <c r="AH23" i="8"/>
  <c r="V23" i="8"/>
  <c r="R23" i="8"/>
  <c r="U23" i="8"/>
  <c r="H1" i="2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AC23" i="8" l="1"/>
  <c r="Z23" i="8"/>
  <c r="Y23" i="8"/>
  <c r="AN23" i="8"/>
  <c r="AE23" i="8"/>
  <c r="AB23" i="8"/>
  <c r="AG23" i="8"/>
  <c r="AD23" i="8"/>
  <c r="E22" i="8" a="1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9" i="8"/>
  <c r="C21" i="8"/>
  <c r="C2" i="8"/>
  <c r="E22" i="8" l="1"/>
  <c r="AA22" i="8"/>
  <c r="AE22" i="8"/>
  <c r="AC22" i="8"/>
  <c r="AD22" i="8"/>
  <c r="AB22" i="8"/>
  <c r="AF22" i="8"/>
  <c r="AG22" i="8"/>
  <c r="Z22" i="8"/>
  <c r="AH22" i="8"/>
  <c r="AJ23" i="8"/>
  <c r="AI23" i="8"/>
  <c r="AK23" i="8"/>
  <c r="AL23" i="8"/>
  <c r="AQ23" i="8"/>
  <c r="AM23" i="8"/>
  <c r="AP23" i="8"/>
  <c r="AO23" i="8"/>
  <c r="AR23" i="8"/>
  <c r="R22" i="8"/>
  <c r="U22" i="8"/>
  <c r="Q22" i="8"/>
  <c r="X22" i="8"/>
  <c r="T22" i="8"/>
  <c r="P22" i="8"/>
  <c r="V22" i="8"/>
  <c r="W22" i="8"/>
  <c r="S22" i="8"/>
  <c r="C3" i="5"/>
  <c r="E21" i="8" a="1"/>
  <c r="G1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C4" i="5" l="1"/>
  <c r="B3" i="8" s="1"/>
  <c r="B2" i="8"/>
  <c r="E21" i="8"/>
  <c r="AG21" i="8" s="1"/>
  <c r="AF21" i="8"/>
  <c r="AA21" i="8"/>
  <c r="AI22" i="8"/>
  <c r="Y22" i="8"/>
  <c r="V21" i="8"/>
  <c r="R21" i="8"/>
  <c r="X21" i="8"/>
  <c r="T21" i="8"/>
  <c r="W21" i="8"/>
  <c r="S21" i="8"/>
  <c r="U21" i="8"/>
  <c r="Q21" i="8"/>
  <c r="P21" i="8"/>
  <c r="B2" i="2"/>
  <c r="D1" i="2"/>
  <c r="E2" i="2"/>
  <c r="F2" i="2"/>
  <c r="E3" i="2"/>
  <c r="F3" i="2"/>
  <c r="E4" i="2"/>
  <c r="F4" i="2"/>
  <c r="E5" i="2"/>
  <c r="F5" i="2"/>
  <c r="E6" i="2"/>
  <c r="F6" i="2"/>
  <c r="E7" i="2"/>
  <c r="F7" i="2"/>
  <c r="E8" i="2"/>
  <c r="F8" i="2"/>
  <c r="E9" i="2"/>
  <c r="F9" i="2"/>
  <c r="E10" i="2"/>
  <c r="F10" i="2"/>
  <c r="E11" i="2"/>
  <c r="F11" i="2"/>
  <c r="E12" i="2"/>
  <c r="F12" i="2"/>
  <c r="E13" i="2"/>
  <c r="F13" i="2"/>
  <c r="E14" i="2"/>
  <c r="F14" i="2"/>
  <c r="E15" i="2"/>
  <c r="F15" i="2"/>
  <c r="E16" i="2"/>
  <c r="F16" i="2"/>
  <c r="E17" i="2"/>
  <c r="F17" i="2"/>
  <c r="E18" i="2"/>
  <c r="F18" i="2"/>
  <c r="E19" i="2"/>
  <c r="F19" i="2"/>
  <c r="E20" i="2"/>
  <c r="F20" i="2"/>
  <c r="E21" i="2"/>
  <c r="F21" i="2"/>
  <c r="E22" i="2"/>
  <c r="F22" i="2"/>
  <c r="E23" i="2"/>
  <c r="F23" i="2"/>
  <c r="E24" i="2"/>
  <c r="F24" i="2"/>
  <c r="E25" i="2"/>
  <c r="F25" i="2"/>
  <c r="E26" i="2"/>
  <c r="F26" i="2"/>
  <c r="E27" i="2"/>
  <c r="F27" i="2"/>
  <c r="E28" i="2"/>
  <c r="F28" i="2"/>
  <c r="E29" i="2"/>
  <c r="F29" i="2"/>
  <c r="E30" i="2"/>
  <c r="F30" i="2"/>
  <c r="E31" i="2"/>
  <c r="F31" i="2"/>
  <c r="E32" i="2"/>
  <c r="F32" i="2"/>
  <c r="E33" i="2"/>
  <c r="F33" i="2"/>
  <c r="E34" i="2"/>
  <c r="F34" i="2"/>
  <c r="F1" i="2"/>
  <c r="E1" i="2"/>
  <c r="E20" i="8" a="1"/>
  <c r="E19" i="8" a="1"/>
  <c r="E18" i="8" a="1"/>
  <c r="AH21" i="8" l="1"/>
  <c r="AB21" i="8"/>
  <c r="Z21" i="8"/>
  <c r="AC21" i="8"/>
  <c r="AE21" i="8"/>
  <c r="AD21" i="8"/>
  <c r="C5" i="5"/>
  <c r="B4" i="8" s="1"/>
  <c r="E19" i="8"/>
  <c r="AC19" i="8"/>
  <c r="AG19" i="8"/>
  <c r="AB19" i="8"/>
  <c r="Z19" i="8"/>
  <c r="AD19" i="8"/>
  <c r="AE19" i="8"/>
  <c r="AF19" i="8"/>
  <c r="AO22" i="8"/>
  <c r="AL22" i="8"/>
  <c r="AP22" i="8"/>
  <c r="AJ22" i="8"/>
  <c r="AN22" i="8"/>
  <c r="E18" i="8"/>
  <c r="AE18" i="8" s="1"/>
  <c r="AF18" i="8"/>
  <c r="AQ22" i="8"/>
  <c r="AK22" i="8"/>
  <c r="E20" i="8"/>
  <c r="Z20" i="8" s="1"/>
  <c r="AA20" i="8"/>
  <c r="AC20" i="8"/>
  <c r="AD20" i="8"/>
  <c r="AR22" i="8"/>
  <c r="AM22" i="8"/>
  <c r="AI21" i="8"/>
  <c r="Y21" i="8"/>
  <c r="R18" i="8"/>
  <c r="V18" i="8"/>
  <c r="W20" i="8"/>
  <c r="S20" i="8"/>
  <c r="X19" i="8"/>
  <c r="T19" i="8"/>
  <c r="P19" i="8"/>
  <c r="S18" i="8"/>
  <c r="W18" i="8"/>
  <c r="V20" i="8"/>
  <c r="R20" i="8"/>
  <c r="W19" i="8"/>
  <c r="S19" i="8"/>
  <c r="P18" i="8"/>
  <c r="T18" i="8"/>
  <c r="X18" i="8"/>
  <c r="U20" i="8"/>
  <c r="Q20" i="8"/>
  <c r="V19" i="8"/>
  <c r="R19" i="8"/>
  <c r="Q18" i="8"/>
  <c r="U18" i="8"/>
  <c r="X20" i="8"/>
  <c r="T20" i="8"/>
  <c r="P20" i="8"/>
  <c r="U19" i="8"/>
  <c r="Q19" i="8"/>
  <c r="C1" i="2"/>
  <c r="B1" i="2"/>
  <c r="C6" i="5" l="1"/>
  <c r="B5" i="8" s="1"/>
  <c r="AO21" i="8"/>
  <c r="AG18" i="8"/>
  <c r="AH20" i="8"/>
  <c r="AD18" i="8"/>
  <c r="AN21" i="8"/>
  <c r="AC18" i="8"/>
  <c r="Z18" i="8"/>
  <c r="AP21" i="8"/>
  <c r="AM21" i="8"/>
  <c r="AB18" i="8"/>
  <c r="AO20" i="8"/>
  <c r="AL18" i="8"/>
  <c r="AN20" i="8"/>
  <c r="AI20" i="8"/>
  <c r="Y20" i="8"/>
  <c r="AR20" i="8"/>
  <c r="AQ20" i="8"/>
  <c r="AF20" i="8"/>
  <c r="AG20" i="8"/>
  <c r="O18" i="8"/>
  <c r="AI18" i="8" s="1"/>
  <c r="Y18" i="8"/>
  <c r="AQ21" i="8"/>
  <c r="AI19" i="8"/>
  <c r="Y19" i="8"/>
  <c r="AL20" i="8"/>
  <c r="AO18" i="8"/>
  <c r="AK20" i="8"/>
  <c r="AP20" i="8"/>
  <c r="AP18" i="8"/>
  <c r="AK21" i="8"/>
  <c r="AB20" i="8"/>
  <c r="AE20" i="8"/>
  <c r="AA18" i="8"/>
  <c r="AH18" i="8"/>
  <c r="AJ21" i="8"/>
  <c r="AL21" i="8"/>
  <c r="AH19" i="8"/>
  <c r="AA19" i="8"/>
  <c r="AR21" i="8"/>
  <c r="C7" i="5"/>
  <c r="B6" i="8" s="1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B33" i="2"/>
  <c r="B34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AQ19" i="8" l="1"/>
  <c r="AP19" i="8"/>
  <c r="AK19" i="8"/>
  <c r="AN19" i="8"/>
  <c r="AO19" i="8"/>
  <c r="AJ19" i="8"/>
  <c r="AM18" i="8"/>
  <c r="AM19" i="8"/>
  <c r="AR18" i="8"/>
  <c r="AR19" i="8"/>
  <c r="AK18" i="8"/>
  <c r="AJ18" i="8"/>
  <c r="AN18" i="8"/>
  <c r="AM20" i="8"/>
  <c r="AL19" i="8"/>
  <c r="AQ18" i="8"/>
  <c r="AJ20" i="8"/>
  <c r="C8" i="5"/>
  <c r="B7" i="8" s="1"/>
  <c r="C9" i="5" l="1"/>
  <c r="B8" i="8" s="1"/>
  <c r="C10" i="5" l="1"/>
  <c r="B9" i="8" s="1"/>
  <c r="C11" i="5" l="1"/>
  <c r="B10" i="8" s="1"/>
  <c r="C12" i="5" l="1"/>
  <c r="B11" i="8" s="1"/>
  <c r="C13" i="5" l="1"/>
  <c r="B12" i="8" s="1"/>
  <c r="C14" i="5" l="1"/>
  <c r="B13" i="8" s="1"/>
  <c r="C15" i="5" l="1"/>
  <c r="B14" i="8" s="1"/>
  <c r="C16" i="5" l="1"/>
  <c r="B15" i="8" s="1"/>
  <c r="C17" i="5" l="1"/>
  <c r="G17" i="5" l="1"/>
  <c r="B16" i="8"/>
  <c r="C18" i="5"/>
  <c r="G18" i="5" l="1"/>
  <c r="B17" i="8"/>
  <c r="C19" i="5"/>
  <c r="G19" i="5" l="1"/>
  <c r="B18" i="8"/>
  <c r="C20" i="5"/>
  <c r="G20" i="5" l="1"/>
  <c r="B19" i="8"/>
  <c r="C21" i="5"/>
  <c r="G21" i="5" l="1"/>
  <c r="B20" i="8"/>
  <c r="C22" i="5"/>
  <c r="B21" i="8" s="1"/>
  <c r="C23" i="5" l="1"/>
  <c r="C24" i="5" s="1"/>
  <c r="G22" i="5"/>
  <c r="C25" i="5" l="1"/>
  <c r="G24" i="5"/>
  <c r="B23" i="8"/>
  <c r="G23" i="5"/>
  <c r="B22" i="8"/>
  <c r="G25" i="5" l="1"/>
  <c r="B24" i="8"/>
  <c r="C26" i="5"/>
  <c r="C27" i="5" s="1"/>
  <c r="C28" i="5" l="1"/>
  <c r="C29" i="5" s="1"/>
  <c r="C30" i="5" s="1"/>
  <c r="C31" i="5" s="1"/>
  <c r="C32" i="5" s="1"/>
  <c r="B26" i="8"/>
  <c r="G27" i="5"/>
  <c r="G26" i="5"/>
  <c r="B25" i="8"/>
  <c r="C33" i="5" l="1"/>
  <c r="B31" i="8"/>
  <c r="G32" i="5"/>
  <c r="G31" i="5"/>
  <c r="B30" i="8"/>
  <c r="G30" i="5"/>
  <c r="B29" i="8"/>
  <c r="G29" i="5"/>
  <c r="B28" i="8"/>
  <c r="G28" i="5"/>
  <c r="B27" i="8"/>
  <c r="B32" i="8" l="1"/>
  <c r="C34" i="5"/>
  <c r="C35" i="5" s="1"/>
  <c r="C36" i="5" s="1"/>
  <c r="C37" i="5" s="1"/>
  <c r="G33" i="5"/>
  <c r="G37" i="5" l="1"/>
  <c r="C38" i="5"/>
  <c r="G38" i="5" s="1"/>
  <c r="B36" i="8"/>
  <c r="G36" i="5"/>
  <c r="B35" i="8"/>
  <c r="G35" i="5"/>
  <c r="B34" i="8"/>
  <c r="G34" i="5"/>
  <c r="B33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<sst xmlns="http://schemas.openxmlformats.org/spreadsheetml/2006/main" count="1387" uniqueCount="306">
  <si>
    <t>borough</t>
  </si>
  <si>
    <t>Ahuntsic–Cartierville</t>
  </si>
  <si>
    <t>Anjou</t>
  </si>
  <si>
    <t>Baie-D'Urfé*</t>
  </si>
  <si>
    <t>Beaconsfield*</t>
  </si>
  <si>
    <t>Côte-des-Neiges–Notre-Dame-de-Grâce</t>
  </si>
  <si>
    <t>Côte-Saint-Luc*</t>
  </si>
  <si>
    <t>Dollard-des-Ormeaux*</t>
  </si>
  <si>
    <t>Dorval*</t>
  </si>
  <si>
    <t>Hampstead*</t>
  </si>
  <si>
    <t>Kirkland*</t>
  </si>
  <si>
    <t>Lachine</t>
  </si>
  <si>
    <t>LaSalle</t>
  </si>
  <si>
    <t>L'Île-Bizard–Sainte-Geneviève</t>
  </si>
  <si>
    <t>Mercier–Hochelaga-Maisonneuve</t>
  </si>
  <si>
    <t>Montréal-Est*</t>
  </si>
  <si>
    <t>Montréal-Nord</t>
  </si>
  <si>
    <t>Montréal-Ouest*</t>
  </si>
  <si>
    <t>Mont-Royal*</t>
  </si>
  <si>
    <t>Outremont</t>
  </si>
  <si>
    <t>Pierrefonds–Roxboro</t>
  </si>
  <si>
    <t>Plateau-Mont-Royal</t>
  </si>
  <si>
    <t>Pointe-Claire*</t>
  </si>
  <si>
    <t>Rivière-des-Prairies–Pointe-aux-Trembles</t>
  </si>
  <si>
    <t>Rosemont–La Petite Patrie</t>
  </si>
  <si>
    <t>Sainte-Anne-de-Bellevue*</t>
  </si>
  <si>
    <t>Saint-Laurent</t>
  </si>
  <si>
    <t>Saint-Léonard</t>
  </si>
  <si>
    <t>Senneville*</t>
  </si>
  <si>
    <t>Sud-Ouest</t>
  </si>
  <si>
    <t>Verdun</t>
  </si>
  <si>
    <t>Ville-Marie</t>
  </si>
  <si>
    <t>Villeray–Saint-Michel–Parc-Extension</t>
  </si>
  <si>
    <t>Westmount*</t>
  </si>
  <si>
    <t>TBC</t>
  </si>
  <si>
    <t>population</t>
  </si>
  <si>
    <t>ARRONDISSEMENTS OU VILLES LIÉES*</t>
  </si>
  <si>
    <t>Ahuntsic–Cartierville    </t>
  </si>
  <si>
    <t>Anjou    </t>
  </si>
  <si>
    <t>*Baie-D'Urfé    </t>
  </si>
  <si>
    <t>*Beaconsfield    </t>
  </si>
  <si>
    <t>Côte-des-Neiges–Notre-Dame-de-Grâce    </t>
  </si>
  <si>
    <t>*Côte-Saint-Luc    </t>
  </si>
  <si>
    <t>*Dollard-des-Ormeaux    </t>
  </si>
  <si>
    <t>*Dorval  </t>
  </si>
  <si>
    <t>*Hampstead    </t>
  </si>
  <si>
    <t>*Kirkland    </t>
  </si>
  <si>
    <t>Lachine    </t>
  </si>
  <si>
    <t>LaSalle    </t>
  </si>
  <si>
    <t>L'Île-Bizard–Sainte-Geneviève    </t>
  </si>
  <si>
    <t>Mercier–Hochelaga-Maisonneuve    </t>
  </si>
  <si>
    <t>*Montréal-Est    </t>
  </si>
  <si>
    <t>Montréal-Nord    </t>
  </si>
  <si>
    <t>*Montréal-Ouest    </t>
  </si>
  <si>
    <t>*Mont-Royal    </t>
  </si>
  <si>
    <t>Outremont    </t>
  </si>
  <si>
    <t>Pierrefonds–Roxboro  </t>
  </si>
  <si>
    <t>Plateau-Mont-Royal  </t>
  </si>
  <si>
    <t>*Pointe-Claire    </t>
  </si>
  <si>
    <t>Rivière-des-Prairies–Pointe-aux-Trembles    </t>
  </si>
  <si>
    <t>Rosemont–La Petite Patrie    </t>
  </si>
  <si>
    <t>*Sainte-Anne-de-Bellevue    </t>
  </si>
  <si>
    <t>Saint-Laurent    </t>
  </si>
  <si>
    <t>Saint-Léonard    </t>
  </si>
  <si>
    <t>*Senneville    </t>
  </si>
  <si>
    <t>Sud-Ouest    </t>
  </si>
  <si>
    <t>Verdun    </t>
  </si>
  <si>
    <t>Ville-Marie  </t>
  </si>
  <si>
    <t>Villeray–Saint-Michel–Parc-Extension    </t>
  </si>
  <si>
    <t>*Westmount    </t>
  </si>
  <si>
    <t>Territoire à confirmer</t>
  </si>
  <si>
    <r>
      <t>Total à Montréal</t>
    </r>
    <r>
      <rPr>
        <sz val="8"/>
        <color rgb="FF595959"/>
        <rFont val="Arial"/>
        <family val="2"/>
      </rPr>
      <t>    </t>
    </r>
  </si>
  <si>
    <t>CIUSSS</t>
  </si>
  <si>
    <t>CIUSSS du Centre-Ouest-de-l'Île-de-Montréal </t>
  </si>
  <si>
    <t>CIUSSS du Centre-Sud-de-l'Île-de-Montréal</t>
  </si>
  <si>
    <t>CIUSSS de l'Est-de-l'Île-de-Montréal</t>
  </si>
  <si>
    <t>CIUSSS du Nord-de-l'Île-de-Montréal</t>
  </si>
  <si>
    <t>CIUSSS de l'Ouest-de-l'Île-de-Montréal</t>
  </si>
  <si>
    <t>Total à Montréal</t>
  </si>
  <si>
    <t>https://santemontreal.qc.ca/population/coronavirus-covid-19/#c36391</t>
  </si>
  <si>
    <t>139,9</t>
  </si>
  <si>
    <t>84,3</t>
  </si>
  <si>
    <t>47,7</t>
  </si>
  <si>
    <t>55,0</t>
  </si>
  <si>
    <t>58,3</t>
  </si>
  <si>
    <t>102,5</t>
  </si>
  <si>
    <t>GROUPE D'ÂGE</t>
  </si>
  <si>
    <t>0-4 ans</t>
  </si>
  <si>
    <t>5-9 ans</t>
  </si>
  <si>
    <t>10-19 ans</t>
  </si>
  <si>
    <t>20-29 ans</t>
  </si>
  <si>
    <t>30-39 ans</t>
  </si>
  <si>
    <t>40-49 ans</t>
  </si>
  <si>
    <t>50-59 ans</t>
  </si>
  <si>
    <t>60-69 ans</t>
  </si>
  <si>
    <t>70-79 ans</t>
  </si>
  <si>
    <t>80 ans et +</t>
  </si>
  <si>
    <t>Manquant</t>
  </si>
  <si>
    <t>Total</t>
  </si>
  <si>
    <t>31 MARS, 18 H 30</t>
  </si>
  <si>
    <t xml:space="preserve"> 30 MARS, 18 H 30</t>
  </si>
  <si>
    <t>30 MARS, 18 H 30</t>
  </si>
  <si>
    <t>na</t>
  </si>
  <si>
    <t>Baie-D'Urfé</t>
  </si>
  <si>
    <t>Beaconsfield</t>
  </si>
  <si>
    <t>Côte-Saint-Luc</t>
  </si>
  <si>
    <t>Dollard-des-Ormeaux</t>
  </si>
  <si>
    <t>Westmount</t>
  </si>
  <si>
    <t>Senneville</t>
  </si>
  <si>
    <t>Sainte-Anne-de-Bellevue</t>
  </si>
  <si>
    <t>Pointe-Claire</t>
  </si>
  <si>
    <t>Mont-Royal</t>
  </si>
  <si>
    <t>Montréal-Ouest</t>
  </si>
  <si>
    <t>Montréal-Est</t>
  </si>
  <si>
    <t>Kirkland</t>
  </si>
  <si>
    <t>Hampstead</t>
  </si>
  <si>
    <t>Dorval</t>
  </si>
  <si>
    <t>1 AVRIL, 18 H 30</t>
  </si>
  <si>
    <t>2 AVRIL, 18 H 30</t>
  </si>
  <si>
    <t>127,9</t>
  </si>
  <si>
    <t>137,3</t>
  </si>
  <si>
    <t>CIUSSS (Taux pour 100 000)</t>
  </si>
  <si>
    <t>166,8</t>
  </si>
  <si>
    <t>110,4</t>
  </si>
  <si>
    <t>62,1</t>
  </si>
  <si>
    <t>72,2</t>
  </si>
  <si>
    <t>74,8</t>
  </si>
  <si>
    <t>180,8</t>
  </si>
  <si>
    <t>121,9</t>
  </si>
  <si>
    <t>67,5</t>
  </si>
  <si>
    <t>79,5</t>
  </si>
  <si>
    <t>81,1</t>
  </si>
  <si>
    <t>age group</t>
  </si>
  <si>
    <t>0-4</t>
  </si>
  <si>
    <t>10-19</t>
  </si>
  <si>
    <t>5-9</t>
  </si>
  <si>
    <t>20-29</t>
  </si>
  <si>
    <t>30-39</t>
  </si>
  <si>
    <t>40-49</t>
  </si>
  <si>
    <t>50-59</t>
  </si>
  <si>
    <t>60-69</t>
  </si>
  <si>
    <t>70-79</t>
  </si>
  <si>
    <t>80+</t>
  </si>
  <si>
    <t>cases_mtl</t>
  </si>
  <si>
    <t>date</t>
  </si>
  <si>
    <t>cases_mtl_0-4</t>
  </si>
  <si>
    <t>cases_mtl_5-9</t>
  </si>
  <si>
    <t>cases_mtl_10-19</t>
  </si>
  <si>
    <t>cases_mtl_20-29</t>
  </si>
  <si>
    <t>cases_mtl_30-39</t>
  </si>
  <si>
    <t>cases_mtl_40-49</t>
  </si>
  <si>
    <t>cases_mtl_50-59</t>
  </si>
  <si>
    <t>cases_mtl_60-69</t>
  </si>
  <si>
    <t>cases_mtl_80+</t>
  </si>
  <si>
    <t>cases_mtl_5-9_per100000</t>
  </si>
  <si>
    <t>cases_mtl_10-19_per100000</t>
  </si>
  <si>
    <t>cases_mtl_20-29_per100000</t>
  </si>
  <si>
    <t>cases_mtl_30-39_per100000</t>
  </si>
  <si>
    <t>cases_mtl_40-49_per100000</t>
  </si>
  <si>
    <t>cases_mtl_50-59_per100000</t>
  </si>
  <si>
    <t>cases_mtl_60-69_per100000</t>
  </si>
  <si>
    <t>cases_mtl_80+_per100000</t>
  </si>
  <si>
    <t>cases_mtl_0-4_per100000</t>
  </si>
  <si>
    <t>cases_qc</t>
  </si>
  <si>
    <t>deaths_qc</t>
  </si>
  <si>
    <t>recovered_qc</t>
  </si>
  <si>
    <t>hospitalisations_qc</t>
  </si>
  <si>
    <t>icu_qc</t>
  </si>
  <si>
    <t>negative_tests_qc</t>
  </si>
  <si>
    <t>cases_mtl_70-79</t>
  </si>
  <si>
    <t>157,9</t>
  </si>
  <si>
    <t>3 AVRIL, 18 H 30</t>
  </si>
  <si>
    <t>202,3</t>
  </si>
  <si>
    <t>137,7</t>
  </si>
  <si>
    <t>83,7</t>
  </si>
  <si>
    <t>97,2</t>
  </si>
  <si>
    <t>100,2</t>
  </si>
  <si>
    <t>cases_mtl_70-79_per100000</t>
  </si>
  <si>
    <t>new cases</t>
  </si>
  <si>
    <t>cumulative cases</t>
  </si>
  <si>
    <t>posted day count</t>
  </si>
  <si>
    <t>difference</t>
  </si>
  <si>
    <t>new_cases_mtl</t>
  </si>
  <si>
    <t>TAUX POUR</t>
  </si>
  <si>
    <t>100 000</t>
  </si>
  <si>
    <t>PERSONNES</t>
  </si>
  <si>
    <t>179,7</t>
  </si>
  <si>
    <t>228,7</t>
  </si>
  <si>
    <t>150,8</t>
  </si>
  <si>
    <t>98,6</t>
  </si>
  <si>
    <t>110,2</t>
  </si>
  <si>
    <t>119,1</t>
  </si>
  <si>
    <t>4 AVRIL, 16H 55</t>
  </si>
  <si>
    <t>cases_mtl_0-4_norm</t>
  </si>
  <si>
    <t>cases_mtl_5-9_norm</t>
  </si>
  <si>
    <t>cases_mtl_10-19_norm</t>
  </si>
  <si>
    <t>cases_mtl_20-29_norm</t>
  </si>
  <si>
    <t>cases_mtl_30-39_norm</t>
  </si>
  <si>
    <t>cases_mtl_40-49_norm</t>
  </si>
  <si>
    <t>cases_mtl_50-59_norm</t>
  </si>
  <si>
    <t>cases_mtl_60-69_norm</t>
  </si>
  <si>
    <t>cases_mtl_70-79_norm</t>
  </si>
  <si>
    <t>cases_mtl_80+_norm</t>
  </si>
  <si>
    <t>cases_mtl_0-4_per100000_norm</t>
  </si>
  <si>
    <t>cases_mtl_5-9_per100000_norm</t>
  </si>
  <si>
    <t>cases_mtl_10-19_per100000_norm</t>
  </si>
  <si>
    <t>cases_mtl_20-29_per100000_norm</t>
  </si>
  <si>
    <t>cases_mtl_30-39_per100000_norm</t>
  </si>
  <si>
    <t>cases_mtl_40-49_per100000_norm</t>
  </si>
  <si>
    <t>cases_mtl_50-59_per100000_norm</t>
  </si>
  <si>
    <t>cases_mtl_60-69_per100000_norm</t>
  </si>
  <si>
    <t>cases_mtl_70-79_per100000_norm</t>
  </si>
  <si>
    <t>cases_mtl_80+_per100000_norm</t>
  </si>
  <si>
    <t>192,5</t>
  </si>
  <si>
    <t>5 AVRIL, 16H 15</t>
  </si>
  <si>
    <t>239,7</t>
  </si>
  <si>
    <t>160,4</t>
  </si>
  <si>
    <t>106,9</t>
  </si>
  <si>
    <t>124,8</t>
  </si>
  <si>
    <t>127,3</t>
  </si>
  <si>
    <t>213,3</t>
  </si>
  <si>
    <t>6 AVRIL, 16H 55</t>
  </si>
  <si>
    <t>Deaths</t>
  </si>
  <si>
    <t>265,3</t>
  </si>
  <si>
    <t>180,3</t>
  </si>
  <si>
    <t>124,6</t>
  </si>
  <si>
    <t>143,3</t>
  </si>
  <si>
    <t>139,2</t>
  </si>
  <si>
    <t>TOTAL DE CAS CONFIRMÉS¹</t>
  </si>
  <si>
    <t>RÉPARTITION DES CAS (%)</t>
  </si>
  <si>
    <t>280,4</t>
  </si>
  <si>
    <t>193,4</t>
  </si>
  <si>
    <t>134,8</t>
  </si>
  <si>
    <t>155,5</t>
  </si>
  <si>
    <t>159,6</t>
  </si>
  <si>
    <t>-</t>
  </si>
  <si>
    <t>7 AVRIL, 17H</t>
  </si>
  <si>
    <t>deaths_mtl</t>
  </si>
  <si>
    <t>8 AVRIL, 17H</t>
  </si>
  <si>
    <t>308,1</t>
  </si>
  <si>
    <t>209,2</t>
  </si>
  <si>
    <t>152,4</t>
  </si>
  <si>
    <t>174,0 </t>
  </si>
  <si>
    <t>169,4  </t>
  </si>
  <si>
    <t>254,7 </t>
  </si>
  <si>
    <t>317,0</t>
  </si>
  <si>
    <t>229,8</t>
  </si>
  <si>
    <t>9 AVRIL, 17H</t>
  </si>
  <si>
    <t>193,7</t>
  </si>
  <si>
    <t>175,3</t>
  </si>
  <si>
    <t>5 617</t>
  </si>
  <si>
    <t>271,9 </t>
  </si>
  <si>
    <t>10 AVRIL, 17H</t>
  </si>
  <si>
    <t>26,1</t>
  </si>
  <si>
    <t>16,7</t>
  </si>
  <si>
    <t>21,8</t>
  </si>
  <si>
    <t>20,6</t>
  </si>
  <si>
    <t>14,9</t>
  </si>
  <si>
    <t>11 ARIL, 17H</t>
  </si>
  <si>
    <t>325,3</t>
  </si>
  <si>
    <t>242,2</t>
  </si>
  <si>
    <t>201,9</t>
  </si>
  <si>
    <t>224,6</t>
  </si>
  <si>
    <t>184,3</t>
  </si>
  <si>
    <t>294,7</t>
  </si>
  <si>
    <t>24,5</t>
  </si>
  <si>
    <t>16,4</t>
  </si>
  <si>
    <t>23,5</t>
  </si>
  <si>
    <t>21,6</t>
  </si>
  <si>
    <t>14,1</t>
  </si>
  <si>
    <t>12 ARIL, 17H30</t>
  </si>
  <si>
    <t>11 AVRIL, 17H</t>
  </si>
  <si>
    <t>12 AVRIL, 17H30</t>
  </si>
  <si>
    <t>13 AVRIL, 17H30</t>
  </si>
  <si>
    <t>14 AVRIL, 17H30</t>
  </si>
  <si>
    <t>15 AVRIL, 17H15</t>
  </si>
  <si>
    <t>16 AVRIL, 17H15</t>
  </si>
  <si>
    <t>* 32,4</t>
  </si>
  <si>
    <t>14,8</t>
  </si>
  <si>
    <t>17 AVRIL, 17H15</t>
  </si>
  <si>
    <t>41,5</t>
  </si>
  <si>
    <t>0,4</t>
  </si>
  <si>
    <t>18 AVRIL, 17H15</t>
  </si>
  <si>
    <t>0,5</t>
  </si>
  <si>
    <t>8 457</t>
  </si>
  <si>
    <t>409,4</t>
  </si>
  <si>
    <t>2,3</t>
  </si>
  <si>
    <t>99,0</t>
  </si>
  <si>
    <t>1 022</t>
  </si>
  <si>
    <t>12,1</t>
  </si>
  <si>
    <t>317,3</t>
  </si>
  <si>
    <t>1 250</t>
  </si>
  <si>
    <t>380,5</t>
  </si>
  <si>
    <t>1 451</t>
  </si>
  <si>
    <t>17,2</t>
  </si>
  <si>
    <t>521,3</t>
  </si>
  <si>
    <t>1 247</t>
  </si>
  <si>
    <t>485,8</t>
  </si>
  <si>
    <t>9,5</t>
  </si>
  <si>
    <t>370,3</t>
  </si>
  <si>
    <t>8,2</t>
  </si>
  <si>
    <t>480,3</t>
  </si>
  <si>
    <t>1 689</t>
  </si>
  <si>
    <t>20,0</t>
  </si>
  <si>
    <t>1 671,6</t>
  </si>
  <si>
    <t>19 AVRIL, 17H15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</si>
</sst>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595959"/>
      <name val="Arial"/>
      <family val="2"/>
    </font>
    <font>
      <b/>
      <sz val="8"/>
      <color rgb="FF595959"/>
      <name val="Arial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medium">
        <color rgb="FFE4EAEC"/>
      </left>
      <right/>
      <top style="medium">
        <color rgb="FFE4EAEC"/>
      </top>
      <bottom/>
      <diagonal/>
    </border>
    <border>
      <left/>
      <right style="medium">
        <color rgb="FFE4EAEC"/>
      </right>
      <top style="medium">
        <color rgb="FFE4EAEC"/>
      </top>
      <bottom/>
      <diagonal/>
    </border>
    <border>
      <left style="medium">
        <color rgb="FFE4EAEC"/>
      </left>
      <right style="medium">
        <color rgb="FFE4EAEC"/>
      </right>
      <top style="medium">
        <color rgb="FFE4EAEC"/>
      </top>
      <bottom style="medium">
        <color rgb="FFE4EAEC"/>
      </bottom>
      <diagonal/>
    </border>
    <border>
      <left/>
      <right/>
      <top style="medium">
        <color rgb="FFE4EAEC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164" fontId="0" fillId="0" borderId="0" xfId="0" applyNumberFormat="1"/>
    <xf numFmtId="3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3" fillId="4" borderId="3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center" vertical="center" wrapText="1"/>
    </xf>
    <xf numFmtId="49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/>
    <xf numFmtId="14" fontId="0" fillId="0" borderId="0" xfId="0" applyNumberFormat="1"/>
    <xf numFmtId="0" fontId="2" fillId="5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D96B4-0147-4A32-9FAF-C932A9839F40}">
  <dimension ref="A1:W35"/>
  <sheetViews>
    <sheetView tabSelected="1" topLeftCell="B1" zoomScale="77" zoomScaleNormal="77" workbookViewId="0">
      <selection activeCell="N46" sqref="N46"/>
    </sheetView>
  </sheetViews>
  <sheetFormatPr defaultRowHeight="14.5" x14ac:dyDescent="0.35"/>
  <cols>
    <col min="1" max="1" width="42.453125" customWidth="1"/>
    <col min="2" max="17" width="10.08984375" bestFit="1" customWidth="1"/>
    <col min="18" max="23" width="10.7265625" bestFit="1" customWidth="1"/>
  </cols>
  <sheetData>
    <row r="1" spans="1:23" x14ac:dyDescent="0.35">
      <c r="A1" t="s">
        <v>0</v>
      </c>
      <c r="B1" s="1">
        <v>43919</v>
      </c>
      <c r="C1" s="1">
        <v>43920</v>
      </c>
      <c r="D1" s="1">
        <v>43921</v>
      </c>
      <c r="E1" s="1">
        <v>43922</v>
      </c>
      <c r="F1" s="1">
        <v>43923</v>
      </c>
      <c r="G1" s="1">
        <v>43924</v>
      </c>
      <c r="H1" s="1">
        <v>43925</v>
      </c>
      <c r="I1" s="1">
        <v>43926</v>
      </c>
      <c r="J1" s="1">
        <v>43927</v>
      </c>
      <c r="K1" s="1">
        <v>43928</v>
      </c>
      <c r="L1" s="1">
        <v>43929</v>
      </c>
      <c r="M1" s="1">
        <v>43930</v>
      </c>
      <c r="N1" s="1">
        <v>43931</v>
      </c>
      <c r="O1" s="1">
        <v>43932</v>
      </c>
      <c r="P1" s="1">
        <v>43933</v>
      </c>
      <c r="Q1" s="1">
        <v>43934</v>
      </c>
      <c r="R1" s="1">
        <v>43935</v>
      </c>
      <c r="S1" s="1">
        <v>43936</v>
      </c>
      <c r="T1" s="1">
        <v>43937</v>
      </c>
      <c r="U1" s="1">
        <v>43938</v>
      </c>
      <c r="V1" s="1">
        <v>43939</v>
      </c>
      <c r="W1" s="1">
        <v>43940</v>
      </c>
    </row>
    <row r="2" spans="1:23" x14ac:dyDescent="0.35">
      <c r="A2" t="s">
        <v>1</v>
      </c>
      <c r="B2">
        <v>54</v>
      </c>
      <c r="C2">
        <v>66</v>
      </c>
      <c r="D2" t="s">
        <v>102</v>
      </c>
      <c r="E2">
        <v>98</v>
      </c>
      <c r="F2">
        <v>106</v>
      </c>
      <c r="G2">
        <v>131</v>
      </c>
      <c r="H2">
        <v>143</v>
      </c>
      <c r="I2">
        <v>176</v>
      </c>
      <c r="J2">
        <v>200</v>
      </c>
      <c r="K2">
        <v>223</v>
      </c>
      <c r="L2">
        <v>247</v>
      </c>
      <c r="M2">
        <v>277</v>
      </c>
      <c r="N2">
        <v>305</v>
      </c>
      <c r="O2">
        <v>333</v>
      </c>
      <c r="P2">
        <v>353</v>
      </c>
      <c r="Q2">
        <v>392</v>
      </c>
      <c r="R2">
        <v>417</v>
      </c>
      <c r="S2">
        <v>481</v>
      </c>
      <c r="T2">
        <v>535</v>
      </c>
      <c r="U2">
        <v>594</v>
      </c>
      <c r="V2">
        <v>663</v>
      </c>
      <c r="W2" t="s">
        <v>102</v>
      </c>
    </row>
    <row r="3" spans="1:23" x14ac:dyDescent="0.35">
      <c r="A3" t="s">
        <v>2</v>
      </c>
      <c r="B3">
        <v>9</v>
      </c>
      <c r="C3">
        <v>14</v>
      </c>
      <c r="D3" t="s">
        <v>102</v>
      </c>
      <c r="E3">
        <v>19</v>
      </c>
      <c r="F3">
        <v>19</v>
      </c>
      <c r="G3">
        <v>26</v>
      </c>
      <c r="H3">
        <v>35</v>
      </c>
      <c r="I3">
        <v>37</v>
      </c>
      <c r="J3">
        <v>42</v>
      </c>
      <c r="K3">
        <v>47</v>
      </c>
      <c r="L3">
        <v>59</v>
      </c>
      <c r="M3">
        <v>67</v>
      </c>
      <c r="N3">
        <v>72</v>
      </c>
      <c r="O3">
        <v>81</v>
      </c>
      <c r="P3">
        <v>87</v>
      </c>
      <c r="Q3">
        <v>92</v>
      </c>
      <c r="R3">
        <v>97</v>
      </c>
      <c r="S3">
        <v>113</v>
      </c>
      <c r="T3">
        <v>120</v>
      </c>
      <c r="U3">
        <v>127</v>
      </c>
      <c r="V3">
        <v>138</v>
      </c>
      <c r="W3" t="s">
        <v>102</v>
      </c>
    </row>
    <row r="4" spans="1:23" x14ac:dyDescent="0.35">
      <c r="A4" t="s">
        <v>103</v>
      </c>
      <c r="B4">
        <v>2</v>
      </c>
      <c r="C4">
        <v>2</v>
      </c>
      <c r="D4" t="s">
        <v>102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  <c r="W4" t="s">
        <v>102</v>
      </c>
    </row>
    <row r="5" spans="1:23" x14ac:dyDescent="0.35">
      <c r="A5" t="s">
        <v>104</v>
      </c>
      <c r="B5">
        <v>10</v>
      </c>
      <c r="C5">
        <v>9</v>
      </c>
      <c r="D5" t="s">
        <v>102</v>
      </c>
      <c r="E5">
        <v>10</v>
      </c>
      <c r="F5">
        <v>10</v>
      </c>
      <c r="G5">
        <v>10</v>
      </c>
      <c r="H5">
        <v>10</v>
      </c>
      <c r="I5">
        <v>10</v>
      </c>
      <c r="J5">
        <v>11</v>
      </c>
      <c r="K5">
        <v>13</v>
      </c>
      <c r="L5">
        <v>14</v>
      </c>
      <c r="M5">
        <v>14</v>
      </c>
      <c r="N5">
        <v>14</v>
      </c>
      <c r="O5">
        <v>14</v>
      </c>
      <c r="P5">
        <v>13</v>
      </c>
      <c r="Q5">
        <v>13</v>
      </c>
      <c r="R5">
        <v>13</v>
      </c>
      <c r="S5">
        <v>13</v>
      </c>
      <c r="T5">
        <v>15</v>
      </c>
      <c r="U5">
        <v>15</v>
      </c>
      <c r="V5">
        <v>15</v>
      </c>
      <c r="W5" t="s">
        <v>102</v>
      </c>
    </row>
    <row r="6" spans="1:23" x14ac:dyDescent="0.35">
      <c r="A6" t="s">
        <v>5</v>
      </c>
      <c r="B6">
        <v>161</v>
      </c>
      <c r="C6">
        <v>182</v>
      </c>
      <c r="D6" t="s">
        <v>102</v>
      </c>
      <c r="E6">
        <v>253</v>
      </c>
      <c r="F6">
        <v>281</v>
      </c>
      <c r="G6">
        <v>323</v>
      </c>
      <c r="H6">
        <v>370</v>
      </c>
      <c r="I6">
        <v>384</v>
      </c>
      <c r="J6">
        <v>428</v>
      </c>
      <c r="K6">
        <v>453</v>
      </c>
      <c r="L6">
        <v>501</v>
      </c>
      <c r="M6">
        <v>522</v>
      </c>
      <c r="N6">
        <v>538</v>
      </c>
      <c r="O6">
        <v>543</v>
      </c>
      <c r="P6">
        <v>559</v>
      </c>
      <c r="Q6">
        <v>640</v>
      </c>
      <c r="R6">
        <v>671</v>
      </c>
      <c r="S6">
        <v>717</v>
      </c>
      <c r="T6">
        <v>775</v>
      </c>
      <c r="U6">
        <v>799</v>
      </c>
      <c r="V6">
        <v>839</v>
      </c>
      <c r="W6" t="s">
        <v>102</v>
      </c>
    </row>
    <row r="7" spans="1:23" x14ac:dyDescent="0.35">
      <c r="A7" t="s">
        <v>105</v>
      </c>
      <c r="B7">
        <v>107</v>
      </c>
      <c r="C7">
        <v>120</v>
      </c>
      <c r="D7" t="s">
        <v>102</v>
      </c>
      <c r="E7">
        <v>147</v>
      </c>
      <c r="F7">
        <v>154</v>
      </c>
      <c r="G7">
        <v>169</v>
      </c>
      <c r="H7">
        <v>192</v>
      </c>
      <c r="I7">
        <v>207</v>
      </c>
      <c r="J7">
        <v>232</v>
      </c>
      <c r="K7">
        <v>241</v>
      </c>
      <c r="L7">
        <v>262</v>
      </c>
      <c r="M7">
        <v>264</v>
      </c>
      <c r="N7">
        <v>266</v>
      </c>
      <c r="O7">
        <v>267</v>
      </c>
      <c r="P7">
        <v>267</v>
      </c>
      <c r="Q7">
        <v>270</v>
      </c>
      <c r="R7">
        <v>279</v>
      </c>
      <c r="S7">
        <v>286</v>
      </c>
      <c r="T7">
        <v>292</v>
      </c>
      <c r="U7">
        <v>292</v>
      </c>
      <c r="V7">
        <v>300</v>
      </c>
      <c r="W7" t="s">
        <v>102</v>
      </c>
    </row>
    <row r="8" spans="1:23" x14ac:dyDescent="0.35">
      <c r="A8" t="s">
        <v>106</v>
      </c>
      <c r="B8">
        <v>17</v>
      </c>
      <c r="C8">
        <v>18</v>
      </c>
      <c r="D8" t="s">
        <v>102</v>
      </c>
      <c r="E8">
        <v>28</v>
      </c>
      <c r="F8">
        <v>30</v>
      </c>
      <c r="G8">
        <v>36</v>
      </c>
      <c r="H8">
        <v>45</v>
      </c>
      <c r="I8">
        <v>50</v>
      </c>
      <c r="J8">
        <v>54</v>
      </c>
      <c r="K8">
        <v>64</v>
      </c>
      <c r="L8">
        <v>66</v>
      </c>
      <c r="M8">
        <v>68</v>
      </c>
      <c r="N8">
        <v>71</v>
      </c>
      <c r="O8">
        <v>72</v>
      </c>
      <c r="P8">
        <v>73</v>
      </c>
      <c r="Q8">
        <v>75</v>
      </c>
      <c r="R8">
        <v>76</v>
      </c>
      <c r="S8">
        <v>82</v>
      </c>
      <c r="T8">
        <v>89</v>
      </c>
      <c r="U8">
        <v>92</v>
      </c>
      <c r="V8">
        <v>96</v>
      </c>
      <c r="W8" t="s">
        <v>102</v>
      </c>
    </row>
    <row r="9" spans="1:23" x14ac:dyDescent="0.35">
      <c r="A9" t="s">
        <v>116</v>
      </c>
      <c r="B9">
        <v>7</v>
      </c>
      <c r="C9">
        <v>10</v>
      </c>
      <c r="D9" t="s">
        <v>102</v>
      </c>
      <c r="E9">
        <v>16</v>
      </c>
      <c r="F9">
        <v>17</v>
      </c>
      <c r="G9">
        <v>23</v>
      </c>
      <c r="H9">
        <v>26</v>
      </c>
      <c r="I9">
        <v>27</v>
      </c>
      <c r="J9">
        <v>31</v>
      </c>
      <c r="K9">
        <v>37</v>
      </c>
      <c r="L9">
        <v>37</v>
      </c>
      <c r="M9">
        <v>37</v>
      </c>
      <c r="N9">
        <v>37</v>
      </c>
      <c r="O9">
        <v>37</v>
      </c>
      <c r="P9">
        <v>38</v>
      </c>
      <c r="Q9">
        <v>41</v>
      </c>
      <c r="R9">
        <v>41</v>
      </c>
      <c r="S9">
        <v>44</v>
      </c>
      <c r="T9">
        <v>47</v>
      </c>
      <c r="U9">
        <v>47</v>
      </c>
      <c r="V9">
        <v>49</v>
      </c>
      <c r="W9" t="s">
        <v>102</v>
      </c>
    </row>
    <row r="10" spans="1:23" x14ac:dyDescent="0.35">
      <c r="A10" t="s">
        <v>115</v>
      </c>
      <c r="B10">
        <v>18</v>
      </c>
      <c r="C10">
        <v>20</v>
      </c>
      <c r="D10" t="s">
        <v>102</v>
      </c>
      <c r="E10">
        <v>22</v>
      </c>
      <c r="F10">
        <v>23</v>
      </c>
      <c r="G10">
        <v>26</v>
      </c>
      <c r="H10">
        <v>27</v>
      </c>
      <c r="I10">
        <v>27</v>
      </c>
      <c r="J10">
        <v>28</v>
      </c>
      <c r="K10">
        <v>28</v>
      </c>
      <c r="L10">
        <v>29</v>
      </c>
      <c r="M10">
        <v>29</v>
      </c>
      <c r="N10">
        <v>29</v>
      </c>
      <c r="O10">
        <v>29</v>
      </c>
      <c r="P10">
        <v>29</v>
      </c>
      <c r="Q10">
        <v>29</v>
      </c>
      <c r="R10">
        <v>29</v>
      </c>
      <c r="S10">
        <v>29</v>
      </c>
      <c r="T10">
        <v>29</v>
      </c>
      <c r="U10">
        <v>29</v>
      </c>
      <c r="V10">
        <v>29</v>
      </c>
      <c r="W10" t="s">
        <v>102</v>
      </c>
    </row>
    <row r="11" spans="1:23" x14ac:dyDescent="0.35">
      <c r="A11" t="s">
        <v>114</v>
      </c>
      <c r="B11">
        <v>7</v>
      </c>
      <c r="C11">
        <v>7</v>
      </c>
      <c r="D11" t="s">
        <v>102</v>
      </c>
      <c r="E11">
        <v>8</v>
      </c>
      <c r="F11">
        <v>8</v>
      </c>
      <c r="G11">
        <v>11</v>
      </c>
      <c r="H11">
        <v>12</v>
      </c>
      <c r="I11">
        <v>12</v>
      </c>
      <c r="J11">
        <v>12</v>
      </c>
      <c r="K11">
        <v>12</v>
      </c>
      <c r="L11">
        <v>14</v>
      </c>
      <c r="M11">
        <v>15</v>
      </c>
      <c r="N11">
        <v>15</v>
      </c>
      <c r="O11">
        <v>17</v>
      </c>
      <c r="P11">
        <v>17</v>
      </c>
      <c r="Q11">
        <v>18</v>
      </c>
      <c r="R11">
        <v>18</v>
      </c>
      <c r="S11">
        <v>20</v>
      </c>
      <c r="T11">
        <v>21</v>
      </c>
      <c r="U11">
        <v>23</v>
      </c>
      <c r="V11">
        <v>25</v>
      </c>
      <c r="W11" t="s">
        <v>102</v>
      </c>
    </row>
    <row r="12" spans="1:23" x14ac:dyDescent="0.35">
      <c r="A12" t="s">
        <v>11</v>
      </c>
      <c r="B12">
        <v>19</v>
      </c>
      <c r="C12">
        <v>22</v>
      </c>
      <c r="D12" t="s">
        <v>102</v>
      </c>
      <c r="E12">
        <v>32</v>
      </c>
      <c r="F12">
        <v>35</v>
      </c>
      <c r="G12">
        <v>45</v>
      </c>
      <c r="H12">
        <v>57</v>
      </c>
      <c r="I12">
        <v>59</v>
      </c>
      <c r="J12">
        <v>71</v>
      </c>
      <c r="K12">
        <v>78</v>
      </c>
      <c r="L12">
        <v>83</v>
      </c>
      <c r="M12">
        <v>83</v>
      </c>
      <c r="N12">
        <v>84</v>
      </c>
      <c r="O12">
        <v>85</v>
      </c>
      <c r="P12">
        <v>87</v>
      </c>
      <c r="Q12">
        <v>89</v>
      </c>
      <c r="R12">
        <v>93</v>
      </c>
      <c r="S12">
        <v>99</v>
      </c>
      <c r="T12">
        <v>102</v>
      </c>
      <c r="U12">
        <v>104</v>
      </c>
      <c r="V12">
        <v>108</v>
      </c>
      <c r="W12" t="s">
        <v>102</v>
      </c>
    </row>
    <row r="13" spans="1:23" x14ac:dyDescent="0.35">
      <c r="A13" t="s">
        <v>12</v>
      </c>
      <c r="B13">
        <v>66</v>
      </c>
      <c r="C13">
        <v>78</v>
      </c>
      <c r="D13" t="s">
        <v>102</v>
      </c>
      <c r="E13">
        <v>119</v>
      </c>
      <c r="F13">
        <v>135</v>
      </c>
      <c r="G13">
        <v>170</v>
      </c>
      <c r="H13">
        <v>204</v>
      </c>
      <c r="I13">
        <v>219</v>
      </c>
      <c r="J13">
        <v>237</v>
      </c>
      <c r="K13">
        <v>267</v>
      </c>
      <c r="L13">
        <v>286</v>
      </c>
      <c r="M13">
        <v>298</v>
      </c>
      <c r="N13">
        <v>312</v>
      </c>
      <c r="O13">
        <v>313</v>
      </c>
      <c r="P13">
        <v>324</v>
      </c>
      <c r="Q13">
        <v>339</v>
      </c>
      <c r="R13">
        <v>349</v>
      </c>
      <c r="S13">
        <v>360</v>
      </c>
      <c r="T13">
        <v>372</v>
      </c>
      <c r="U13">
        <v>379</v>
      </c>
      <c r="V13">
        <v>384</v>
      </c>
      <c r="W13" t="s">
        <v>102</v>
      </c>
    </row>
    <row r="14" spans="1:23" x14ac:dyDescent="0.35">
      <c r="A14" t="s">
        <v>13</v>
      </c>
      <c r="B14">
        <v>5</v>
      </c>
      <c r="C14">
        <v>7</v>
      </c>
      <c r="D14" t="s">
        <v>102</v>
      </c>
      <c r="E14">
        <v>9</v>
      </c>
      <c r="F14">
        <v>9</v>
      </c>
      <c r="G14">
        <v>11</v>
      </c>
      <c r="H14">
        <v>14</v>
      </c>
      <c r="I14">
        <v>15</v>
      </c>
      <c r="J14">
        <v>16</v>
      </c>
      <c r="K14">
        <v>20</v>
      </c>
      <c r="L14">
        <v>19</v>
      </c>
      <c r="M14">
        <v>22</v>
      </c>
      <c r="N14">
        <v>22</v>
      </c>
      <c r="O14">
        <v>25</v>
      </c>
      <c r="P14">
        <v>25</v>
      </c>
      <c r="Q14">
        <v>27</v>
      </c>
      <c r="R14">
        <v>28</v>
      </c>
      <c r="S14">
        <v>29</v>
      </c>
      <c r="T14">
        <v>33</v>
      </c>
      <c r="U14">
        <v>32</v>
      </c>
      <c r="V14">
        <v>31</v>
      </c>
      <c r="W14" t="s">
        <v>102</v>
      </c>
    </row>
    <row r="15" spans="1:23" x14ac:dyDescent="0.35">
      <c r="A15" t="s">
        <v>14</v>
      </c>
      <c r="B15">
        <v>40</v>
      </c>
      <c r="C15">
        <v>62</v>
      </c>
      <c r="D15" t="s">
        <v>102</v>
      </c>
      <c r="E15">
        <v>91</v>
      </c>
      <c r="F15">
        <v>98</v>
      </c>
      <c r="G15">
        <v>126</v>
      </c>
      <c r="H15">
        <v>145</v>
      </c>
      <c r="I15">
        <v>151</v>
      </c>
      <c r="J15">
        <v>182</v>
      </c>
      <c r="K15">
        <v>195</v>
      </c>
      <c r="L15">
        <v>213</v>
      </c>
      <c r="M15">
        <v>232</v>
      </c>
      <c r="N15">
        <v>255</v>
      </c>
      <c r="O15">
        <v>276</v>
      </c>
      <c r="P15">
        <v>298</v>
      </c>
      <c r="Q15">
        <v>330</v>
      </c>
      <c r="R15">
        <v>359</v>
      </c>
      <c r="S15">
        <v>396</v>
      </c>
      <c r="T15">
        <v>430</v>
      </c>
      <c r="U15">
        <v>459</v>
      </c>
      <c r="V15">
        <v>488</v>
      </c>
      <c r="W15" t="s">
        <v>102</v>
      </c>
    </row>
    <row r="16" spans="1:23" x14ac:dyDescent="0.35">
      <c r="A16" t="s">
        <v>113</v>
      </c>
      <c r="B16">
        <v>1</v>
      </c>
      <c r="C16">
        <v>1</v>
      </c>
      <c r="D16" t="s">
        <v>102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6</v>
      </c>
      <c r="M16">
        <v>7</v>
      </c>
      <c r="N16">
        <v>8</v>
      </c>
      <c r="O16">
        <v>8</v>
      </c>
      <c r="P16">
        <v>7</v>
      </c>
      <c r="Q16">
        <v>7</v>
      </c>
      <c r="R16">
        <v>7</v>
      </c>
      <c r="S16">
        <v>7</v>
      </c>
      <c r="T16">
        <v>8</v>
      </c>
      <c r="U16">
        <v>8</v>
      </c>
      <c r="V16">
        <v>8</v>
      </c>
      <c r="W16" t="s">
        <v>102</v>
      </c>
    </row>
    <row r="17" spans="1:23" x14ac:dyDescent="0.35">
      <c r="A17" t="s">
        <v>16</v>
      </c>
      <c r="B17">
        <v>26</v>
      </c>
      <c r="C17">
        <v>33</v>
      </c>
      <c r="D17" t="s">
        <v>102</v>
      </c>
      <c r="E17">
        <v>50</v>
      </c>
      <c r="F17">
        <v>55</v>
      </c>
      <c r="G17">
        <v>79</v>
      </c>
      <c r="H17">
        <v>99</v>
      </c>
      <c r="I17">
        <v>117</v>
      </c>
      <c r="J17">
        <v>149</v>
      </c>
      <c r="K17">
        <v>165</v>
      </c>
      <c r="L17">
        <v>193</v>
      </c>
      <c r="M17">
        <v>238</v>
      </c>
      <c r="N17">
        <v>263</v>
      </c>
      <c r="O17">
        <v>291</v>
      </c>
      <c r="P17">
        <v>326</v>
      </c>
      <c r="Q17">
        <v>357</v>
      </c>
      <c r="R17">
        <v>404</v>
      </c>
      <c r="S17">
        <v>443</v>
      </c>
      <c r="T17">
        <v>490</v>
      </c>
      <c r="U17">
        <v>527</v>
      </c>
      <c r="V17">
        <v>577</v>
      </c>
      <c r="W17" t="s">
        <v>102</v>
      </c>
    </row>
    <row r="18" spans="1:23" x14ac:dyDescent="0.35">
      <c r="A18" t="s">
        <v>112</v>
      </c>
      <c r="B18">
        <v>3</v>
      </c>
      <c r="C18">
        <v>3</v>
      </c>
      <c r="D18" t="s">
        <v>102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>
        <v>5</v>
      </c>
      <c r="U18">
        <v>6</v>
      </c>
      <c r="V18">
        <v>6</v>
      </c>
      <c r="W18" t="s">
        <v>102</v>
      </c>
    </row>
    <row r="19" spans="1:23" x14ac:dyDescent="0.35">
      <c r="A19" t="s">
        <v>111</v>
      </c>
      <c r="B19">
        <v>18</v>
      </c>
      <c r="C19">
        <v>24</v>
      </c>
      <c r="D19" t="s">
        <v>102</v>
      </c>
      <c r="E19">
        <v>31</v>
      </c>
      <c r="F19">
        <v>33</v>
      </c>
      <c r="G19">
        <v>34</v>
      </c>
      <c r="H19">
        <v>36</v>
      </c>
      <c r="I19">
        <v>36</v>
      </c>
      <c r="J19">
        <v>37</v>
      </c>
      <c r="K19">
        <v>38</v>
      </c>
      <c r="L19">
        <v>44</v>
      </c>
      <c r="M19">
        <v>44</v>
      </c>
      <c r="N19">
        <v>45</v>
      </c>
      <c r="O19">
        <v>46</v>
      </c>
      <c r="P19">
        <v>47</v>
      </c>
      <c r="Q19">
        <v>49</v>
      </c>
      <c r="R19">
        <v>51</v>
      </c>
      <c r="S19">
        <v>53</v>
      </c>
      <c r="T19">
        <v>57</v>
      </c>
      <c r="U19">
        <v>60</v>
      </c>
      <c r="V19">
        <v>63</v>
      </c>
      <c r="W19" t="s">
        <v>102</v>
      </c>
    </row>
    <row r="20" spans="1:23" x14ac:dyDescent="0.35">
      <c r="A20" t="s">
        <v>19</v>
      </c>
      <c r="B20">
        <v>56</v>
      </c>
      <c r="C20">
        <v>61</v>
      </c>
      <c r="D20" t="s">
        <v>102</v>
      </c>
      <c r="E20">
        <v>88</v>
      </c>
      <c r="F20">
        <v>95</v>
      </c>
      <c r="G20">
        <v>103</v>
      </c>
      <c r="H20">
        <v>113</v>
      </c>
      <c r="I20">
        <v>113</v>
      </c>
      <c r="J20">
        <v>119</v>
      </c>
      <c r="K20">
        <v>131</v>
      </c>
      <c r="L20">
        <v>139</v>
      </c>
      <c r="M20">
        <v>143</v>
      </c>
      <c r="N20">
        <v>145</v>
      </c>
      <c r="O20">
        <v>144</v>
      </c>
      <c r="P20">
        <v>147</v>
      </c>
      <c r="Q20">
        <v>148</v>
      </c>
      <c r="R20">
        <v>153</v>
      </c>
      <c r="S20">
        <v>156</v>
      </c>
      <c r="T20">
        <v>157</v>
      </c>
      <c r="U20">
        <v>159</v>
      </c>
      <c r="V20">
        <v>162</v>
      </c>
      <c r="W20" t="s">
        <v>102</v>
      </c>
    </row>
    <row r="21" spans="1:23" x14ac:dyDescent="0.35">
      <c r="A21" t="s">
        <v>20</v>
      </c>
      <c r="B21">
        <v>26</v>
      </c>
      <c r="C21">
        <v>27</v>
      </c>
      <c r="D21" t="s">
        <v>102</v>
      </c>
      <c r="E21">
        <v>39</v>
      </c>
      <c r="F21">
        <v>39</v>
      </c>
      <c r="G21">
        <v>45</v>
      </c>
      <c r="H21">
        <v>50</v>
      </c>
      <c r="I21">
        <v>54</v>
      </c>
      <c r="J21">
        <v>56</v>
      </c>
      <c r="K21">
        <v>69</v>
      </c>
      <c r="L21">
        <v>75</v>
      </c>
      <c r="M21">
        <v>78</v>
      </c>
      <c r="N21">
        <v>83</v>
      </c>
      <c r="O21">
        <v>86</v>
      </c>
      <c r="P21">
        <v>88</v>
      </c>
      <c r="Q21">
        <v>90</v>
      </c>
      <c r="R21">
        <v>93</v>
      </c>
      <c r="S21">
        <v>100</v>
      </c>
      <c r="T21">
        <v>104</v>
      </c>
      <c r="U21">
        <v>108</v>
      </c>
      <c r="V21">
        <v>110</v>
      </c>
      <c r="W21" t="s">
        <v>102</v>
      </c>
    </row>
    <row r="22" spans="1:23" x14ac:dyDescent="0.35">
      <c r="A22" t="s">
        <v>21</v>
      </c>
      <c r="B22">
        <v>67</v>
      </c>
      <c r="C22">
        <v>80</v>
      </c>
      <c r="D22" t="s">
        <v>102</v>
      </c>
      <c r="E22">
        <v>120</v>
      </c>
      <c r="F22">
        <v>134</v>
      </c>
      <c r="G22">
        <v>156</v>
      </c>
      <c r="H22">
        <v>168</v>
      </c>
      <c r="I22">
        <v>174</v>
      </c>
      <c r="J22">
        <v>186</v>
      </c>
      <c r="K22">
        <v>203</v>
      </c>
      <c r="L22">
        <v>220</v>
      </c>
      <c r="M22">
        <v>232</v>
      </c>
      <c r="N22">
        <v>233</v>
      </c>
      <c r="O22">
        <v>235</v>
      </c>
      <c r="P22">
        <v>248</v>
      </c>
      <c r="Q22">
        <v>259</v>
      </c>
      <c r="R22">
        <v>275</v>
      </c>
      <c r="S22">
        <v>295</v>
      </c>
      <c r="T22">
        <v>345</v>
      </c>
      <c r="U22">
        <v>348</v>
      </c>
      <c r="V22">
        <v>363</v>
      </c>
      <c r="W22" t="s">
        <v>102</v>
      </c>
    </row>
    <row r="23" spans="1:23" x14ac:dyDescent="0.35">
      <c r="A23" t="s">
        <v>110</v>
      </c>
      <c r="B23">
        <v>11</v>
      </c>
      <c r="C23">
        <v>11</v>
      </c>
      <c r="D23" t="s">
        <v>102</v>
      </c>
      <c r="E23">
        <v>14</v>
      </c>
      <c r="F23">
        <v>15</v>
      </c>
      <c r="G23">
        <v>18</v>
      </c>
      <c r="H23">
        <v>21</v>
      </c>
      <c r="I23">
        <v>23</v>
      </c>
      <c r="J23">
        <v>24</v>
      </c>
      <c r="K23">
        <v>30</v>
      </c>
      <c r="L23">
        <v>32</v>
      </c>
      <c r="M23">
        <v>33</v>
      </c>
      <c r="N23">
        <v>33</v>
      </c>
      <c r="O23">
        <v>33</v>
      </c>
      <c r="P23">
        <v>34</v>
      </c>
      <c r="Q23">
        <v>37</v>
      </c>
      <c r="R23">
        <v>37</v>
      </c>
      <c r="S23">
        <v>38</v>
      </c>
      <c r="T23">
        <v>39</v>
      </c>
      <c r="U23">
        <v>40</v>
      </c>
      <c r="V23">
        <v>40</v>
      </c>
      <c r="W23" t="s">
        <v>102</v>
      </c>
    </row>
    <row r="24" spans="1:23" x14ac:dyDescent="0.35">
      <c r="A24" t="s">
        <v>23</v>
      </c>
      <c r="B24">
        <v>41</v>
      </c>
      <c r="C24">
        <v>51</v>
      </c>
      <c r="D24" t="s">
        <v>102</v>
      </c>
      <c r="E24">
        <v>73</v>
      </c>
      <c r="F24">
        <v>83</v>
      </c>
      <c r="G24">
        <v>102</v>
      </c>
      <c r="H24">
        <v>117</v>
      </c>
      <c r="I24">
        <v>133</v>
      </c>
      <c r="J24">
        <v>148</v>
      </c>
      <c r="K24">
        <v>161</v>
      </c>
      <c r="L24">
        <v>180</v>
      </c>
      <c r="M24">
        <v>194</v>
      </c>
      <c r="N24">
        <v>216</v>
      </c>
      <c r="O24">
        <v>235</v>
      </c>
      <c r="P24">
        <v>253</v>
      </c>
      <c r="Q24">
        <v>285</v>
      </c>
      <c r="R24">
        <v>313</v>
      </c>
      <c r="S24">
        <v>358</v>
      </c>
      <c r="T24">
        <v>395</v>
      </c>
      <c r="U24">
        <v>413</v>
      </c>
      <c r="V24">
        <v>444</v>
      </c>
      <c r="W24" t="s">
        <v>102</v>
      </c>
    </row>
    <row r="25" spans="1:23" x14ac:dyDescent="0.35">
      <c r="A25" t="s">
        <v>24</v>
      </c>
      <c r="B25">
        <v>80</v>
      </c>
      <c r="C25">
        <v>97</v>
      </c>
      <c r="D25" t="s">
        <v>102</v>
      </c>
      <c r="E25">
        <v>133</v>
      </c>
      <c r="F25">
        <v>141</v>
      </c>
      <c r="G25">
        <v>166</v>
      </c>
      <c r="H25">
        <v>181</v>
      </c>
      <c r="I25">
        <v>194</v>
      </c>
      <c r="J25">
        <v>217</v>
      </c>
      <c r="K25">
        <v>227</v>
      </c>
      <c r="L25">
        <v>247</v>
      </c>
      <c r="M25">
        <v>260</v>
      </c>
      <c r="N25">
        <v>278</v>
      </c>
      <c r="O25">
        <v>301</v>
      </c>
      <c r="P25">
        <v>317</v>
      </c>
      <c r="Q25">
        <v>336</v>
      </c>
      <c r="R25">
        <v>340</v>
      </c>
      <c r="S25">
        <v>357</v>
      </c>
      <c r="T25">
        <v>379</v>
      </c>
      <c r="U25">
        <v>401</v>
      </c>
      <c r="V25">
        <v>418</v>
      </c>
      <c r="W25" t="s">
        <v>102</v>
      </c>
    </row>
    <row r="26" spans="1:23" x14ac:dyDescent="0.35">
      <c r="A26" t="s">
        <v>109</v>
      </c>
      <c r="B26">
        <v>2</v>
      </c>
      <c r="C26">
        <v>2</v>
      </c>
      <c r="D26" t="s">
        <v>102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5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  <c r="W26" t="s">
        <v>102</v>
      </c>
    </row>
    <row r="27" spans="1:23" x14ac:dyDescent="0.35">
      <c r="A27" t="s">
        <v>26</v>
      </c>
      <c r="B27">
        <v>40</v>
      </c>
      <c r="C27">
        <v>49</v>
      </c>
      <c r="D27" t="s">
        <v>102</v>
      </c>
      <c r="E27">
        <v>81</v>
      </c>
      <c r="F27">
        <v>90</v>
      </c>
      <c r="G27">
        <v>103</v>
      </c>
      <c r="H27">
        <v>119</v>
      </c>
      <c r="I27">
        <v>128</v>
      </c>
      <c r="J27">
        <v>141</v>
      </c>
      <c r="K27">
        <v>152</v>
      </c>
      <c r="L27">
        <v>163</v>
      </c>
      <c r="M27">
        <v>167</v>
      </c>
      <c r="N27">
        <v>172</v>
      </c>
      <c r="O27">
        <v>181</v>
      </c>
      <c r="P27">
        <v>191</v>
      </c>
      <c r="Q27">
        <v>200</v>
      </c>
      <c r="R27">
        <v>213</v>
      </c>
      <c r="S27">
        <v>223</v>
      </c>
      <c r="T27">
        <v>237</v>
      </c>
      <c r="U27">
        <v>253</v>
      </c>
      <c r="V27">
        <v>271</v>
      </c>
      <c r="W27" t="s">
        <v>102</v>
      </c>
    </row>
    <row r="28" spans="1:23" x14ac:dyDescent="0.35">
      <c r="A28" t="s">
        <v>27</v>
      </c>
      <c r="B28">
        <v>17</v>
      </c>
      <c r="C28">
        <v>20</v>
      </c>
      <c r="D28" t="s">
        <v>102</v>
      </c>
      <c r="E28">
        <v>37</v>
      </c>
      <c r="F28">
        <v>40</v>
      </c>
      <c r="G28">
        <v>48</v>
      </c>
      <c r="H28">
        <v>67</v>
      </c>
      <c r="I28">
        <v>77</v>
      </c>
      <c r="J28">
        <v>96</v>
      </c>
      <c r="K28">
        <v>103</v>
      </c>
      <c r="L28">
        <v>124</v>
      </c>
      <c r="M28">
        <v>139</v>
      </c>
      <c r="N28">
        <v>153</v>
      </c>
      <c r="O28">
        <v>168</v>
      </c>
      <c r="P28">
        <v>184</v>
      </c>
      <c r="Q28">
        <v>210</v>
      </c>
      <c r="R28">
        <v>224</v>
      </c>
      <c r="S28">
        <v>240</v>
      </c>
      <c r="T28">
        <v>258</v>
      </c>
      <c r="U28">
        <v>273</v>
      </c>
      <c r="V28">
        <v>294</v>
      </c>
      <c r="W28" t="s">
        <v>102</v>
      </c>
    </row>
    <row r="29" spans="1:23" x14ac:dyDescent="0.35">
      <c r="A29" t="s">
        <v>108</v>
      </c>
      <c r="B29">
        <v>0</v>
      </c>
      <c r="C29">
        <v>0</v>
      </c>
      <c r="D29" t="s">
        <v>102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1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 t="s">
        <v>102</v>
      </c>
    </row>
    <row r="30" spans="1:23" x14ac:dyDescent="0.35">
      <c r="A30" t="s">
        <v>29</v>
      </c>
      <c r="B30">
        <v>46</v>
      </c>
      <c r="C30">
        <v>56</v>
      </c>
      <c r="D30" t="s">
        <v>102</v>
      </c>
      <c r="E30">
        <v>83</v>
      </c>
      <c r="F30">
        <v>95</v>
      </c>
      <c r="G30">
        <v>107</v>
      </c>
      <c r="H30">
        <v>124</v>
      </c>
      <c r="I30">
        <v>134</v>
      </c>
      <c r="J30">
        <v>162</v>
      </c>
      <c r="K30">
        <v>171</v>
      </c>
      <c r="L30">
        <v>184</v>
      </c>
      <c r="M30">
        <v>210</v>
      </c>
      <c r="N30">
        <v>224</v>
      </c>
      <c r="O30">
        <v>227</v>
      </c>
      <c r="P30">
        <v>236</v>
      </c>
      <c r="Q30">
        <v>268</v>
      </c>
      <c r="R30">
        <v>286</v>
      </c>
      <c r="S30">
        <v>310</v>
      </c>
      <c r="T30">
        <v>322</v>
      </c>
      <c r="U30">
        <v>328</v>
      </c>
      <c r="V30">
        <v>350</v>
      </c>
      <c r="W30" t="s">
        <v>102</v>
      </c>
    </row>
    <row r="31" spans="1:23" x14ac:dyDescent="0.35">
      <c r="A31" t="s">
        <v>30</v>
      </c>
      <c r="B31">
        <v>36</v>
      </c>
      <c r="C31">
        <v>43</v>
      </c>
      <c r="D31" t="s">
        <v>102</v>
      </c>
      <c r="E31">
        <v>77</v>
      </c>
      <c r="F31">
        <v>85</v>
      </c>
      <c r="G31">
        <v>97</v>
      </c>
      <c r="H31">
        <v>105</v>
      </c>
      <c r="I31">
        <v>117</v>
      </c>
      <c r="J31">
        <v>134</v>
      </c>
      <c r="K31">
        <v>141</v>
      </c>
      <c r="L31">
        <v>154</v>
      </c>
      <c r="M31">
        <v>174</v>
      </c>
      <c r="N31">
        <v>183</v>
      </c>
      <c r="O31">
        <v>186</v>
      </c>
      <c r="P31">
        <v>198</v>
      </c>
      <c r="Q31">
        <v>240</v>
      </c>
      <c r="R31">
        <v>276</v>
      </c>
      <c r="S31">
        <v>301</v>
      </c>
      <c r="T31">
        <v>326</v>
      </c>
      <c r="U31">
        <v>332</v>
      </c>
      <c r="V31">
        <v>350</v>
      </c>
      <c r="W31" t="s">
        <v>102</v>
      </c>
    </row>
    <row r="32" spans="1:23" x14ac:dyDescent="0.35">
      <c r="A32" t="s">
        <v>31</v>
      </c>
      <c r="B32">
        <v>67</v>
      </c>
      <c r="C32">
        <v>78</v>
      </c>
      <c r="D32" t="s">
        <v>102</v>
      </c>
      <c r="E32">
        <v>114</v>
      </c>
      <c r="F32">
        <v>117</v>
      </c>
      <c r="G32">
        <v>127</v>
      </c>
      <c r="H32">
        <v>135</v>
      </c>
      <c r="I32">
        <v>140</v>
      </c>
      <c r="J32">
        <v>152</v>
      </c>
      <c r="K32">
        <v>164</v>
      </c>
      <c r="L32">
        <v>174</v>
      </c>
      <c r="M32">
        <v>185</v>
      </c>
      <c r="N32">
        <v>190</v>
      </c>
      <c r="O32">
        <v>193</v>
      </c>
      <c r="P32">
        <v>205</v>
      </c>
      <c r="Q32">
        <v>215</v>
      </c>
      <c r="R32">
        <v>225</v>
      </c>
      <c r="S32">
        <v>238</v>
      </c>
      <c r="T32">
        <v>249</v>
      </c>
      <c r="U32">
        <v>252</v>
      </c>
      <c r="V32">
        <v>261</v>
      </c>
      <c r="W32" t="s">
        <v>102</v>
      </c>
    </row>
    <row r="33" spans="1:23" x14ac:dyDescent="0.35">
      <c r="A33" t="s">
        <v>32</v>
      </c>
      <c r="B33">
        <v>41</v>
      </c>
      <c r="C33">
        <v>56</v>
      </c>
      <c r="D33" t="s">
        <v>102</v>
      </c>
      <c r="E33">
        <v>88</v>
      </c>
      <c r="F33">
        <v>103</v>
      </c>
      <c r="G33">
        <v>126</v>
      </c>
      <c r="H33">
        <v>149</v>
      </c>
      <c r="I33">
        <v>160</v>
      </c>
      <c r="J33">
        <v>185</v>
      </c>
      <c r="K33">
        <v>199</v>
      </c>
      <c r="L33">
        <v>242</v>
      </c>
      <c r="M33">
        <v>266</v>
      </c>
      <c r="N33">
        <v>292</v>
      </c>
      <c r="O33">
        <v>302</v>
      </c>
      <c r="P33">
        <v>326</v>
      </c>
      <c r="Q33">
        <v>367</v>
      </c>
      <c r="R33">
        <v>390</v>
      </c>
      <c r="S33">
        <v>429</v>
      </c>
      <c r="T33">
        <v>467</v>
      </c>
      <c r="U33">
        <v>487</v>
      </c>
      <c r="V33">
        <v>529</v>
      </c>
      <c r="W33" t="s">
        <v>102</v>
      </c>
    </row>
    <row r="34" spans="1:23" x14ac:dyDescent="0.35">
      <c r="A34" t="s">
        <v>107</v>
      </c>
      <c r="B34">
        <v>25</v>
      </c>
      <c r="C34">
        <v>29</v>
      </c>
      <c r="D34" t="s">
        <v>102</v>
      </c>
      <c r="E34">
        <v>33</v>
      </c>
      <c r="F34">
        <v>38</v>
      </c>
      <c r="G34">
        <v>39</v>
      </c>
      <c r="H34">
        <v>44</v>
      </c>
      <c r="I34">
        <v>46</v>
      </c>
      <c r="J34">
        <v>52</v>
      </c>
      <c r="K34">
        <v>55</v>
      </c>
      <c r="L34">
        <v>57</v>
      </c>
      <c r="M34">
        <v>57</v>
      </c>
      <c r="N34">
        <v>58</v>
      </c>
      <c r="O34">
        <v>59</v>
      </c>
      <c r="P34">
        <v>60</v>
      </c>
      <c r="Q34">
        <v>62</v>
      </c>
      <c r="R34">
        <v>63</v>
      </c>
      <c r="S34">
        <v>64</v>
      </c>
      <c r="T34">
        <v>67</v>
      </c>
      <c r="U34">
        <v>67</v>
      </c>
      <c r="V34">
        <v>70</v>
      </c>
      <c r="W34" t="s">
        <v>102</v>
      </c>
    </row>
    <row r="35" spans="1:23" x14ac:dyDescent="0.35">
      <c r="A35" t="s">
        <v>34</v>
      </c>
      <c r="B35">
        <v>487</v>
      </c>
      <c r="C35">
        <v>653</v>
      </c>
      <c r="D35" t="s">
        <v>102</v>
      </c>
      <c r="E35">
        <v>715</v>
      </c>
      <c r="F35">
        <v>735</v>
      </c>
      <c r="G35">
        <v>788</v>
      </c>
      <c r="H35">
        <v>888</v>
      </c>
      <c r="I35">
        <v>938</v>
      </c>
      <c r="J35">
        <v>985</v>
      </c>
      <c r="K35">
        <v>1067</v>
      </c>
      <c r="L35">
        <v>1181</v>
      </c>
      <c r="M35">
        <v>1245</v>
      </c>
      <c r="N35">
        <v>1248</v>
      </c>
      <c r="O35">
        <v>1284</v>
      </c>
      <c r="P35">
        <v>1339</v>
      </c>
      <c r="Q35">
        <v>1126</v>
      </c>
      <c r="R35">
        <v>993</v>
      </c>
      <c r="S35">
        <v>983</v>
      </c>
      <c r="T35">
        <v>983</v>
      </c>
      <c r="U35">
        <v>986</v>
      </c>
      <c r="V35">
        <v>964</v>
      </c>
      <c r="W35" t="s">
        <v>102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35A11-D06E-4452-A066-9CB8F334EEDF}">
  <dimension ref="A1:W34"/>
  <sheetViews>
    <sheetView topLeftCell="B1" zoomScale="84" zoomScaleNormal="84" workbookViewId="0">
      <selection activeCell="W35" sqref="W35"/>
    </sheetView>
  </sheetViews>
  <sheetFormatPr defaultRowHeight="14.5" x14ac:dyDescent="0.35"/>
  <cols>
    <col min="1" max="1" width="40.08984375" customWidth="1"/>
    <col min="2" max="16" width="10.08984375" bestFit="1" customWidth="1"/>
    <col min="17" max="23" width="10.90625" bestFit="1" customWidth="1"/>
  </cols>
  <sheetData>
    <row r="1" spans="1:23" x14ac:dyDescent="0.35">
      <c r="A1" t="s">
        <v>0</v>
      </c>
      <c r="B1" s="1">
        <f>cases!B1</f>
        <v>43919</v>
      </c>
      <c r="C1" s="1">
        <f>cases!C1</f>
        <v>43920</v>
      </c>
      <c r="D1" s="1">
        <f>cases!D1</f>
        <v>43921</v>
      </c>
      <c r="E1" s="1">
        <f>cases!E1</f>
        <v>43922</v>
      </c>
      <c r="F1" s="1">
        <f>cases!F1</f>
        <v>43923</v>
      </c>
      <c r="G1" s="1">
        <f>cases!G1</f>
        <v>43924</v>
      </c>
      <c r="H1" s="1">
        <f>cases!H1</f>
        <v>43925</v>
      </c>
      <c r="I1" s="1">
        <f>cases!I1</f>
        <v>43926</v>
      </c>
      <c r="J1" s="1">
        <f>cases!J1</f>
        <v>43927</v>
      </c>
      <c r="K1" s="1">
        <f>cases!K1</f>
        <v>43928</v>
      </c>
      <c r="L1" s="1">
        <f>cases!L1</f>
        <v>43929</v>
      </c>
      <c r="M1" s="1">
        <f>cases!M1</f>
        <v>43930</v>
      </c>
      <c r="N1" s="1">
        <f>cases!N1</f>
        <v>43931</v>
      </c>
      <c r="O1" s="1">
        <f>cases!O1</f>
        <v>43932</v>
      </c>
      <c r="P1" s="1">
        <f>cases!P1</f>
        <v>43933</v>
      </c>
      <c r="Q1" s="1">
        <f>cases!Q1</f>
        <v>43934</v>
      </c>
      <c r="R1" s="1">
        <f>cases!R1</f>
        <v>43935</v>
      </c>
      <c r="S1" s="1">
        <f>cases!S1</f>
        <v>43936</v>
      </c>
      <c r="T1" s="1">
        <f>cases!T1</f>
        <v>43937</v>
      </c>
      <c r="U1" s="1">
        <f>cases!U1</f>
        <v>43938</v>
      </c>
      <c r="V1" s="1">
        <f>cases!V1</f>
        <v>43939</v>
      </c>
      <c r="W1" s="1">
        <v>43940</v>
      </c>
    </row>
    <row r="2" spans="1:23" x14ac:dyDescent="0.35">
      <c r="A2" t="s">
        <v>1</v>
      </c>
      <c r="B2" s="3">
        <f>cases!B2/(population_2016!$B2/1000)</f>
        <v>0.40224961823531602</v>
      </c>
      <c r="C2" s="3">
        <f>cases!C2/(population_2016!$B2/1000)</f>
        <v>0.49163842228760846</v>
      </c>
      <c r="D2" t="s">
        <v>102</v>
      </c>
      <c r="E2" s="3">
        <f>cases!E2/(population_2016!$B2/1000)</f>
        <v>0.73000856642705503</v>
      </c>
      <c r="F2" s="3">
        <f>cases!F2/(population_2016!$B2/1000)</f>
        <v>0.78960110246191662</v>
      </c>
      <c r="G2" s="3">
        <f>cases!G2/(population_2016!$B2/1000)</f>
        <v>0.97582777757085926</v>
      </c>
      <c r="H2" s="3">
        <f>cases!H2/(population_2016!$B2/1000)</f>
        <v>1.0652165816231516</v>
      </c>
      <c r="I2" s="3">
        <f>cases!I2/(population_2016!$B2/1000)</f>
        <v>1.3110357927669558</v>
      </c>
      <c r="J2" s="3">
        <f>cases!J2/(population_2016!$B2/1000)</f>
        <v>1.4898134008715407</v>
      </c>
      <c r="K2" s="3">
        <f>cases!K2/(population_2016!$B2/1000)</f>
        <v>1.6611419419717679</v>
      </c>
      <c r="L2" s="3">
        <f>cases!L2/(population_2016!$B2/1000)</f>
        <v>1.8399195500763528</v>
      </c>
      <c r="M2" s="3">
        <f>cases!M2/(population_2016!$B2/1000)</f>
        <v>2.063391560207084</v>
      </c>
      <c r="N2" s="3">
        <f>cases!N2/(population_2016!$B2/1000)</f>
        <v>2.2719654363290998</v>
      </c>
      <c r="O2" s="3">
        <f>cases!O2/(population_2016!$B2/1000)</f>
        <v>2.4805393124511155</v>
      </c>
      <c r="P2" s="3">
        <f>cases!P2/(population_2016!$B2/1000)</f>
        <v>2.6295206525382695</v>
      </c>
      <c r="Q2" s="3">
        <f>cases!Q2/(population_2016!$B2/1000)</f>
        <v>2.9200342657082201</v>
      </c>
      <c r="R2" s="3">
        <f>cases!R2/(population_2016!$B2/1000)</f>
        <v>3.1062609408171626</v>
      </c>
      <c r="S2" s="3">
        <f>cases!S2/(population_2016!$B2/1000)</f>
        <v>3.5830012290960558</v>
      </c>
      <c r="T2" s="3">
        <f>cases!T2/(population_2016!$B2/1000)</f>
        <v>3.9852508473313715</v>
      </c>
      <c r="U2" s="3">
        <f>cases!U2/(population_2016!$B2/1000)</f>
        <v>4.4247458005884761</v>
      </c>
      <c r="V2" s="3">
        <f>cases!V2/(population_2016!$B2/1000)</f>
        <v>4.9387314238891573</v>
      </c>
      <c r="W2" t="s">
        <v>102</v>
      </c>
    </row>
    <row r="3" spans="1:23" x14ac:dyDescent="0.35">
      <c r="A3" t="s">
        <v>2</v>
      </c>
      <c r="B3" s="3">
        <f>cases!B3/(population_2016!$B3/1000)</f>
        <v>0.21030002804000375</v>
      </c>
      <c r="C3" s="3">
        <f>cases!C3/(population_2016!$B3/1000)</f>
        <v>0.32713337695111694</v>
      </c>
      <c r="D3" t="s">
        <v>102</v>
      </c>
      <c r="E3" s="3">
        <f>cases!E3/(population_2016!$B3/1000)</f>
        <v>0.44396672586223013</v>
      </c>
      <c r="F3" s="3">
        <f>cases!F3/(population_2016!$B3/1000)</f>
        <v>0.44396672586223013</v>
      </c>
      <c r="G3" s="3">
        <f>cases!G3/(population_2016!$B3/1000)</f>
        <v>0.60753341433778862</v>
      </c>
      <c r="H3" s="3">
        <f>cases!H3/(population_2016!$B3/1000)</f>
        <v>0.81783344237779232</v>
      </c>
      <c r="I3" s="3">
        <f>cases!I3/(population_2016!$B3/1000)</f>
        <v>0.86456678194223757</v>
      </c>
      <c r="J3" s="3">
        <f>cases!J3/(population_2016!$B3/1000)</f>
        <v>0.98140013085335076</v>
      </c>
      <c r="K3" s="3">
        <f>cases!K3/(population_2016!$B3/1000)</f>
        <v>1.0982334797644639</v>
      </c>
      <c r="L3" s="3">
        <f>cases!L3/(population_2016!$B3/1000)</f>
        <v>1.3786335171511357</v>
      </c>
      <c r="M3" s="3">
        <f>cases!M3/(population_2016!$B3/1000)</f>
        <v>1.5655668754089167</v>
      </c>
      <c r="N3" s="3">
        <f>cases!N3/(population_2016!$B3/1000)</f>
        <v>1.68240022432003</v>
      </c>
      <c r="O3" s="3">
        <f>cases!O3/(population_2016!$B3/1000)</f>
        <v>1.8927002523600336</v>
      </c>
      <c r="P3" s="3">
        <f>cases!P3/(population_2016!$B3/1000)</f>
        <v>2.0329002710533697</v>
      </c>
      <c r="Q3" s="3">
        <f>cases!Q3/(population_2016!$B3/1000)</f>
        <v>2.1497336199644828</v>
      </c>
      <c r="R3" s="3">
        <f>cases!R3/(population_2016!$B3/1000)</f>
        <v>2.2665669688755958</v>
      </c>
      <c r="S3" s="3">
        <f>cases!S3/(population_2016!$B3/1000)</f>
        <v>2.6404336853911583</v>
      </c>
      <c r="T3" s="3">
        <f>cases!T3/(population_2016!$B3/1000)</f>
        <v>2.8040003738667165</v>
      </c>
      <c r="U3" s="3">
        <f>cases!U3/(population_2016!$B3/1000)</f>
        <v>2.9675670623422752</v>
      </c>
      <c r="V3" s="3">
        <f>cases!V3/(population_2016!$B3/1000)</f>
        <v>3.2246004299467241</v>
      </c>
      <c r="W3" t="s">
        <v>102</v>
      </c>
    </row>
    <row r="4" spans="1:23" x14ac:dyDescent="0.35">
      <c r="A4" t="s">
        <v>103</v>
      </c>
      <c r="B4" s="3">
        <f>cases!B4/(population_2016!$B4/1000)</f>
        <v>0.52314935914203509</v>
      </c>
      <c r="C4" s="3">
        <f>cases!C4/(population_2016!$B4/1000)</f>
        <v>0.52314935914203509</v>
      </c>
      <c r="D4" t="s">
        <v>102</v>
      </c>
      <c r="E4" s="3">
        <f>cases!E4/(population_2016!$B4/1000)</f>
        <v>1.3078733978550876</v>
      </c>
      <c r="F4" s="3">
        <f>cases!F4/(population_2016!$B4/1000)</f>
        <v>1.3078733978550876</v>
      </c>
      <c r="G4" s="3">
        <f>cases!G4/(population_2016!$B4/1000)</f>
        <v>1.3078733978550876</v>
      </c>
      <c r="H4" s="3">
        <f>cases!H4/(population_2016!$B4/1000)</f>
        <v>1.3078733978550876</v>
      </c>
      <c r="I4" s="3">
        <f>cases!I4/(population_2016!$B4/1000)</f>
        <v>1.3078733978550876</v>
      </c>
      <c r="J4" s="3">
        <f>cases!J4/(population_2016!$B4/1000)</f>
        <v>1.3078733978550876</v>
      </c>
      <c r="K4" s="3">
        <f>cases!K4/(population_2016!$B4/1000)</f>
        <v>1.3078733978550876</v>
      </c>
      <c r="L4" s="3">
        <f>cases!L4/(population_2016!$B4/1000)</f>
        <v>1.3078733978550876</v>
      </c>
      <c r="M4" s="3">
        <f>cases!M4/(population_2016!$B4/1000)</f>
        <v>1.3078733978550876</v>
      </c>
      <c r="N4" s="3">
        <f>cases!N4/(population_2016!$B4/1000)</f>
        <v>1.3078733978550876</v>
      </c>
      <c r="O4" s="3">
        <f>cases!O4/(population_2016!$B4/1000)</f>
        <v>1.3078733978550876</v>
      </c>
      <c r="P4" s="3">
        <f>cases!P4/(population_2016!$B4/1000)</f>
        <v>1.3078733978550876</v>
      </c>
      <c r="Q4" s="3">
        <f>cases!Q4/(population_2016!$B4/1000)</f>
        <v>1.3078733978550876</v>
      </c>
      <c r="R4" s="3">
        <f>cases!R4/(population_2016!$B4/1000)</f>
        <v>1.3078733978550876</v>
      </c>
      <c r="S4" s="3">
        <f>cases!S4/(population_2016!$B4/1000)</f>
        <v>1.3078733978550876</v>
      </c>
      <c r="T4" s="3">
        <f>cases!T4/(population_2016!$B4/1000)</f>
        <v>1.3078733978550876</v>
      </c>
      <c r="U4" s="3">
        <f>cases!U4/(population_2016!$B4/1000)</f>
        <v>1.3078733978550876</v>
      </c>
      <c r="V4" s="3">
        <f>cases!V4/(population_2016!$B4/1000)</f>
        <v>1.3078733978550876</v>
      </c>
      <c r="W4" t="s">
        <v>102</v>
      </c>
    </row>
    <row r="5" spans="1:23" x14ac:dyDescent="0.35">
      <c r="A5" t="s">
        <v>104</v>
      </c>
      <c r="B5" s="3">
        <f>cases!B5/(population_2016!$B5/1000)</f>
        <v>0.51749120264955495</v>
      </c>
      <c r="C5" s="3">
        <f>cases!C5/(population_2016!$B5/1000)</f>
        <v>0.46574208238459941</v>
      </c>
      <c r="D5" t="s">
        <v>102</v>
      </c>
      <c r="E5" s="3">
        <f>cases!E5/(population_2016!$B5/1000)</f>
        <v>0.51749120264955495</v>
      </c>
      <c r="F5" s="3">
        <f>cases!F5/(population_2016!$B5/1000)</f>
        <v>0.51749120264955495</v>
      </c>
      <c r="G5" s="3">
        <f>cases!G5/(population_2016!$B5/1000)</f>
        <v>0.51749120264955495</v>
      </c>
      <c r="H5" s="3">
        <f>cases!H5/(population_2016!$B5/1000)</f>
        <v>0.51749120264955495</v>
      </c>
      <c r="I5" s="3">
        <f>cases!I5/(population_2016!$B5/1000)</f>
        <v>0.51749120264955495</v>
      </c>
      <c r="J5" s="3">
        <f>cases!J5/(population_2016!$B5/1000)</f>
        <v>0.56924032291451043</v>
      </c>
      <c r="K5" s="3">
        <f>cases!K5/(population_2016!$B5/1000)</f>
        <v>0.6727385634444214</v>
      </c>
      <c r="L5" s="3">
        <f>cases!L5/(population_2016!$B5/1000)</f>
        <v>0.72448768370937688</v>
      </c>
      <c r="M5" s="3">
        <f>cases!M5/(population_2016!$B5/1000)</f>
        <v>0.72448768370937688</v>
      </c>
      <c r="N5" s="3">
        <f>cases!N5/(population_2016!$B5/1000)</f>
        <v>0.72448768370937688</v>
      </c>
      <c r="O5" s="3">
        <f>cases!O5/(population_2016!$B5/1000)</f>
        <v>0.72448768370937688</v>
      </c>
      <c r="P5" s="3">
        <f>cases!P5/(population_2016!$B5/1000)</f>
        <v>0.6727385634444214</v>
      </c>
      <c r="Q5" s="3">
        <f>cases!Q5/(population_2016!$B5/1000)</f>
        <v>0.6727385634444214</v>
      </c>
      <c r="R5" s="3">
        <f>cases!R5/(population_2016!$B5/1000)</f>
        <v>0.6727385634444214</v>
      </c>
      <c r="S5" s="3">
        <f>cases!S5/(population_2016!$B5/1000)</f>
        <v>0.6727385634444214</v>
      </c>
      <c r="T5" s="3">
        <f>cases!T5/(population_2016!$B5/1000)</f>
        <v>0.77623680397433237</v>
      </c>
      <c r="U5" s="3">
        <f>cases!U5/(population_2016!$B5/1000)</f>
        <v>0.77623680397433237</v>
      </c>
      <c r="V5" s="3">
        <f>cases!V5/(population_2016!$B5/1000)</f>
        <v>0.77623680397433237</v>
      </c>
      <c r="W5" t="s">
        <v>102</v>
      </c>
    </row>
    <row r="6" spans="1:23" x14ac:dyDescent="0.35">
      <c r="A6" t="s">
        <v>5</v>
      </c>
      <c r="B6" s="3">
        <f>cases!B6/(population_2016!$B6/1000)</f>
        <v>0.96685082872928174</v>
      </c>
      <c r="C6" s="3">
        <f>cases!C6/(population_2016!$B6/1000)</f>
        <v>1.0929618063896227</v>
      </c>
      <c r="D6" t="s">
        <v>102</v>
      </c>
      <c r="E6" s="3">
        <f>cases!E6/(population_2016!$B6/1000)</f>
        <v>1.5193370165745856</v>
      </c>
      <c r="F6" s="3">
        <f>cases!F6/(population_2016!$B6/1000)</f>
        <v>1.6874849867883737</v>
      </c>
      <c r="G6" s="3">
        <f>cases!G6/(population_2016!$B6/1000)</f>
        <v>1.9397069421090558</v>
      </c>
      <c r="H6" s="3">
        <f>cases!H6/(population_2016!$B6/1000)</f>
        <v>2.2219553206822003</v>
      </c>
      <c r="I6" s="3">
        <f>cases!I6/(population_2016!$B6/1000)</f>
        <v>2.3060293057890942</v>
      </c>
      <c r="J6" s="3">
        <f>cases!J6/(population_2016!$B6/1000)</f>
        <v>2.5702618304107614</v>
      </c>
      <c r="K6" s="3">
        <f>cases!K6/(population_2016!$B6/1000)</f>
        <v>2.720393946673072</v>
      </c>
      <c r="L6" s="3">
        <f>cases!L6/(population_2016!$B6/1000)</f>
        <v>3.008647609896709</v>
      </c>
      <c r="M6" s="3">
        <f>cases!M6/(population_2016!$B6/1000)</f>
        <v>3.1347585875570498</v>
      </c>
      <c r="N6" s="3">
        <f>cases!N6/(population_2016!$B6/1000)</f>
        <v>3.2308431419649288</v>
      </c>
      <c r="O6" s="3">
        <f>cases!O6/(population_2016!$B6/1000)</f>
        <v>3.2608695652173911</v>
      </c>
      <c r="P6" s="3">
        <f>cases!P6/(population_2016!$B6/1000)</f>
        <v>3.3569541196252701</v>
      </c>
      <c r="Q6" s="3">
        <f>cases!Q6/(population_2016!$B6/1000)</f>
        <v>3.8433821763151572</v>
      </c>
      <c r="R6" s="3">
        <f>cases!R6/(population_2016!$B6/1000)</f>
        <v>4.0295460004804227</v>
      </c>
      <c r="S6" s="3">
        <f>cases!S6/(population_2016!$B6/1000)</f>
        <v>4.3057890944030746</v>
      </c>
      <c r="T6" s="3">
        <f>cases!T6/(population_2016!$B6/1000)</f>
        <v>4.6540956041316353</v>
      </c>
      <c r="U6" s="3">
        <f>cases!U6/(population_2016!$B6/1000)</f>
        <v>4.7982224357434538</v>
      </c>
      <c r="V6" s="3">
        <f>cases!V6/(population_2016!$B6/1000)</f>
        <v>5.0384338217631512</v>
      </c>
      <c r="W6" t="s">
        <v>102</v>
      </c>
    </row>
    <row r="7" spans="1:23" x14ac:dyDescent="0.35">
      <c r="A7" t="s">
        <v>105</v>
      </c>
      <c r="B7" s="3">
        <f>cases!B7/(population_2016!$B7/1000)</f>
        <v>3.2975838264299804</v>
      </c>
      <c r="C7" s="3">
        <f>cases!C7/(population_2016!$B7/1000)</f>
        <v>3.6982248520710059</v>
      </c>
      <c r="D7" t="s">
        <v>102</v>
      </c>
      <c r="E7" s="3">
        <f>cases!E7/(population_2016!$B7/1000)</f>
        <v>4.5303254437869818</v>
      </c>
      <c r="F7" s="3">
        <f>cases!F7/(population_2016!$B7/1000)</f>
        <v>4.7460552268244571</v>
      </c>
      <c r="G7" s="3">
        <f>cases!G7/(population_2016!$B7/1000)</f>
        <v>5.208333333333333</v>
      </c>
      <c r="H7" s="3">
        <f>cases!H7/(population_2016!$B7/1000)</f>
        <v>5.9171597633136095</v>
      </c>
      <c r="I7" s="3">
        <f>cases!I7/(population_2016!$B7/1000)</f>
        <v>6.3794378698224854</v>
      </c>
      <c r="J7" s="3">
        <f>cases!J7/(population_2016!$B7/1000)</f>
        <v>7.1499013806706113</v>
      </c>
      <c r="K7" s="3">
        <f>cases!K7/(population_2016!$B7/1000)</f>
        <v>7.427268244575937</v>
      </c>
      <c r="L7" s="3">
        <f>cases!L7/(population_2016!$B7/1000)</f>
        <v>8.0744575936883631</v>
      </c>
      <c r="M7" s="3">
        <f>cases!M7/(population_2016!$B7/1000)</f>
        <v>8.1360946745562135</v>
      </c>
      <c r="N7" s="3">
        <f>cases!N7/(population_2016!$B7/1000)</f>
        <v>8.1977317554240638</v>
      </c>
      <c r="O7" s="3">
        <f>cases!O7/(population_2016!$B7/1000)</f>
        <v>8.2285502958579873</v>
      </c>
      <c r="P7" s="3">
        <f>cases!P7/(population_2016!$B7/1000)</f>
        <v>8.2285502958579873</v>
      </c>
      <c r="Q7" s="3">
        <f>cases!Q7/(population_2016!$B7/1000)</f>
        <v>8.3210059171597628</v>
      </c>
      <c r="R7" s="3">
        <f>cases!R7/(population_2016!$B7/1000)</f>
        <v>8.5983727810650894</v>
      </c>
      <c r="S7" s="3">
        <f>cases!S7/(population_2016!$B7/1000)</f>
        <v>8.8141025641025639</v>
      </c>
      <c r="T7" s="3">
        <f>cases!T7/(population_2016!$B7/1000)</f>
        <v>8.9990138067061149</v>
      </c>
      <c r="U7" s="3">
        <f>cases!U7/(population_2016!$B7/1000)</f>
        <v>8.9990138067061149</v>
      </c>
      <c r="V7" s="3">
        <f>cases!V7/(population_2016!$B7/1000)</f>
        <v>9.2455621301775146</v>
      </c>
      <c r="W7" t="s">
        <v>102</v>
      </c>
    </row>
    <row r="8" spans="1:23" x14ac:dyDescent="0.35">
      <c r="A8" t="s">
        <v>106</v>
      </c>
      <c r="B8" s="3">
        <f>cases!B8/(population_2016!$B8/1000)</f>
        <v>0.34765537127548618</v>
      </c>
      <c r="C8" s="3">
        <f>cases!C8/(population_2016!$B8/1000)</f>
        <v>0.36810568723286774</v>
      </c>
      <c r="D8" t="s">
        <v>102</v>
      </c>
      <c r="E8" s="3">
        <f>cases!E8/(population_2016!$B8/1000)</f>
        <v>0.57260884680668311</v>
      </c>
      <c r="F8" s="3">
        <f>cases!F8/(population_2016!$B8/1000)</f>
        <v>0.61350947872144623</v>
      </c>
      <c r="G8" s="3">
        <f>cases!G8/(population_2016!$B8/1000)</f>
        <v>0.73621137446573548</v>
      </c>
      <c r="H8" s="3">
        <f>cases!H8/(population_2016!$B8/1000)</f>
        <v>0.92026421808216941</v>
      </c>
      <c r="I8" s="3">
        <f>cases!I8/(population_2016!$B8/1000)</f>
        <v>1.0225157978690771</v>
      </c>
      <c r="J8" s="3">
        <f>cases!J8/(population_2016!$B8/1000)</f>
        <v>1.1043170616986033</v>
      </c>
      <c r="K8" s="3">
        <f>cases!K8/(population_2016!$B8/1000)</f>
        <v>1.3088202212724187</v>
      </c>
      <c r="L8" s="3">
        <f>cases!L8/(population_2016!$B8/1000)</f>
        <v>1.3497208531871818</v>
      </c>
      <c r="M8" s="3">
        <f>cases!M8/(population_2016!$B8/1000)</f>
        <v>1.3906214851019447</v>
      </c>
      <c r="N8" s="3">
        <f>cases!N8/(population_2016!$B8/1000)</f>
        <v>1.4519724329740895</v>
      </c>
      <c r="O8" s="3">
        <f>cases!O8/(population_2016!$B8/1000)</f>
        <v>1.472422748931471</v>
      </c>
      <c r="P8" s="3">
        <f>cases!P8/(population_2016!$B8/1000)</f>
        <v>1.4928730648888524</v>
      </c>
      <c r="Q8" s="3">
        <f>cases!Q8/(population_2016!$B8/1000)</f>
        <v>1.5337736968036155</v>
      </c>
      <c r="R8" s="3">
        <f>cases!R8/(population_2016!$B8/1000)</f>
        <v>1.5542240127609972</v>
      </c>
      <c r="S8" s="3">
        <f>cases!S8/(population_2016!$B8/1000)</f>
        <v>1.6769259085052863</v>
      </c>
      <c r="T8" s="3">
        <f>cases!T8/(population_2016!$B8/1000)</f>
        <v>1.8200781202069571</v>
      </c>
      <c r="U8" s="3">
        <f>cases!U8/(population_2016!$B8/1000)</f>
        <v>1.8814290680791017</v>
      </c>
      <c r="V8" s="3">
        <f>cases!V8/(population_2016!$B8/1000)</f>
        <v>1.9632303319086279</v>
      </c>
      <c r="W8" t="s">
        <v>102</v>
      </c>
    </row>
    <row r="9" spans="1:23" x14ac:dyDescent="0.35">
      <c r="A9" t="s">
        <v>116</v>
      </c>
      <c r="B9" s="3">
        <f>cases!B9/(population_2016!$B9/1000)</f>
        <v>0.36880927291886195</v>
      </c>
      <c r="C9" s="3">
        <f>cases!C9/(population_2016!$B9/1000)</f>
        <v>0.52687038988408852</v>
      </c>
      <c r="D9" t="s">
        <v>102</v>
      </c>
      <c r="E9" s="3">
        <f>cases!E9/(population_2016!$B9/1000)</f>
        <v>0.84299262381454165</v>
      </c>
      <c r="F9" s="3">
        <f>cases!F9/(population_2016!$B9/1000)</f>
        <v>0.89567966280295042</v>
      </c>
      <c r="G9" s="3">
        <f>cases!G9/(population_2016!$B9/1000)</f>
        <v>1.2118018967334037</v>
      </c>
      <c r="H9" s="3">
        <f>cases!H9/(population_2016!$B9/1000)</f>
        <v>1.3698630136986301</v>
      </c>
      <c r="I9" s="3">
        <f>cases!I9/(population_2016!$B9/1000)</f>
        <v>1.4225500526870389</v>
      </c>
      <c r="J9" s="3">
        <f>cases!J9/(population_2016!$B9/1000)</f>
        <v>1.6332982086406744</v>
      </c>
      <c r="K9" s="3">
        <f>cases!K9/(population_2016!$B9/1000)</f>
        <v>1.9494204425711275</v>
      </c>
      <c r="L9" s="3">
        <f>cases!L9/(population_2016!$B9/1000)</f>
        <v>1.9494204425711275</v>
      </c>
      <c r="M9" s="3">
        <f>cases!M9/(population_2016!$B9/1000)</f>
        <v>1.9494204425711275</v>
      </c>
      <c r="N9" s="3">
        <f>cases!N9/(population_2016!$B9/1000)</f>
        <v>1.9494204425711275</v>
      </c>
      <c r="O9" s="3">
        <f>cases!O9/(population_2016!$B9/1000)</f>
        <v>1.9494204425711275</v>
      </c>
      <c r="P9" s="3">
        <f>cases!P9/(population_2016!$B9/1000)</f>
        <v>2.0021074815595363</v>
      </c>
      <c r="Q9" s="3">
        <f>cases!Q9/(population_2016!$B9/1000)</f>
        <v>2.1601685985247627</v>
      </c>
      <c r="R9" s="3">
        <f>cases!R9/(population_2016!$B9/1000)</f>
        <v>2.1601685985247627</v>
      </c>
      <c r="S9" s="3">
        <f>cases!S9/(population_2016!$B9/1000)</f>
        <v>2.3182297154899896</v>
      </c>
      <c r="T9" s="3">
        <f>cases!T9/(population_2016!$B9/1000)</f>
        <v>2.476290832455216</v>
      </c>
      <c r="U9" s="3">
        <f>cases!U9/(population_2016!$B9/1000)</f>
        <v>2.476290832455216</v>
      </c>
      <c r="V9" s="3">
        <f>cases!V9/(population_2016!$B9/1000)</f>
        <v>2.5816649104320337</v>
      </c>
      <c r="W9" t="s">
        <v>102</v>
      </c>
    </row>
    <row r="10" spans="1:23" x14ac:dyDescent="0.35">
      <c r="A10" t="s">
        <v>115</v>
      </c>
      <c r="B10" s="3">
        <f>cases!B10/(population_2016!$B10/1000)</f>
        <v>2.581385343467661</v>
      </c>
      <c r="C10" s="3">
        <f>cases!C10/(population_2016!$B10/1000)</f>
        <v>2.86820593718629</v>
      </c>
      <c r="D10" t="s">
        <v>102</v>
      </c>
      <c r="E10" s="3">
        <f>cases!E10/(population_2016!$B10/1000)</f>
        <v>3.155026530904919</v>
      </c>
      <c r="F10" s="3">
        <f>cases!F10/(population_2016!$B10/1000)</f>
        <v>3.2984368277642337</v>
      </c>
      <c r="G10" s="3">
        <f>cases!G10/(population_2016!$B10/1000)</f>
        <v>3.728667718342177</v>
      </c>
      <c r="H10" s="3">
        <f>cases!H10/(population_2016!$B10/1000)</f>
        <v>3.8720780152014918</v>
      </c>
      <c r="I10" s="3">
        <f>cases!I10/(population_2016!$B10/1000)</f>
        <v>3.8720780152014918</v>
      </c>
      <c r="J10" s="3">
        <f>cases!J10/(population_2016!$B10/1000)</f>
        <v>4.015488312060806</v>
      </c>
      <c r="K10" s="3">
        <f>cases!K10/(population_2016!$B10/1000)</f>
        <v>4.015488312060806</v>
      </c>
      <c r="L10" s="3">
        <f>cases!L10/(population_2016!$B10/1000)</f>
        <v>4.1588986089201203</v>
      </c>
      <c r="M10" s="3">
        <f>cases!M10/(population_2016!$B10/1000)</f>
        <v>4.1588986089201203</v>
      </c>
      <c r="N10" s="3">
        <f>cases!N10/(population_2016!$B10/1000)</f>
        <v>4.1588986089201203</v>
      </c>
      <c r="O10" s="3">
        <f>cases!O10/(population_2016!$B10/1000)</f>
        <v>4.1588986089201203</v>
      </c>
      <c r="P10" s="3">
        <f>cases!P10/(population_2016!$B10/1000)</f>
        <v>4.1588986089201203</v>
      </c>
      <c r="Q10" s="3">
        <f>cases!Q10/(population_2016!$B10/1000)</f>
        <v>4.1588986089201203</v>
      </c>
      <c r="R10" s="3">
        <f>cases!R10/(population_2016!$B10/1000)</f>
        <v>4.1588986089201203</v>
      </c>
      <c r="S10" s="3">
        <f>cases!S10/(population_2016!$B10/1000)</f>
        <v>4.1588986089201203</v>
      </c>
      <c r="T10" s="3">
        <f>cases!T10/(population_2016!$B10/1000)</f>
        <v>4.1588986089201203</v>
      </c>
      <c r="U10" s="3">
        <f>cases!U10/(population_2016!$B10/1000)</f>
        <v>4.1588986089201203</v>
      </c>
      <c r="V10" s="3">
        <f>cases!V10/(population_2016!$B10/1000)</f>
        <v>4.1588986089201203</v>
      </c>
      <c r="W10" t="s">
        <v>102</v>
      </c>
    </row>
    <row r="11" spans="1:23" x14ac:dyDescent="0.35">
      <c r="A11" t="s">
        <v>114</v>
      </c>
      <c r="B11" s="3">
        <f>cases!B11/(population_2016!$B11/1000)</f>
        <v>0.34737730137462158</v>
      </c>
      <c r="C11" s="3">
        <f>cases!C11/(population_2016!$B11/1000)</f>
        <v>0.34737730137462158</v>
      </c>
      <c r="D11" t="s">
        <v>102</v>
      </c>
      <c r="E11" s="3">
        <f>cases!E11/(population_2016!$B11/1000)</f>
        <v>0.39700263014242471</v>
      </c>
      <c r="F11" s="3">
        <f>cases!F11/(population_2016!$B11/1000)</f>
        <v>0.39700263014242471</v>
      </c>
      <c r="G11" s="3">
        <f>cases!G11/(population_2016!$B11/1000)</f>
        <v>0.54587861644583391</v>
      </c>
      <c r="H11" s="3">
        <f>cases!H11/(population_2016!$B11/1000)</f>
        <v>0.59550394521363703</v>
      </c>
      <c r="I11" s="3">
        <f>cases!I11/(population_2016!$B11/1000)</f>
        <v>0.59550394521363703</v>
      </c>
      <c r="J11" s="3">
        <f>cases!J11/(population_2016!$B11/1000)</f>
        <v>0.59550394521363703</v>
      </c>
      <c r="K11" s="3">
        <f>cases!K11/(population_2016!$B11/1000)</f>
        <v>0.59550394521363703</v>
      </c>
      <c r="L11" s="3">
        <f>cases!L11/(population_2016!$B11/1000)</f>
        <v>0.69475460274924317</v>
      </c>
      <c r="M11" s="3">
        <f>cases!M11/(population_2016!$B11/1000)</f>
        <v>0.74437993151704629</v>
      </c>
      <c r="N11" s="3">
        <f>cases!N11/(population_2016!$B11/1000)</f>
        <v>0.74437993151704629</v>
      </c>
      <c r="O11" s="3">
        <f>cases!O11/(population_2016!$B11/1000)</f>
        <v>0.84363058905265254</v>
      </c>
      <c r="P11" s="3">
        <f>cases!P11/(population_2016!$B11/1000)</f>
        <v>0.84363058905265254</v>
      </c>
      <c r="Q11" s="3">
        <f>cases!Q11/(population_2016!$B11/1000)</f>
        <v>0.89325591782045555</v>
      </c>
      <c r="R11" s="3">
        <f>cases!R11/(population_2016!$B11/1000)</f>
        <v>0.89325591782045555</v>
      </c>
      <c r="S11" s="3">
        <f>cases!S11/(population_2016!$B11/1000)</f>
        <v>0.99250657535606179</v>
      </c>
      <c r="T11" s="3">
        <f>cases!T11/(population_2016!$B11/1000)</f>
        <v>1.0421319041238648</v>
      </c>
      <c r="U11" s="3">
        <f>cases!U11/(population_2016!$B11/1000)</f>
        <v>1.1413825616594711</v>
      </c>
      <c r="V11" s="3">
        <f>cases!V11/(population_2016!$B11/1000)</f>
        <v>1.2406332191950771</v>
      </c>
      <c r="W11" t="s">
        <v>102</v>
      </c>
    </row>
    <row r="12" spans="1:23" x14ac:dyDescent="0.35">
      <c r="A12" t="s">
        <v>11</v>
      </c>
      <c r="B12" s="3">
        <f>cases!B12/(population_2016!$B12/1000)</f>
        <v>0.42707186045988899</v>
      </c>
      <c r="C12" s="3">
        <f>cases!C12/(population_2016!$B12/1000)</f>
        <v>0.49450425947987148</v>
      </c>
      <c r="D12" t="s">
        <v>102</v>
      </c>
      <c r="E12" s="3">
        <f>cases!E12/(population_2016!$B12/1000)</f>
        <v>0.71927892287981299</v>
      </c>
      <c r="F12" s="3">
        <f>cases!F12/(population_2016!$B12/1000)</f>
        <v>0.78671132189979553</v>
      </c>
      <c r="G12" s="3">
        <f>cases!G12/(population_2016!$B12/1000)</f>
        <v>1.0114859852997371</v>
      </c>
      <c r="H12" s="3">
        <f>cases!H12/(population_2016!$B12/1000)</f>
        <v>1.2812155813796671</v>
      </c>
      <c r="I12" s="3">
        <f>cases!I12/(population_2016!$B12/1000)</f>
        <v>1.3261705140596554</v>
      </c>
      <c r="J12" s="3">
        <f>cases!J12/(population_2016!$B12/1000)</f>
        <v>1.5959001101395851</v>
      </c>
      <c r="K12" s="3">
        <f>cases!K12/(population_2016!$B12/1000)</f>
        <v>1.7532423745195442</v>
      </c>
      <c r="L12" s="3">
        <f>cases!L12/(population_2016!$B12/1000)</f>
        <v>1.8656297062195151</v>
      </c>
      <c r="M12" s="3">
        <f>cases!M12/(population_2016!$B12/1000)</f>
        <v>1.8656297062195151</v>
      </c>
      <c r="N12" s="3">
        <f>cases!N12/(population_2016!$B12/1000)</f>
        <v>1.8881071725595091</v>
      </c>
      <c r="O12" s="3">
        <f>cases!O12/(population_2016!$B12/1000)</f>
        <v>1.9105846388995034</v>
      </c>
      <c r="P12" s="3">
        <f>cases!P12/(population_2016!$B12/1000)</f>
        <v>1.9555395715794917</v>
      </c>
      <c r="Q12" s="3">
        <f>cases!Q12/(population_2016!$B12/1000)</f>
        <v>2.0004945042594802</v>
      </c>
      <c r="R12" s="3">
        <f>cases!R12/(population_2016!$B12/1000)</f>
        <v>2.0904043696194567</v>
      </c>
      <c r="S12" s="3">
        <f>cases!S12/(population_2016!$B12/1000)</f>
        <v>2.2252691676594214</v>
      </c>
      <c r="T12" s="3">
        <f>cases!T12/(population_2016!$B12/1000)</f>
        <v>2.2927015666794039</v>
      </c>
      <c r="U12" s="3">
        <f>cases!U12/(population_2016!$B12/1000)</f>
        <v>2.3376564993593925</v>
      </c>
      <c r="V12" s="3">
        <f>cases!V12/(population_2016!$B12/1000)</f>
        <v>2.427566364719369</v>
      </c>
      <c r="W12" t="s">
        <v>102</v>
      </c>
    </row>
    <row r="13" spans="1:23" x14ac:dyDescent="0.35">
      <c r="A13" t="s">
        <v>12</v>
      </c>
      <c r="B13" s="3">
        <f>cases!B13/(population_2016!$B13/1000)</f>
        <v>0.85878235072150733</v>
      </c>
      <c r="C13" s="3">
        <f>cases!C13/(population_2016!$B13/1000)</f>
        <v>1.014924596307236</v>
      </c>
      <c r="D13" t="s">
        <v>102</v>
      </c>
      <c r="E13" s="3">
        <f>cases!E13/(population_2016!$B13/1000)</f>
        <v>1.5484106020584754</v>
      </c>
      <c r="F13" s="3">
        <f>cases!F13/(population_2016!$B13/1000)</f>
        <v>1.7566002628394468</v>
      </c>
      <c r="G13" s="3">
        <f>cases!G13/(population_2016!$B13/1000)</f>
        <v>2.2120151457978219</v>
      </c>
      <c r="H13" s="3">
        <f>cases!H13/(population_2016!$B13/1000)</f>
        <v>2.6544181749573865</v>
      </c>
      <c r="I13" s="3">
        <f>cases!I13/(population_2016!$B13/1000)</f>
        <v>2.8495959819395473</v>
      </c>
      <c r="J13" s="3">
        <f>cases!J13/(population_2016!$B13/1000)</f>
        <v>3.0838093503181399</v>
      </c>
      <c r="K13" s="3">
        <f>cases!K13/(population_2016!$B13/1000)</f>
        <v>3.4741649642824615</v>
      </c>
      <c r="L13" s="3">
        <f>cases!L13/(population_2016!$B13/1000)</f>
        <v>3.7213901864598653</v>
      </c>
      <c r="M13" s="3">
        <f>cases!M13/(population_2016!$B13/1000)</f>
        <v>3.8775324320455939</v>
      </c>
      <c r="N13" s="3">
        <f>cases!N13/(population_2016!$B13/1000)</f>
        <v>4.0596983852289439</v>
      </c>
      <c r="O13" s="3">
        <f>cases!O13/(population_2016!$B13/1000)</f>
        <v>4.0727102390277548</v>
      </c>
      <c r="P13" s="3">
        <f>cases!P13/(population_2016!$B13/1000)</f>
        <v>4.2158406308146725</v>
      </c>
      <c r="Q13" s="3">
        <f>cases!Q13/(population_2016!$B13/1000)</f>
        <v>4.4110184377968329</v>
      </c>
      <c r="R13" s="3">
        <f>cases!R13/(population_2016!$B13/1000)</f>
        <v>4.5411369757849407</v>
      </c>
      <c r="S13" s="3">
        <f>cases!S13/(population_2016!$B13/1000)</f>
        <v>4.6842673675718585</v>
      </c>
      <c r="T13" s="3">
        <f>cases!T13/(population_2016!$B13/1000)</f>
        <v>4.8404096131575871</v>
      </c>
      <c r="U13" s="3">
        <f>cases!U13/(population_2016!$B13/1000)</f>
        <v>4.9314925897492623</v>
      </c>
      <c r="V13" s="3">
        <f>cases!V13/(population_2016!$B13/1000)</f>
        <v>4.9965518587433158</v>
      </c>
      <c r="W13" t="s">
        <v>102</v>
      </c>
    </row>
    <row r="14" spans="1:23" x14ac:dyDescent="0.35">
      <c r="A14" t="s">
        <v>13</v>
      </c>
      <c r="B14" s="3">
        <f>cases!B14/(population_2016!$B14/1000)</f>
        <v>0.27154727638081788</v>
      </c>
      <c r="C14" s="3">
        <f>cases!C14/(population_2016!$B14/1000)</f>
        <v>0.38016618693314508</v>
      </c>
      <c r="D14" t="s">
        <v>102</v>
      </c>
      <c r="E14" s="3">
        <f>cases!E14/(population_2016!$B14/1000)</f>
        <v>0.48878509748547222</v>
      </c>
      <c r="F14" s="3">
        <f>cases!F14/(population_2016!$B14/1000)</f>
        <v>0.48878509748547222</v>
      </c>
      <c r="G14" s="3">
        <f>cases!G14/(population_2016!$B14/1000)</f>
        <v>0.59740400803779936</v>
      </c>
      <c r="H14" s="3">
        <f>cases!H14/(population_2016!$B14/1000)</f>
        <v>0.76033237386629016</v>
      </c>
      <c r="I14" s="3">
        <f>cases!I14/(population_2016!$B14/1000)</f>
        <v>0.81464182914245364</v>
      </c>
      <c r="J14" s="3">
        <f>cases!J14/(population_2016!$B14/1000)</f>
        <v>0.86895128441861724</v>
      </c>
      <c r="K14" s="3">
        <f>cases!K14/(population_2016!$B14/1000)</f>
        <v>1.0861891055232715</v>
      </c>
      <c r="L14" s="3">
        <f>cases!L14/(population_2016!$B14/1000)</f>
        <v>1.0318796502471079</v>
      </c>
      <c r="M14" s="3">
        <f>cases!M14/(population_2016!$B14/1000)</f>
        <v>1.1948080160755987</v>
      </c>
      <c r="N14" s="3">
        <f>cases!N14/(population_2016!$B14/1000)</f>
        <v>1.1948080160755987</v>
      </c>
      <c r="O14" s="3">
        <f>cases!O14/(population_2016!$B14/1000)</f>
        <v>1.3577363819040895</v>
      </c>
      <c r="P14" s="3">
        <f>cases!P14/(population_2016!$B14/1000)</f>
        <v>1.3577363819040895</v>
      </c>
      <c r="Q14" s="3">
        <f>cases!Q14/(population_2016!$B14/1000)</f>
        <v>1.4663552924564167</v>
      </c>
      <c r="R14" s="3">
        <f>cases!R14/(population_2016!$B14/1000)</f>
        <v>1.5206647477325803</v>
      </c>
      <c r="S14" s="3">
        <f>cases!S14/(population_2016!$B14/1000)</f>
        <v>1.5749742030087437</v>
      </c>
      <c r="T14" s="3">
        <f>cases!T14/(population_2016!$B14/1000)</f>
        <v>1.7922120241133981</v>
      </c>
      <c r="U14" s="3">
        <f>cases!U14/(population_2016!$B14/1000)</f>
        <v>1.7379025688372345</v>
      </c>
      <c r="V14" s="3">
        <f>cases!V14/(population_2016!$B14/1000)</f>
        <v>1.6835931135610709</v>
      </c>
      <c r="W14" t="s">
        <v>102</v>
      </c>
    </row>
    <row r="15" spans="1:23" x14ac:dyDescent="0.35">
      <c r="A15" t="s">
        <v>14</v>
      </c>
      <c r="B15" s="3">
        <f>cases!B15/(population_2016!$B15/1000)</f>
        <v>0.29406575310239369</v>
      </c>
      <c r="C15" s="3">
        <f>cases!C15/(population_2016!$B15/1000)</f>
        <v>0.45580191730871022</v>
      </c>
      <c r="D15" t="s">
        <v>102</v>
      </c>
      <c r="E15" s="3">
        <f>cases!E15/(population_2016!$B15/1000)</f>
        <v>0.6689995883079457</v>
      </c>
      <c r="F15" s="3">
        <f>cases!F15/(population_2016!$B15/1000)</f>
        <v>0.72046109510086453</v>
      </c>
      <c r="G15" s="3">
        <f>cases!G15/(population_2016!$B15/1000)</f>
        <v>0.92630712227254008</v>
      </c>
      <c r="H15" s="3">
        <f>cases!H15/(population_2016!$B15/1000)</f>
        <v>1.0659883549961771</v>
      </c>
      <c r="I15" s="3">
        <f>cases!I15/(population_2016!$B15/1000)</f>
        <v>1.1100982179615362</v>
      </c>
      <c r="J15" s="3">
        <f>cases!J15/(population_2016!$B15/1000)</f>
        <v>1.3379991766158914</v>
      </c>
      <c r="K15" s="3">
        <f>cases!K15/(population_2016!$B15/1000)</f>
        <v>1.4335705463741693</v>
      </c>
      <c r="L15" s="3">
        <f>cases!L15/(population_2016!$B15/1000)</f>
        <v>1.5659001352702464</v>
      </c>
      <c r="M15" s="3">
        <f>cases!M15/(population_2016!$B15/1000)</f>
        <v>1.7055813679938834</v>
      </c>
      <c r="N15" s="3">
        <f>cases!N15/(population_2016!$B15/1000)</f>
        <v>1.8746691760277598</v>
      </c>
      <c r="O15" s="3">
        <f>cases!O15/(population_2016!$B15/1000)</f>
        <v>2.0290536964065167</v>
      </c>
      <c r="P15" s="3">
        <f>cases!P15/(population_2016!$B15/1000)</f>
        <v>2.1907898606128331</v>
      </c>
      <c r="Q15" s="3">
        <f>cases!Q15/(population_2016!$B15/1000)</f>
        <v>2.4260424630947481</v>
      </c>
      <c r="R15" s="3">
        <f>cases!R15/(population_2016!$B15/1000)</f>
        <v>2.6392401340939835</v>
      </c>
      <c r="S15" s="3">
        <f>cases!S15/(population_2016!$B15/1000)</f>
        <v>2.9112509557136974</v>
      </c>
      <c r="T15" s="3">
        <f>cases!T15/(population_2016!$B15/1000)</f>
        <v>3.1612068458507321</v>
      </c>
      <c r="U15" s="3">
        <f>cases!U15/(population_2016!$B15/1000)</f>
        <v>3.3744045168499675</v>
      </c>
      <c r="V15" s="3">
        <f>cases!V15/(population_2016!$B15/1000)</f>
        <v>3.5876021878492033</v>
      </c>
      <c r="W15" t="s">
        <v>102</v>
      </c>
    </row>
    <row r="16" spans="1:23" x14ac:dyDescent="0.35">
      <c r="A16" t="s">
        <v>113</v>
      </c>
      <c r="B16" s="3">
        <f>cases!B16/(population_2016!$B16/1000)</f>
        <v>0.25974025974025972</v>
      </c>
      <c r="C16" s="3">
        <f>cases!C16/(population_2016!$B16/1000)</f>
        <v>0.25974025974025972</v>
      </c>
      <c r="D16" t="s">
        <v>102</v>
      </c>
      <c r="E16" s="3">
        <f>cases!E16/(population_2016!$B16/1000)</f>
        <v>1.2987012987012987</v>
      </c>
      <c r="F16" s="3">
        <f>cases!F16/(population_2016!$B16/1000)</f>
        <v>1.2987012987012987</v>
      </c>
      <c r="G16" s="3">
        <f>cases!G16/(population_2016!$B16/1000)</f>
        <v>1.2987012987012987</v>
      </c>
      <c r="H16" s="3">
        <f>cases!H16/(population_2016!$B16/1000)</f>
        <v>1.2987012987012987</v>
      </c>
      <c r="I16" s="3">
        <f>cases!I16/(population_2016!$B16/1000)</f>
        <v>1.2987012987012987</v>
      </c>
      <c r="J16" s="3">
        <f>cases!J16/(population_2016!$B16/1000)</f>
        <v>1.2987012987012987</v>
      </c>
      <c r="K16" s="3">
        <f>cases!K16/(population_2016!$B16/1000)</f>
        <v>1.2987012987012987</v>
      </c>
      <c r="L16" s="3">
        <f>cases!L16/(population_2016!$B16/1000)</f>
        <v>1.5584415584415585</v>
      </c>
      <c r="M16" s="3">
        <f>cases!M16/(population_2016!$B16/1000)</f>
        <v>1.8181818181818181</v>
      </c>
      <c r="N16" s="3">
        <f>cases!N16/(population_2016!$B16/1000)</f>
        <v>2.0779220779220777</v>
      </c>
      <c r="O16" s="3">
        <f>cases!O16/(population_2016!$B16/1000)</f>
        <v>2.0779220779220777</v>
      </c>
      <c r="P16" s="3">
        <f>cases!P16/(population_2016!$B16/1000)</f>
        <v>1.8181818181818181</v>
      </c>
      <c r="Q16" s="3">
        <f>cases!Q16/(population_2016!$B16/1000)</f>
        <v>1.8181818181818181</v>
      </c>
      <c r="R16" s="3">
        <f>cases!R16/(population_2016!$B16/1000)</f>
        <v>1.8181818181818181</v>
      </c>
      <c r="S16" s="3">
        <f>cases!S16/(population_2016!$B16/1000)</f>
        <v>1.8181818181818181</v>
      </c>
      <c r="T16" s="3">
        <f>cases!T16/(population_2016!$B16/1000)</f>
        <v>2.0779220779220777</v>
      </c>
      <c r="U16" s="3">
        <f>cases!U16/(population_2016!$B16/1000)</f>
        <v>2.0779220779220777</v>
      </c>
      <c r="V16" s="3">
        <f>cases!V16/(population_2016!$B16/1000)</f>
        <v>2.0779220779220777</v>
      </c>
      <c r="W16" t="s">
        <v>102</v>
      </c>
    </row>
    <row r="17" spans="1:23" x14ac:dyDescent="0.35">
      <c r="A17" t="s">
        <v>16</v>
      </c>
      <c r="B17" s="3">
        <f>cases!B17/(population_2016!$B17/1000)</f>
        <v>0.30866395992117202</v>
      </c>
      <c r="C17" s="3">
        <f>cases!C17/(population_2016!$B17/1000)</f>
        <v>0.39176579528456446</v>
      </c>
      <c r="D17" t="s">
        <v>102</v>
      </c>
      <c r="E17" s="3">
        <f>cases!E17/(population_2016!$B17/1000)</f>
        <v>0.59358453830994617</v>
      </c>
      <c r="F17" s="3">
        <f>cases!F17/(population_2016!$B17/1000)</f>
        <v>0.65294299214094076</v>
      </c>
      <c r="G17" s="3">
        <f>cases!G17/(population_2016!$B17/1000)</f>
        <v>0.93786357052971492</v>
      </c>
      <c r="H17" s="3">
        <f>cases!H17/(population_2016!$B17/1000)</f>
        <v>1.1752973858536933</v>
      </c>
      <c r="I17" s="3">
        <f>cases!I17/(population_2016!$B17/1000)</f>
        <v>1.3889878196452741</v>
      </c>
      <c r="J17" s="3">
        <f>cases!J17/(population_2016!$B17/1000)</f>
        <v>1.7688819241636395</v>
      </c>
      <c r="K17" s="3">
        <f>cases!K17/(population_2016!$B17/1000)</f>
        <v>1.9588289764228222</v>
      </c>
      <c r="L17" s="3">
        <f>cases!L17/(population_2016!$B17/1000)</f>
        <v>2.2912363178763919</v>
      </c>
      <c r="M17" s="3">
        <f>cases!M17/(population_2016!$B17/1000)</f>
        <v>2.8254624023553436</v>
      </c>
      <c r="N17" s="3">
        <f>cases!N17/(population_2016!$B17/1000)</f>
        <v>3.1222546715103165</v>
      </c>
      <c r="O17" s="3">
        <f>cases!O17/(population_2016!$B17/1000)</f>
        <v>3.4546620129638868</v>
      </c>
      <c r="P17" s="3">
        <f>cases!P17/(population_2016!$B17/1000)</f>
        <v>3.8701711897808488</v>
      </c>
      <c r="Q17" s="3">
        <f>cases!Q17/(population_2016!$B17/1000)</f>
        <v>4.2381936035330154</v>
      </c>
      <c r="R17" s="3">
        <f>cases!R17/(population_2016!$B17/1000)</f>
        <v>4.7961630695443649</v>
      </c>
      <c r="S17" s="3">
        <f>cases!S17/(population_2016!$B17/1000)</f>
        <v>5.2591590094261225</v>
      </c>
      <c r="T17" s="3">
        <f>cases!T17/(population_2016!$B17/1000)</f>
        <v>5.8171284754374719</v>
      </c>
      <c r="U17" s="3">
        <f>cases!U17/(population_2016!$B17/1000)</f>
        <v>6.2563810337868322</v>
      </c>
      <c r="V17" s="3">
        <f>cases!V17/(population_2016!$B17/1000)</f>
        <v>6.849965572096778</v>
      </c>
      <c r="W17" t="s">
        <v>102</v>
      </c>
    </row>
    <row r="18" spans="1:23" x14ac:dyDescent="0.35">
      <c r="A18" t="s">
        <v>112</v>
      </c>
      <c r="B18" s="3">
        <f>cases!B18/(population_2016!$B18/1000)</f>
        <v>0.59405940594059403</v>
      </c>
      <c r="C18" s="3">
        <f>cases!C18/(population_2016!$B18/1000)</f>
        <v>0.59405940594059403</v>
      </c>
      <c r="D18" t="s">
        <v>102</v>
      </c>
      <c r="E18" s="3">
        <f>cases!E18/(population_2016!$B18/1000)</f>
        <v>0.99009900990099009</v>
      </c>
      <c r="F18" s="3">
        <f>cases!F18/(population_2016!$B18/1000)</f>
        <v>0.99009900990099009</v>
      </c>
      <c r="G18" s="3">
        <f>cases!G18/(population_2016!$B18/1000)</f>
        <v>0.99009900990099009</v>
      </c>
      <c r="H18" s="3">
        <f>cases!H18/(population_2016!$B18/1000)</f>
        <v>0.99009900990099009</v>
      </c>
      <c r="I18" s="3">
        <f>cases!I18/(population_2016!$B18/1000)</f>
        <v>0.99009900990099009</v>
      </c>
      <c r="J18" s="3">
        <f>cases!J18/(population_2016!$B18/1000)</f>
        <v>0.99009900990099009</v>
      </c>
      <c r="K18" s="3">
        <f>cases!K18/(population_2016!$B18/1000)</f>
        <v>0.99009900990099009</v>
      </c>
      <c r="L18" s="3">
        <f>cases!L18/(population_2016!$B18/1000)</f>
        <v>0.99009900990099009</v>
      </c>
      <c r="M18" s="3">
        <f>cases!M18/(population_2016!$B18/1000)</f>
        <v>0.99009900990099009</v>
      </c>
      <c r="N18" s="3">
        <f>cases!N18/(population_2016!$B18/1000)</f>
        <v>0.99009900990099009</v>
      </c>
      <c r="O18" s="3">
        <f>cases!O18/(population_2016!$B18/1000)</f>
        <v>0.99009900990099009</v>
      </c>
      <c r="P18" s="3">
        <f>cases!P18/(population_2016!$B18/1000)</f>
        <v>0.99009900990099009</v>
      </c>
      <c r="Q18" s="3">
        <f>cases!Q18/(population_2016!$B18/1000)</f>
        <v>0.99009900990099009</v>
      </c>
      <c r="R18" s="3">
        <f>cases!R18/(population_2016!$B18/1000)</f>
        <v>0.99009900990099009</v>
      </c>
      <c r="S18" s="3">
        <f>cases!S18/(population_2016!$B18/1000)</f>
        <v>0.99009900990099009</v>
      </c>
      <c r="T18" s="3">
        <f>cases!T18/(population_2016!$B18/1000)</f>
        <v>0.99009900990099009</v>
      </c>
      <c r="U18" s="3">
        <f>cases!U18/(population_2016!$B18/1000)</f>
        <v>1.1881188118811881</v>
      </c>
      <c r="V18" s="3">
        <f>cases!V18/(population_2016!$B18/1000)</f>
        <v>1.1881188118811881</v>
      </c>
      <c r="W18" t="s">
        <v>102</v>
      </c>
    </row>
    <row r="19" spans="1:23" x14ac:dyDescent="0.35">
      <c r="A19" t="s">
        <v>111</v>
      </c>
      <c r="B19" s="3">
        <f>cases!B19/(population_2016!$B19/1000)</f>
        <v>0.88774906293154465</v>
      </c>
      <c r="C19" s="3">
        <f>cases!C19/(population_2016!$B19/1000)</f>
        <v>1.1836654172420595</v>
      </c>
      <c r="D19" t="s">
        <v>102</v>
      </c>
      <c r="E19" s="3">
        <f>cases!E19/(population_2016!$B19/1000)</f>
        <v>1.5289011639376604</v>
      </c>
      <c r="F19" s="3">
        <f>cases!F19/(population_2016!$B19/1000)</f>
        <v>1.6275399487078319</v>
      </c>
      <c r="G19" s="3">
        <f>cases!G19/(population_2016!$B19/1000)</f>
        <v>1.6768593410929178</v>
      </c>
      <c r="H19" s="3">
        <f>cases!H19/(population_2016!$B19/1000)</f>
        <v>1.7754981258630893</v>
      </c>
      <c r="I19" s="3">
        <f>cases!I19/(population_2016!$B19/1000)</f>
        <v>1.7754981258630893</v>
      </c>
      <c r="J19" s="3">
        <f>cases!J19/(population_2016!$B19/1000)</f>
        <v>1.8248175182481752</v>
      </c>
      <c r="K19" s="3">
        <f>cases!K19/(population_2016!$B19/1000)</f>
        <v>1.874136910633261</v>
      </c>
      <c r="L19" s="3">
        <f>cases!L19/(population_2016!$B19/1000)</f>
        <v>2.170053264943776</v>
      </c>
      <c r="M19" s="3">
        <f>cases!M19/(population_2016!$B19/1000)</f>
        <v>2.170053264943776</v>
      </c>
      <c r="N19" s="3">
        <f>cases!N19/(population_2016!$B19/1000)</f>
        <v>2.2193726573288619</v>
      </c>
      <c r="O19" s="3">
        <f>cases!O19/(population_2016!$B19/1000)</f>
        <v>2.2686920497139473</v>
      </c>
      <c r="P19" s="3">
        <f>cases!P19/(population_2016!$B19/1000)</f>
        <v>2.3180114420990332</v>
      </c>
      <c r="Q19" s="3">
        <f>cases!Q19/(population_2016!$B19/1000)</f>
        <v>2.4166502268692049</v>
      </c>
      <c r="R19" s="3">
        <f>cases!R19/(population_2016!$B19/1000)</f>
        <v>2.5152890116393767</v>
      </c>
      <c r="S19" s="3">
        <f>cases!S19/(population_2016!$B19/1000)</f>
        <v>2.6139277964095484</v>
      </c>
      <c r="T19" s="3">
        <f>cases!T19/(population_2016!$B19/1000)</f>
        <v>2.8112053659498915</v>
      </c>
      <c r="U19" s="3">
        <f>cases!U19/(population_2016!$B19/1000)</f>
        <v>2.9591635431051491</v>
      </c>
      <c r="V19" s="3">
        <f>cases!V19/(population_2016!$B19/1000)</f>
        <v>3.1071217202604062</v>
      </c>
      <c r="W19" t="s">
        <v>102</v>
      </c>
    </row>
    <row r="20" spans="1:23" x14ac:dyDescent="0.35">
      <c r="A20" t="s">
        <v>19</v>
      </c>
      <c r="B20" s="3">
        <f>cases!B20/(population_2016!$B20/1000)</f>
        <v>2.33781414377557</v>
      </c>
      <c r="C20" s="3">
        <f>cases!C20/(population_2016!$B20/1000)</f>
        <v>2.5465475494698171</v>
      </c>
      <c r="D20" t="s">
        <v>102</v>
      </c>
      <c r="E20" s="3">
        <f>cases!E20/(population_2016!$B20/1000)</f>
        <v>3.6737079402187525</v>
      </c>
      <c r="F20" s="3">
        <f>cases!F20/(population_2016!$B20/1000)</f>
        <v>3.9659347081906988</v>
      </c>
      <c r="G20" s="3">
        <f>cases!G20/(population_2016!$B20/1000)</f>
        <v>4.2999081573014948</v>
      </c>
      <c r="H20" s="3">
        <f>cases!H20/(population_2016!$B20/1000)</f>
        <v>4.7173749686899891</v>
      </c>
      <c r="I20" s="3">
        <f>cases!I20/(population_2016!$B20/1000)</f>
        <v>4.7173749686899891</v>
      </c>
      <c r="J20" s="3">
        <f>cases!J20/(population_2016!$B20/1000)</f>
        <v>4.9678550555230858</v>
      </c>
      <c r="K20" s="3">
        <f>cases!K20/(population_2016!$B20/1000)</f>
        <v>5.4688152291892793</v>
      </c>
      <c r="L20" s="3">
        <f>cases!L20/(population_2016!$B20/1000)</f>
        <v>5.8027886783000753</v>
      </c>
      <c r="M20" s="3">
        <f>cases!M20/(population_2016!$B20/1000)</f>
        <v>5.9697754028554728</v>
      </c>
      <c r="N20" s="3">
        <f>cases!N20/(population_2016!$B20/1000)</f>
        <v>6.053268765133172</v>
      </c>
      <c r="O20" s="3">
        <f>cases!O20/(population_2016!$B20/1000)</f>
        <v>6.011522083994322</v>
      </c>
      <c r="P20" s="3">
        <f>cases!P20/(population_2016!$B20/1000)</f>
        <v>6.1367621274108703</v>
      </c>
      <c r="Q20" s="3">
        <f>cases!Q20/(population_2016!$B20/1000)</f>
        <v>6.1785088085497204</v>
      </c>
      <c r="R20" s="3">
        <f>cases!R20/(population_2016!$B20/1000)</f>
        <v>6.3872422142439671</v>
      </c>
      <c r="S20" s="3">
        <f>cases!S20/(population_2016!$B20/1000)</f>
        <v>6.5124822576605155</v>
      </c>
      <c r="T20" s="3">
        <f>cases!T20/(population_2016!$B20/1000)</f>
        <v>6.5542289387993655</v>
      </c>
      <c r="U20" s="3">
        <f>cases!U20/(population_2016!$B20/1000)</f>
        <v>6.6377223010770638</v>
      </c>
      <c r="V20" s="3">
        <f>cases!V20/(population_2016!$B20/1000)</f>
        <v>6.7629623444936122</v>
      </c>
      <c r="W20" t="s">
        <v>102</v>
      </c>
    </row>
    <row r="21" spans="1:23" x14ac:dyDescent="0.35">
      <c r="A21" t="s">
        <v>20</v>
      </c>
      <c r="B21" s="3">
        <f>cases!B21/(population_2016!$B21/1000)</f>
        <v>0.37519661745818722</v>
      </c>
      <c r="C21" s="3">
        <f>cases!C21/(population_2016!$B21/1000)</f>
        <v>0.38962725659119446</v>
      </c>
      <c r="D21" t="s">
        <v>102</v>
      </c>
      <c r="E21" s="3">
        <f>cases!E21/(population_2016!$B21/1000)</f>
        <v>0.56279492618728089</v>
      </c>
      <c r="F21" s="3">
        <f>cases!F21/(population_2016!$B21/1000)</f>
        <v>0.56279492618728089</v>
      </c>
      <c r="G21" s="3">
        <f>cases!G21/(population_2016!$B21/1000)</f>
        <v>0.6493787609853241</v>
      </c>
      <c r="H21" s="3">
        <f>cases!H21/(population_2016!$B21/1000)</f>
        <v>0.72153195665036007</v>
      </c>
      <c r="I21" s="3">
        <f>cases!I21/(population_2016!$B21/1000)</f>
        <v>0.77925451318238892</v>
      </c>
      <c r="J21" s="3">
        <f>cases!J21/(population_2016!$B21/1000)</f>
        <v>0.80811579144840329</v>
      </c>
      <c r="K21" s="3">
        <f>cases!K21/(population_2016!$B21/1000)</f>
        <v>0.99571410017749695</v>
      </c>
      <c r="L21" s="3">
        <f>cases!L21/(population_2016!$B21/1000)</f>
        <v>1.0822979349755402</v>
      </c>
      <c r="M21" s="3">
        <f>cases!M21/(population_2016!$B21/1000)</f>
        <v>1.1255898523745618</v>
      </c>
      <c r="N21" s="3">
        <f>cases!N21/(population_2016!$B21/1000)</f>
        <v>1.1977430480395976</v>
      </c>
      <c r="O21" s="3">
        <f>cases!O21/(population_2016!$B21/1000)</f>
        <v>1.2410349654386192</v>
      </c>
      <c r="P21" s="3">
        <f>cases!P21/(population_2016!$B21/1000)</f>
        <v>1.2698962437046337</v>
      </c>
      <c r="Q21" s="3">
        <f>cases!Q21/(population_2016!$B21/1000)</f>
        <v>1.2987575219706482</v>
      </c>
      <c r="R21" s="3">
        <f>cases!R21/(population_2016!$B21/1000)</f>
        <v>1.3420494393696698</v>
      </c>
      <c r="S21" s="3">
        <f>cases!S21/(population_2016!$B21/1000)</f>
        <v>1.4430639133007201</v>
      </c>
      <c r="T21" s="3">
        <f>cases!T21/(population_2016!$B21/1000)</f>
        <v>1.5007864698327489</v>
      </c>
      <c r="U21" s="3">
        <f>cases!U21/(population_2016!$B21/1000)</f>
        <v>1.5585090263647778</v>
      </c>
      <c r="V21" s="3">
        <f>cases!V21/(population_2016!$B21/1000)</f>
        <v>1.5873703046307921</v>
      </c>
      <c r="W21" t="s">
        <v>102</v>
      </c>
    </row>
    <row r="22" spans="1:23" x14ac:dyDescent="0.35">
      <c r="A22" t="s">
        <v>21</v>
      </c>
      <c r="B22" s="3">
        <f>cases!B22/(population_2016!$B22/1000)</f>
        <v>0.64423076923076927</v>
      </c>
      <c r="C22" s="3">
        <f>cases!C22/(population_2016!$B22/1000)</f>
        <v>0.76923076923076927</v>
      </c>
      <c r="D22" t="s">
        <v>102</v>
      </c>
      <c r="E22" s="3">
        <f>cases!E22/(population_2016!$B22/1000)</f>
        <v>1.1538461538461537</v>
      </c>
      <c r="F22" s="3">
        <f>cases!F22/(population_2016!$B22/1000)</f>
        <v>1.2884615384615385</v>
      </c>
      <c r="G22" s="3">
        <f>cases!G22/(population_2016!$B22/1000)</f>
        <v>1.5</v>
      </c>
      <c r="H22" s="3">
        <f>cases!H22/(population_2016!$B22/1000)</f>
        <v>1.6153846153846154</v>
      </c>
      <c r="I22" s="3">
        <f>cases!I22/(population_2016!$B22/1000)</f>
        <v>1.6730769230769231</v>
      </c>
      <c r="J22" s="3">
        <f>cases!J22/(population_2016!$B22/1000)</f>
        <v>1.7884615384615385</v>
      </c>
      <c r="K22" s="3">
        <f>cases!K22/(population_2016!$B22/1000)</f>
        <v>1.9519230769230769</v>
      </c>
      <c r="L22" s="3">
        <f>cases!L22/(population_2016!$B22/1000)</f>
        <v>2.1153846153846154</v>
      </c>
      <c r="M22" s="3">
        <f>cases!M22/(population_2016!$B22/1000)</f>
        <v>2.2307692307692308</v>
      </c>
      <c r="N22" s="3">
        <f>cases!N22/(population_2016!$B22/1000)</f>
        <v>2.2403846153846154</v>
      </c>
      <c r="O22" s="3">
        <f>cases!O22/(population_2016!$B22/1000)</f>
        <v>2.2596153846153846</v>
      </c>
      <c r="P22" s="3">
        <f>cases!P22/(population_2016!$B22/1000)</f>
        <v>2.3846153846153846</v>
      </c>
      <c r="Q22" s="3">
        <f>cases!Q22/(population_2016!$B22/1000)</f>
        <v>2.4903846153846154</v>
      </c>
      <c r="R22" s="3">
        <f>cases!R22/(population_2016!$B22/1000)</f>
        <v>2.6442307692307692</v>
      </c>
      <c r="S22" s="3">
        <f>cases!S22/(population_2016!$B22/1000)</f>
        <v>2.8365384615384617</v>
      </c>
      <c r="T22" s="3">
        <f>cases!T22/(population_2016!$B22/1000)</f>
        <v>3.3173076923076925</v>
      </c>
      <c r="U22" s="3">
        <f>cases!U22/(population_2016!$B22/1000)</f>
        <v>3.3461538461538463</v>
      </c>
      <c r="V22" s="3">
        <f>cases!V22/(population_2016!$B22/1000)</f>
        <v>3.4903846153846154</v>
      </c>
      <c r="W22" t="s">
        <v>102</v>
      </c>
    </row>
    <row r="23" spans="1:23" x14ac:dyDescent="0.35">
      <c r="A23" t="s">
        <v>110</v>
      </c>
      <c r="B23" s="3">
        <f>cases!B23/(population_2016!$B23/1000)</f>
        <v>0.35054174633524537</v>
      </c>
      <c r="C23" s="3">
        <f>cases!C23/(population_2016!$B23/1000)</f>
        <v>0.35054174633524537</v>
      </c>
      <c r="D23" t="s">
        <v>102</v>
      </c>
      <c r="E23" s="3">
        <f>cases!E23/(population_2016!$B23/1000)</f>
        <v>0.44614404079031234</v>
      </c>
      <c r="F23" s="3">
        <f>cases!F23/(population_2016!$B23/1000)</f>
        <v>0.47801147227533464</v>
      </c>
      <c r="G23" s="3">
        <f>cases!G23/(population_2016!$B23/1000)</f>
        <v>0.57361376673040154</v>
      </c>
      <c r="H23" s="3">
        <f>cases!H23/(population_2016!$B23/1000)</f>
        <v>0.6692160611854685</v>
      </c>
      <c r="I23" s="3">
        <f>cases!I23/(population_2016!$B23/1000)</f>
        <v>0.73295092415551311</v>
      </c>
      <c r="J23" s="3">
        <f>cases!J23/(population_2016!$B23/1000)</f>
        <v>0.76481835564053535</v>
      </c>
      <c r="K23" s="3">
        <f>cases!K23/(population_2016!$B23/1000)</f>
        <v>0.95602294455066927</v>
      </c>
      <c r="L23" s="3">
        <f>cases!L23/(population_2016!$B23/1000)</f>
        <v>1.0197578075207139</v>
      </c>
      <c r="M23" s="3">
        <f>cases!M23/(population_2016!$B23/1000)</f>
        <v>1.0516252390057361</v>
      </c>
      <c r="N23" s="3">
        <f>cases!N23/(population_2016!$B23/1000)</f>
        <v>1.0516252390057361</v>
      </c>
      <c r="O23" s="3">
        <f>cases!O23/(population_2016!$B23/1000)</f>
        <v>1.0516252390057361</v>
      </c>
      <c r="P23" s="3">
        <f>cases!P23/(population_2016!$B23/1000)</f>
        <v>1.0834926704907584</v>
      </c>
      <c r="Q23" s="3">
        <f>cases!Q23/(population_2016!$B23/1000)</f>
        <v>1.1790949649458253</v>
      </c>
      <c r="R23" s="3">
        <f>cases!R23/(population_2016!$B23/1000)</f>
        <v>1.1790949649458253</v>
      </c>
      <c r="S23" s="3">
        <f>cases!S23/(population_2016!$B23/1000)</f>
        <v>1.2109623964308478</v>
      </c>
      <c r="T23" s="3">
        <f>cases!T23/(population_2016!$B23/1000)</f>
        <v>1.24282982791587</v>
      </c>
      <c r="U23" s="3">
        <f>cases!U23/(population_2016!$B23/1000)</f>
        <v>1.2746972594008923</v>
      </c>
      <c r="V23" s="3">
        <f>cases!V23/(population_2016!$B23/1000)</f>
        <v>1.2746972594008923</v>
      </c>
      <c r="W23" t="s">
        <v>102</v>
      </c>
    </row>
    <row r="24" spans="1:23" x14ac:dyDescent="0.35">
      <c r="A24" t="s">
        <v>23</v>
      </c>
      <c r="B24" s="3">
        <f>cases!B24/(population_2016!$B24/1000)</f>
        <v>0.38410012834565266</v>
      </c>
      <c r="C24" s="3">
        <f>cases!C24/(population_2016!$B24/1000)</f>
        <v>0.47778308647873868</v>
      </c>
      <c r="D24" t="s">
        <v>102</v>
      </c>
      <c r="E24" s="3">
        <f>cases!E24/(population_2016!$B24/1000)</f>
        <v>0.68388559437152796</v>
      </c>
      <c r="F24" s="3">
        <f>cases!F24/(population_2016!$B24/1000)</f>
        <v>0.77756855250461387</v>
      </c>
      <c r="G24" s="3">
        <f>cases!G24/(population_2016!$B24/1000)</f>
        <v>0.95556617295747737</v>
      </c>
      <c r="H24" s="3">
        <f>cases!H24/(population_2016!$B24/1000)</f>
        <v>1.0960906101571064</v>
      </c>
      <c r="I24" s="3">
        <f>cases!I24/(population_2016!$B24/1000)</f>
        <v>1.245983343170044</v>
      </c>
      <c r="J24" s="3">
        <f>cases!J24/(population_2016!$B24/1000)</f>
        <v>1.386507780369673</v>
      </c>
      <c r="K24" s="3">
        <f>cases!K24/(population_2016!$B24/1000)</f>
        <v>1.5082956259426847</v>
      </c>
      <c r="L24" s="3">
        <f>cases!L24/(population_2016!$B24/1000)</f>
        <v>1.6862932463955482</v>
      </c>
      <c r="M24" s="3">
        <f>cases!M24/(population_2016!$B24/1000)</f>
        <v>1.8174493877818687</v>
      </c>
      <c r="N24" s="3">
        <f>cases!N24/(population_2016!$B24/1000)</f>
        <v>2.0235518956746579</v>
      </c>
      <c r="O24" s="3">
        <f>cases!O24/(population_2016!$B24/1000)</f>
        <v>2.2015495161275211</v>
      </c>
      <c r="P24" s="3">
        <f>cases!P24/(population_2016!$B24/1000)</f>
        <v>2.3701788407670761</v>
      </c>
      <c r="Q24" s="3">
        <f>cases!Q24/(population_2016!$B24/1000)</f>
        <v>2.6699643067929513</v>
      </c>
      <c r="R24" s="3">
        <f>cases!R24/(population_2016!$B24/1000)</f>
        <v>2.9322765895655922</v>
      </c>
      <c r="S24" s="3">
        <f>cases!S24/(population_2016!$B24/1000)</f>
        <v>3.3538499011644793</v>
      </c>
      <c r="T24" s="3">
        <f>cases!T24/(population_2016!$B24/1000)</f>
        <v>3.7004768462568975</v>
      </c>
      <c r="U24" s="3">
        <f>cases!U24/(population_2016!$B24/1000)</f>
        <v>3.8691061708964525</v>
      </c>
      <c r="V24" s="3">
        <f>cases!V24/(population_2016!$B24/1000)</f>
        <v>4.1595233411090193</v>
      </c>
      <c r="W24" t="s">
        <v>102</v>
      </c>
    </row>
    <row r="25" spans="1:23" x14ac:dyDescent="0.35">
      <c r="A25" t="s">
        <v>24</v>
      </c>
      <c r="B25" s="3">
        <f>cases!B25/(population_2016!$B25/1000)</f>
        <v>0.57310695608567952</v>
      </c>
      <c r="C25" s="3">
        <f>cases!C25/(population_2016!$B25/1000)</f>
        <v>0.69489218425388632</v>
      </c>
      <c r="D25" t="s">
        <v>102</v>
      </c>
      <c r="E25" s="3">
        <f>cases!E25/(population_2016!$B25/1000)</f>
        <v>0.95279031449244211</v>
      </c>
      <c r="F25" s="3">
        <f>cases!F25/(population_2016!$B25/1000)</f>
        <v>1.0101010101010102</v>
      </c>
      <c r="G25" s="3">
        <f>cases!G25/(population_2016!$B25/1000)</f>
        <v>1.189196933877785</v>
      </c>
      <c r="H25" s="3">
        <f>cases!H25/(population_2016!$B25/1000)</f>
        <v>1.2966544881438498</v>
      </c>
      <c r="I25" s="3">
        <f>cases!I25/(population_2016!$B25/1000)</f>
        <v>1.3897843685077726</v>
      </c>
      <c r="J25" s="3">
        <f>cases!J25/(population_2016!$B25/1000)</f>
        <v>1.5545526183824057</v>
      </c>
      <c r="K25" s="3">
        <f>cases!K25/(population_2016!$B25/1000)</f>
        <v>1.6261909878931156</v>
      </c>
      <c r="L25" s="3">
        <f>cases!L25/(population_2016!$B25/1000)</f>
        <v>1.7694677269145354</v>
      </c>
      <c r="M25" s="3">
        <f>cases!M25/(population_2016!$B25/1000)</f>
        <v>1.8625976072784582</v>
      </c>
      <c r="N25" s="3">
        <f>cases!N25/(population_2016!$B25/1000)</f>
        <v>1.9915466723977362</v>
      </c>
      <c r="O25" s="3">
        <f>cases!O25/(population_2016!$B25/1000)</f>
        <v>2.1563149222723692</v>
      </c>
      <c r="P25" s="3">
        <f>cases!P25/(population_2016!$B25/1000)</f>
        <v>2.2709363134895049</v>
      </c>
      <c r="Q25" s="3">
        <f>cases!Q25/(population_2016!$B25/1000)</f>
        <v>2.4070492155598537</v>
      </c>
      <c r="R25" s="3">
        <f>cases!R25/(population_2016!$B25/1000)</f>
        <v>2.4357045633641379</v>
      </c>
      <c r="S25" s="3">
        <f>cases!S25/(population_2016!$B25/1000)</f>
        <v>2.5574897915323445</v>
      </c>
      <c r="T25" s="3">
        <f>cases!T25/(population_2016!$B25/1000)</f>
        <v>2.7150942044559065</v>
      </c>
      <c r="U25" s="3">
        <f>cases!U25/(population_2016!$B25/1000)</f>
        <v>2.8726986173794682</v>
      </c>
      <c r="V25" s="3">
        <f>cases!V25/(population_2016!$B25/1000)</f>
        <v>2.9944838455476752</v>
      </c>
      <c r="W25" t="s">
        <v>102</v>
      </c>
    </row>
    <row r="26" spans="1:23" x14ac:dyDescent="0.35">
      <c r="A26" t="s">
        <v>109</v>
      </c>
      <c r="B26" s="3">
        <f>cases!B26/(population_2016!$B26/1000)</f>
        <v>0.40338846308995563</v>
      </c>
      <c r="C26" s="3">
        <f>cases!C26/(population_2016!$B26/1000)</f>
        <v>0.40338846308995563</v>
      </c>
      <c r="D26" t="s">
        <v>102</v>
      </c>
      <c r="E26" s="3">
        <f>cases!E26/(population_2016!$B26/1000)</f>
        <v>1.008471157724889</v>
      </c>
      <c r="F26" s="3">
        <f>cases!F26/(population_2016!$B26/1000)</f>
        <v>1.008471157724889</v>
      </c>
      <c r="G26" s="3">
        <f>cases!G26/(population_2016!$B26/1000)</f>
        <v>1.008471157724889</v>
      </c>
      <c r="H26" s="3">
        <f>cases!H26/(population_2016!$B26/1000)</f>
        <v>1.008471157724889</v>
      </c>
      <c r="I26" s="3">
        <f>cases!I26/(population_2016!$B26/1000)</f>
        <v>1.008471157724889</v>
      </c>
      <c r="J26" s="3">
        <f>cases!J26/(population_2016!$B26/1000)</f>
        <v>1.008471157724889</v>
      </c>
      <c r="K26" s="3">
        <f>cases!K26/(population_2016!$B26/1000)</f>
        <v>1.008471157724889</v>
      </c>
      <c r="L26" s="3">
        <f>cases!L26/(population_2016!$B26/1000)</f>
        <v>1.008471157724889</v>
      </c>
      <c r="M26" s="3">
        <f>cases!M26/(population_2016!$B26/1000)</f>
        <v>1.008471157724889</v>
      </c>
      <c r="N26" s="3">
        <f>cases!N26/(population_2016!$B26/1000)</f>
        <v>1.008471157724889</v>
      </c>
      <c r="O26" s="3">
        <f>cases!O26/(population_2016!$B26/1000)</f>
        <v>1.008471157724889</v>
      </c>
      <c r="P26" s="3">
        <f>cases!P26/(population_2016!$B26/1000)</f>
        <v>1.008471157724889</v>
      </c>
      <c r="Q26" s="3">
        <f>cases!Q26/(population_2016!$B26/1000)</f>
        <v>1.008471157724889</v>
      </c>
      <c r="R26" s="3">
        <f>cases!R26/(population_2016!$B26/1000)</f>
        <v>1.008471157724889</v>
      </c>
      <c r="S26" s="3">
        <f>cases!S26/(population_2016!$B26/1000)</f>
        <v>1.008471157724889</v>
      </c>
      <c r="T26" s="3">
        <f>cases!T26/(population_2016!$B26/1000)</f>
        <v>1.008471157724889</v>
      </c>
      <c r="U26" s="3">
        <f>cases!U26/(population_2016!$B26/1000)</f>
        <v>1.008471157724889</v>
      </c>
      <c r="V26" s="3">
        <f>cases!V26/(population_2016!$B26/1000)</f>
        <v>1.008471157724889</v>
      </c>
      <c r="W26" t="s">
        <v>102</v>
      </c>
    </row>
    <row r="27" spans="1:23" x14ac:dyDescent="0.35">
      <c r="A27" t="s">
        <v>26</v>
      </c>
      <c r="B27" s="3">
        <f>cases!B27/(population_2016!$B27/1000)</f>
        <v>0.4047435949326102</v>
      </c>
      <c r="C27" s="3">
        <f>cases!C27/(population_2016!$B27/1000)</f>
        <v>0.49581090379244747</v>
      </c>
      <c r="D27" t="s">
        <v>102</v>
      </c>
      <c r="E27" s="3">
        <f>cases!E27/(population_2016!$B27/1000)</f>
        <v>0.81960577973853566</v>
      </c>
      <c r="F27" s="3">
        <f>cases!F27/(population_2016!$B27/1000)</f>
        <v>0.91067308859837293</v>
      </c>
      <c r="G27" s="3">
        <f>cases!G27/(population_2016!$B27/1000)</f>
        <v>1.0422147569514713</v>
      </c>
      <c r="H27" s="3">
        <f>cases!H27/(population_2016!$B27/1000)</f>
        <v>1.2041121949245153</v>
      </c>
      <c r="I27" s="3">
        <f>cases!I27/(population_2016!$B27/1000)</f>
        <v>1.2951795037843525</v>
      </c>
      <c r="J27" s="3">
        <f>cases!J27/(population_2016!$B27/1000)</f>
        <v>1.4267211721374509</v>
      </c>
      <c r="K27" s="3">
        <f>cases!K27/(population_2016!$B27/1000)</f>
        <v>1.5380256607439187</v>
      </c>
      <c r="L27" s="3">
        <f>cases!L27/(population_2016!$B27/1000)</f>
        <v>1.6493301493503865</v>
      </c>
      <c r="M27" s="3">
        <f>cases!M27/(population_2016!$B27/1000)</f>
        <v>1.6898045088436475</v>
      </c>
      <c r="N27" s="3">
        <f>cases!N27/(population_2016!$B27/1000)</f>
        <v>1.7403974582102237</v>
      </c>
      <c r="O27" s="3">
        <f>cases!O27/(population_2016!$B27/1000)</f>
        <v>1.831464767070061</v>
      </c>
      <c r="P27" s="3">
        <f>cases!P27/(population_2016!$B27/1000)</f>
        <v>1.9326506658032137</v>
      </c>
      <c r="Q27" s="3">
        <f>cases!Q27/(population_2016!$B27/1000)</f>
        <v>2.0237179746630507</v>
      </c>
      <c r="R27" s="3">
        <f>cases!R27/(population_2016!$B27/1000)</f>
        <v>2.1552596430161493</v>
      </c>
      <c r="S27" s="3">
        <f>cases!S27/(population_2016!$B27/1000)</f>
        <v>2.2564455417493017</v>
      </c>
      <c r="T27" s="3">
        <f>cases!T27/(population_2016!$B27/1000)</f>
        <v>2.3981057999757152</v>
      </c>
      <c r="U27" s="3">
        <f>cases!U27/(population_2016!$B27/1000)</f>
        <v>2.5600032379487594</v>
      </c>
      <c r="V27" s="3">
        <f>cases!V27/(population_2016!$B27/1000)</f>
        <v>2.7421378556684339</v>
      </c>
      <c r="W27" t="s">
        <v>102</v>
      </c>
    </row>
    <row r="28" spans="1:23" x14ac:dyDescent="0.35">
      <c r="A28" t="s">
        <v>27</v>
      </c>
      <c r="B28" s="3">
        <f>cases!B28/(population_2016!$B28/1000)</f>
        <v>0.2170998020560628</v>
      </c>
      <c r="C28" s="3">
        <f>cases!C28/(population_2016!$B28/1000)</f>
        <v>0.25541153183066212</v>
      </c>
      <c r="D28" t="s">
        <v>102</v>
      </c>
      <c r="E28" s="3">
        <f>cases!E28/(population_2016!$B28/1000)</f>
        <v>0.47251133388672495</v>
      </c>
      <c r="F28" s="3">
        <f>cases!F28/(population_2016!$B28/1000)</f>
        <v>0.51082306366132424</v>
      </c>
      <c r="G28" s="3">
        <f>cases!G28/(population_2016!$B28/1000)</f>
        <v>0.61298767639358909</v>
      </c>
      <c r="H28" s="3">
        <f>cases!H28/(population_2016!$B28/1000)</f>
        <v>0.85562863163271818</v>
      </c>
      <c r="I28" s="3">
        <f>cases!I28/(population_2016!$B28/1000)</f>
        <v>0.98333439754804919</v>
      </c>
      <c r="J28" s="3">
        <f>cases!J28/(population_2016!$B28/1000)</f>
        <v>1.2259753527871782</v>
      </c>
      <c r="K28" s="3">
        <f>cases!K28/(population_2016!$B28/1000)</f>
        <v>1.3153693889279099</v>
      </c>
      <c r="L28" s="3">
        <f>cases!L28/(population_2016!$B28/1000)</f>
        <v>1.5835514973501053</v>
      </c>
      <c r="M28" s="3">
        <f>cases!M28/(population_2016!$B28/1000)</f>
        <v>1.7751101462231018</v>
      </c>
      <c r="N28" s="3">
        <f>cases!N28/(population_2016!$B28/1000)</f>
        <v>1.9538982185045652</v>
      </c>
      <c r="O28" s="3">
        <f>cases!O28/(population_2016!$B28/1000)</f>
        <v>2.145456867377562</v>
      </c>
      <c r="P28" s="3">
        <f>cases!P28/(population_2016!$B28/1000)</f>
        <v>2.3497860928420917</v>
      </c>
      <c r="Q28" s="3">
        <f>cases!Q28/(population_2016!$B28/1000)</f>
        <v>2.6818210842219523</v>
      </c>
      <c r="R28" s="3">
        <f>cases!R28/(population_2016!$B28/1000)</f>
        <v>2.8606091565034157</v>
      </c>
      <c r="S28" s="3">
        <f>cases!S28/(population_2016!$B28/1000)</f>
        <v>3.0649383819679454</v>
      </c>
      <c r="T28" s="3">
        <f>cases!T28/(population_2016!$B28/1000)</f>
        <v>3.2948087606155414</v>
      </c>
      <c r="U28" s="3">
        <f>cases!U28/(population_2016!$B28/1000)</f>
        <v>3.4863674094885382</v>
      </c>
      <c r="V28" s="3">
        <f>cases!V28/(population_2016!$B28/1000)</f>
        <v>3.7545495179107333</v>
      </c>
      <c r="W28" t="s">
        <v>102</v>
      </c>
    </row>
    <row r="29" spans="1:23" x14ac:dyDescent="0.35">
      <c r="A29" t="s">
        <v>108</v>
      </c>
      <c r="B29" s="3">
        <f>cases!B29/(population_2016!$B29/1000)</f>
        <v>0</v>
      </c>
      <c r="C29" s="3">
        <f>cases!C29/(population_2016!$B29/1000)</f>
        <v>0</v>
      </c>
      <c r="D29" t="s">
        <v>102</v>
      </c>
      <c r="E29" s="3">
        <f>cases!E29/(population_2016!$B29/1000)</f>
        <v>0</v>
      </c>
      <c r="F29" s="3">
        <f>cases!F29/(population_2016!$B29/1000)</f>
        <v>0</v>
      </c>
      <c r="G29" s="3">
        <f>cases!G29/(population_2016!$B29/1000)</f>
        <v>0</v>
      </c>
      <c r="H29" s="3">
        <f>cases!H29/(population_2016!$B29/1000)</f>
        <v>1.0857763300760044</v>
      </c>
      <c r="I29" s="3">
        <f>cases!I29/(population_2016!$B29/1000)</f>
        <v>1.0857763300760044</v>
      </c>
      <c r="J29" s="3">
        <f>cases!J29/(population_2016!$B29/1000)</f>
        <v>1.0857763300760044</v>
      </c>
      <c r="K29" s="3">
        <f>cases!K29/(population_2016!$B29/1000)</f>
        <v>1.0857763300760044</v>
      </c>
      <c r="L29" s="3">
        <f>cases!L29/(population_2016!$B29/1000)</f>
        <v>2.1715526601520088</v>
      </c>
      <c r="M29" s="3">
        <f>cases!M29/(population_2016!$B29/1000)</f>
        <v>2.1715526601520088</v>
      </c>
      <c r="N29" s="3">
        <f>cases!N29/(population_2016!$B29/1000)</f>
        <v>2.1715526601520088</v>
      </c>
      <c r="O29" s="3">
        <f>cases!O29/(population_2016!$B29/1000)</f>
        <v>2.1715526601520088</v>
      </c>
      <c r="P29" s="3">
        <f>cases!P29/(population_2016!$B29/1000)</f>
        <v>2.1715526601520088</v>
      </c>
      <c r="Q29" s="3">
        <f>cases!Q29/(population_2016!$B29/1000)</f>
        <v>2.1715526601520088</v>
      </c>
      <c r="R29" s="3">
        <f>cases!R29/(population_2016!$B29/1000)</f>
        <v>2.1715526601520088</v>
      </c>
      <c r="S29" s="3">
        <f>cases!S29/(population_2016!$B29/1000)</f>
        <v>2.1715526601520088</v>
      </c>
      <c r="T29" s="3">
        <f>cases!T29/(population_2016!$B29/1000)</f>
        <v>2.1715526601520088</v>
      </c>
      <c r="U29" s="3">
        <f>cases!U29/(population_2016!$B29/1000)</f>
        <v>2.1715526601520088</v>
      </c>
      <c r="V29" s="3">
        <f>cases!V29/(population_2016!$B29/1000)</f>
        <v>2.1715526601520088</v>
      </c>
      <c r="W29" t="s">
        <v>102</v>
      </c>
    </row>
    <row r="30" spans="1:23" x14ac:dyDescent="0.35">
      <c r="A30" t="s">
        <v>29</v>
      </c>
      <c r="B30" s="3">
        <f>cases!B30/(population_2016!$B30/1000)</f>
        <v>0.58860411255134293</v>
      </c>
      <c r="C30" s="3">
        <f>cases!C30/(population_2016!$B30/1000)</f>
        <v>0.71656152832337405</v>
      </c>
      <c r="D30" t="s">
        <v>102</v>
      </c>
      <c r="E30" s="3">
        <f>cases!E30/(population_2016!$B30/1000)</f>
        <v>1.0620465509078578</v>
      </c>
      <c r="F30" s="3">
        <f>cases!F30/(population_2016!$B30/1000)</f>
        <v>1.2155954498342951</v>
      </c>
      <c r="G30" s="3">
        <f>cases!G30/(population_2016!$B30/1000)</f>
        <v>1.3691443487607324</v>
      </c>
      <c r="H30" s="3">
        <f>cases!H30/(population_2016!$B30/1000)</f>
        <v>1.5866719555731854</v>
      </c>
      <c r="I30" s="3">
        <f>cases!I30/(population_2016!$B30/1000)</f>
        <v>1.7146293713452163</v>
      </c>
      <c r="J30" s="3">
        <f>cases!J30/(population_2016!$B30/1000)</f>
        <v>2.0729101355069033</v>
      </c>
      <c r="K30" s="3">
        <f>cases!K30/(population_2016!$B30/1000)</f>
        <v>2.1880718097017313</v>
      </c>
      <c r="L30" s="3">
        <f>cases!L30/(population_2016!$B30/1000)</f>
        <v>2.3544164502053717</v>
      </c>
      <c r="M30" s="3">
        <f>cases!M30/(population_2016!$B30/1000)</f>
        <v>2.6871057312126525</v>
      </c>
      <c r="N30" s="3">
        <f>cases!N30/(population_2016!$B30/1000)</f>
        <v>2.8662461132934962</v>
      </c>
      <c r="O30" s="3">
        <f>cases!O30/(population_2016!$B30/1000)</f>
        <v>2.9046333380251053</v>
      </c>
      <c r="P30" s="3">
        <f>cases!P30/(population_2016!$B30/1000)</f>
        <v>3.0197950122199333</v>
      </c>
      <c r="Q30" s="3">
        <f>cases!Q30/(population_2016!$B30/1000)</f>
        <v>3.4292587426904326</v>
      </c>
      <c r="R30" s="3">
        <f>cases!R30/(population_2016!$B30/1000)</f>
        <v>3.6595820910800887</v>
      </c>
      <c r="S30" s="3">
        <f>cases!S30/(population_2016!$B30/1000)</f>
        <v>3.9666798889329633</v>
      </c>
      <c r="T30" s="3">
        <f>cases!T30/(population_2016!$B30/1000)</f>
        <v>4.1202287878594008</v>
      </c>
      <c r="U30" s="3">
        <f>cases!U30/(population_2016!$B30/1000)</f>
        <v>4.1970032373226189</v>
      </c>
      <c r="V30" s="3">
        <f>cases!V30/(population_2016!$B30/1000)</f>
        <v>4.4785095520210874</v>
      </c>
      <c r="W30" t="s">
        <v>102</v>
      </c>
    </row>
    <row r="31" spans="1:23" x14ac:dyDescent="0.35">
      <c r="A31" t="s">
        <v>30</v>
      </c>
      <c r="B31" s="3">
        <f>cases!B31/(population_2016!$B31/1000)</f>
        <v>0.52001328922850254</v>
      </c>
      <c r="C31" s="3">
        <f>cases!C31/(population_2016!$B31/1000)</f>
        <v>0.6211269843562669</v>
      </c>
      <c r="D31" t="s">
        <v>102</v>
      </c>
      <c r="E31" s="3">
        <f>cases!E31/(population_2016!$B31/1000)</f>
        <v>1.112250646405408</v>
      </c>
      <c r="F31" s="3">
        <f>cases!F31/(population_2016!$B31/1000)</f>
        <v>1.2278091551228532</v>
      </c>
      <c r="G31" s="3">
        <f>cases!G31/(population_2016!$B31/1000)</f>
        <v>1.4011469181990206</v>
      </c>
      <c r="H31" s="3">
        <f>cases!H31/(population_2016!$B31/1000)</f>
        <v>1.5167054269164657</v>
      </c>
      <c r="I31" s="3">
        <f>cases!I31/(population_2016!$B31/1000)</f>
        <v>1.6900431899926331</v>
      </c>
      <c r="J31" s="3">
        <f>cases!J31/(population_2016!$B31/1000)</f>
        <v>1.9356050210172038</v>
      </c>
      <c r="K31" s="3">
        <f>cases!K31/(population_2016!$B31/1000)</f>
        <v>2.0367187161449682</v>
      </c>
      <c r="L31" s="3">
        <f>cases!L31/(population_2016!$B31/1000)</f>
        <v>2.2245012928108161</v>
      </c>
      <c r="M31" s="3">
        <f>cases!M31/(population_2016!$B31/1000)</f>
        <v>2.5133975646044289</v>
      </c>
      <c r="N31" s="3">
        <f>cases!N31/(population_2016!$B31/1000)</f>
        <v>2.6434008869115546</v>
      </c>
      <c r="O31" s="3">
        <f>cases!O31/(population_2016!$B31/1000)</f>
        <v>2.6867353276805965</v>
      </c>
      <c r="P31" s="3">
        <f>cases!P31/(population_2016!$B31/1000)</f>
        <v>2.8600730907567637</v>
      </c>
      <c r="Q31" s="3">
        <f>cases!Q31/(population_2016!$B31/1000)</f>
        <v>3.4667552615233501</v>
      </c>
      <c r="R31" s="3">
        <f>cases!R31/(population_2016!$B31/1000)</f>
        <v>3.9867685507518527</v>
      </c>
      <c r="S31" s="3">
        <f>cases!S31/(population_2016!$B31/1000)</f>
        <v>4.3478888904938682</v>
      </c>
      <c r="T31" s="3">
        <f>cases!T31/(population_2016!$B31/1000)</f>
        <v>4.7090092302358837</v>
      </c>
      <c r="U31" s="3">
        <f>cases!U31/(population_2016!$B31/1000)</f>
        <v>4.7956781117739675</v>
      </c>
      <c r="V31" s="3">
        <f>cases!V31/(population_2016!$B31/1000)</f>
        <v>5.055684756388219</v>
      </c>
      <c r="W31" t="s">
        <v>102</v>
      </c>
    </row>
    <row r="32" spans="1:23" x14ac:dyDescent="0.35">
      <c r="A32" t="s">
        <v>31</v>
      </c>
      <c r="B32" s="3">
        <f>cases!B32/(population_2016!$B32/1000)</f>
        <v>0.7513737804194236</v>
      </c>
      <c r="C32" s="3">
        <f>cases!C32/(population_2016!$B32/1000)</f>
        <v>0.87473365481664234</v>
      </c>
      <c r="D32" t="s">
        <v>102</v>
      </c>
      <c r="E32" s="3">
        <f>cases!E32/(population_2016!$B32/1000)</f>
        <v>1.2784568801166312</v>
      </c>
      <c r="F32" s="3">
        <f>cases!F32/(population_2016!$B32/1000)</f>
        <v>1.3121004822249636</v>
      </c>
      <c r="G32" s="3">
        <f>cases!G32/(population_2016!$B32/1000)</f>
        <v>1.4242458225860715</v>
      </c>
      <c r="H32" s="3">
        <f>cases!H32/(population_2016!$B32/1000)</f>
        <v>1.5139620948749579</v>
      </c>
      <c r="I32" s="3">
        <f>cases!I32/(population_2016!$B32/1000)</f>
        <v>1.570034765055512</v>
      </c>
      <c r="J32" s="3">
        <f>cases!J32/(population_2016!$B32/1000)</f>
        <v>1.7046091734888416</v>
      </c>
      <c r="K32" s="3">
        <f>cases!K32/(population_2016!$B32/1000)</f>
        <v>1.8391835819221711</v>
      </c>
      <c r="L32" s="3">
        <f>cases!L32/(population_2016!$B32/1000)</f>
        <v>1.951328922283279</v>
      </c>
      <c r="M32" s="3">
        <f>cases!M32/(population_2016!$B32/1000)</f>
        <v>2.0746887966804981</v>
      </c>
      <c r="N32" s="3">
        <f>cases!N32/(population_2016!$B32/1000)</f>
        <v>2.1307614668610517</v>
      </c>
      <c r="O32" s="3">
        <f>cases!O32/(population_2016!$B32/1000)</f>
        <v>2.1644050689693843</v>
      </c>
      <c r="P32" s="3">
        <f>cases!P32/(population_2016!$B32/1000)</f>
        <v>2.2989794774027139</v>
      </c>
      <c r="Q32" s="3">
        <f>cases!Q32/(population_2016!$B32/1000)</f>
        <v>2.411124817763822</v>
      </c>
      <c r="R32" s="3">
        <f>cases!R32/(population_2016!$B32/1000)</f>
        <v>2.5232701581249297</v>
      </c>
      <c r="S32" s="3">
        <f>cases!S32/(population_2016!$B32/1000)</f>
        <v>2.6690591005943705</v>
      </c>
      <c r="T32" s="3">
        <f>cases!T32/(population_2016!$B32/1000)</f>
        <v>2.7924189749915889</v>
      </c>
      <c r="U32" s="3">
        <f>cases!U32/(population_2016!$B32/1000)</f>
        <v>2.8260625770999215</v>
      </c>
      <c r="V32" s="3">
        <f>cases!V32/(population_2016!$B32/1000)</f>
        <v>2.9269933834249184</v>
      </c>
      <c r="W32" t="s">
        <v>102</v>
      </c>
    </row>
    <row r="33" spans="1:23" x14ac:dyDescent="0.35">
      <c r="A33" t="s">
        <v>32</v>
      </c>
      <c r="B33" s="3">
        <f>cases!B33/(population_2016!$B33/1000)</f>
        <v>0.2850131731698331</v>
      </c>
      <c r="C33" s="3">
        <f>cases!C33/(population_2016!$B33/1000)</f>
        <v>0.38928628530513787</v>
      </c>
      <c r="D33" t="s">
        <v>102</v>
      </c>
      <c r="E33" s="3">
        <f>cases!E33/(population_2016!$B33/1000)</f>
        <v>0.61173559119378806</v>
      </c>
      <c r="F33" s="3">
        <f>cases!F33/(population_2016!$B33/1000)</f>
        <v>0.71600870332909283</v>
      </c>
      <c r="G33" s="3">
        <f>cases!G33/(population_2016!$B33/1000)</f>
        <v>0.87589414193656023</v>
      </c>
      <c r="H33" s="3">
        <f>cases!H33/(population_2016!$B33/1000)</f>
        <v>1.0357795805440275</v>
      </c>
      <c r="I33" s="3">
        <f>cases!I33/(population_2016!$B33/1000)</f>
        <v>1.1122465294432511</v>
      </c>
      <c r="J33" s="3">
        <f>cases!J33/(population_2016!$B33/1000)</f>
        <v>1.2860350496687589</v>
      </c>
      <c r="K33" s="3">
        <f>cases!K33/(population_2016!$B33/1000)</f>
        <v>1.3833566209950434</v>
      </c>
      <c r="L33" s="3">
        <f>cases!L33/(population_2016!$B33/1000)</f>
        <v>1.6822728757829173</v>
      </c>
      <c r="M33" s="3">
        <f>cases!M33/(population_2016!$B33/1000)</f>
        <v>1.8491098551994047</v>
      </c>
      <c r="N33" s="3">
        <f>cases!N33/(population_2016!$B33/1000)</f>
        <v>2.0298499162339332</v>
      </c>
      <c r="O33" s="3">
        <f>cases!O33/(population_2016!$B33/1000)</f>
        <v>2.0993653243241361</v>
      </c>
      <c r="P33" s="3">
        <f>cases!P33/(population_2016!$B33/1000)</f>
        <v>2.266202303740624</v>
      </c>
      <c r="Q33" s="3">
        <f>cases!Q33/(population_2016!$B33/1000)</f>
        <v>2.5512154769104569</v>
      </c>
      <c r="R33" s="3">
        <f>cases!R33/(population_2016!$B33/1000)</f>
        <v>2.7111009155179242</v>
      </c>
      <c r="S33" s="3">
        <f>cases!S33/(population_2016!$B33/1000)</f>
        <v>2.9822110070697168</v>
      </c>
      <c r="T33" s="3">
        <f>cases!T33/(population_2016!$B33/1000)</f>
        <v>3.2463695578124891</v>
      </c>
      <c r="U33" s="3">
        <f>cases!U33/(population_2016!$B33/1000)</f>
        <v>3.3854003739928955</v>
      </c>
      <c r="V33" s="3">
        <f>cases!V33/(population_2016!$B33/1000)</f>
        <v>3.6773650879717485</v>
      </c>
      <c r="W33" t="s">
        <v>102</v>
      </c>
    </row>
    <row r="34" spans="1:23" x14ac:dyDescent="0.35">
      <c r="A34" t="s">
        <v>107</v>
      </c>
      <c r="B34" s="3">
        <f>cases!B34/(population_2016!$B34/1000)</f>
        <v>1.2307995273729815</v>
      </c>
      <c r="C34" s="3">
        <f>cases!C34/(population_2016!$B34/1000)</f>
        <v>1.4277274517526584</v>
      </c>
      <c r="D34" t="s">
        <v>102</v>
      </c>
      <c r="E34" s="3">
        <f>cases!E34/(population_2016!$B34/1000)</f>
        <v>1.6246553761323355</v>
      </c>
      <c r="F34" s="3">
        <f>cases!F34/(population_2016!$B34/1000)</f>
        <v>1.8708152816069317</v>
      </c>
      <c r="G34" s="3">
        <f>cases!G34/(population_2016!$B34/1000)</f>
        <v>1.920047262701851</v>
      </c>
      <c r="H34" s="3">
        <f>cases!H34/(population_2016!$B34/1000)</f>
        <v>2.1662071681764474</v>
      </c>
      <c r="I34" s="3">
        <f>cases!I34/(population_2016!$B34/1000)</f>
        <v>2.2646711303662856</v>
      </c>
      <c r="J34" s="3">
        <f>cases!J34/(population_2016!$B34/1000)</f>
        <v>2.5600630169358012</v>
      </c>
      <c r="K34" s="3">
        <f>cases!K34/(population_2016!$B34/1000)</f>
        <v>2.7077589602205592</v>
      </c>
      <c r="L34" s="3">
        <f>cases!L34/(population_2016!$B34/1000)</f>
        <v>2.8062229224103978</v>
      </c>
      <c r="M34" s="3">
        <f>cases!M34/(population_2016!$B34/1000)</f>
        <v>2.8062229224103978</v>
      </c>
      <c r="N34" s="3">
        <f>cases!N34/(population_2016!$B34/1000)</f>
        <v>2.8554549035053167</v>
      </c>
      <c r="O34" s="3">
        <f>cases!O34/(population_2016!$B34/1000)</f>
        <v>2.9046868846002361</v>
      </c>
      <c r="P34" s="3">
        <f>cases!P34/(population_2016!$B34/1000)</f>
        <v>2.9539188656951554</v>
      </c>
      <c r="Q34" s="3">
        <f>cases!Q34/(population_2016!$B34/1000)</f>
        <v>3.052382827884994</v>
      </c>
      <c r="R34" s="3">
        <f>cases!R34/(population_2016!$B34/1000)</f>
        <v>3.1016148089799134</v>
      </c>
      <c r="S34" s="3">
        <f>cases!S34/(population_2016!$B34/1000)</f>
        <v>3.1508467900748323</v>
      </c>
      <c r="T34" s="3">
        <f>cases!T34/(population_2016!$B34/1000)</f>
        <v>3.2985427333595903</v>
      </c>
      <c r="U34" s="3">
        <f>cases!U34/(population_2016!$B34/1000)</f>
        <v>3.2985427333595903</v>
      </c>
      <c r="V34" s="3">
        <f>cases!V34/(population_2016!$B34/1000)</f>
        <v>3.4462386766443478</v>
      </c>
      <c r="W34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609F4-1A5A-459D-8297-63DB4B7007A3}">
  <dimension ref="A1:AR37"/>
  <sheetViews>
    <sheetView zoomScale="75" zoomScaleNormal="75" workbookViewId="0">
      <selection activeCell="D40" sqref="D40"/>
    </sheetView>
  </sheetViews>
  <sheetFormatPr defaultRowHeight="14.5" x14ac:dyDescent="0.35"/>
  <cols>
    <col min="1" max="1" width="19.6328125" customWidth="1"/>
    <col min="2" max="3" width="8.6328125" customWidth="1"/>
    <col min="4" max="4" width="15.08984375" customWidth="1"/>
    <col min="5" max="14" width="8.6328125" customWidth="1"/>
    <col min="15" max="15" width="12.453125" bestFit="1" customWidth="1"/>
    <col min="16" max="16" width="8.6328125" customWidth="1"/>
  </cols>
  <sheetData>
    <row r="1" spans="1:44" s="17" customFormat="1" ht="72.5" x14ac:dyDescent="0.35">
      <c r="A1" s="17" t="s">
        <v>144</v>
      </c>
      <c r="B1" s="17" t="s">
        <v>143</v>
      </c>
      <c r="C1" s="17" t="s">
        <v>182</v>
      </c>
      <c r="D1" s="17" t="s">
        <v>237</v>
      </c>
      <c r="E1" s="17" t="s">
        <v>145</v>
      </c>
      <c r="F1" s="17" t="s">
        <v>146</v>
      </c>
      <c r="G1" s="17" t="s">
        <v>147</v>
      </c>
      <c r="H1" s="17" t="s">
        <v>148</v>
      </c>
      <c r="I1" s="17" t="s">
        <v>149</v>
      </c>
      <c r="J1" s="17" t="s">
        <v>150</v>
      </c>
      <c r="K1" s="17" t="s">
        <v>151</v>
      </c>
      <c r="L1" s="17" t="s">
        <v>152</v>
      </c>
      <c r="M1" s="17" t="s">
        <v>169</v>
      </c>
      <c r="N1" s="17" t="s">
        <v>153</v>
      </c>
      <c r="O1" s="17" t="s">
        <v>162</v>
      </c>
      <c r="P1" s="17" t="s">
        <v>154</v>
      </c>
      <c r="Q1" s="17" t="s">
        <v>155</v>
      </c>
      <c r="R1" s="17" t="s">
        <v>156</v>
      </c>
      <c r="S1" s="17" t="s">
        <v>157</v>
      </c>
      <c r="T1" s="17" t="s">
        <v>158</v>
      </c>
      <c r="U1" s="17" t="s">
        <v>159</v>
      </c>
      <c r="V1" s="17" t="s">
        <v>160</v>
      </c>
      <c r="W1" s="17" t="s">
        <v>177</v>
      </c>
      <c r="X1" s="17" t="s">
        <v>161</v>
      </c>
      <c r="Y1" s="17" t="s">
        <v>193</v>
      </c>
      <c r="Z1" s="17" t="s">
        <v>194</v>
      </c>
      <c r="AA1" s="17" t="s">
        <v>195</v>
      </c>
      <c r="AB1" s="17" t="s">
        <v>196</v>
      </c>
      <c r="AC1" s="17" t="s">
        <v>197</v>
      </c>
      <c r="AD1" s="17" t="s">
        <v>198</v>
      </c>
      <c r="AE1" s="17" t="s">
        <v>199</v>
      </c>
      <c r="AF1" s="17" t="s">
        <v>200</v>
      </c>
      <c r="AG1" s="17" t="s">
        <v>201</v>
      </c>
      <c r="AH1" s="17" t="s">
        <v>202</v>
      </c>
      <c r="AI1" s="17" t="s">
        <v>203</v>
      </c>
      <c r="AJ1" s="17" t="s">
        <v>204</v>
      </c>
      <c r="AK1" s="17" t="s">
        <v>205</v>
      </c>
      <c r="AL1" s="17" t="s">
        <v>206</v>
      </c>
      <c r="AM1" s="17" t="s">
        <v>207</v>
      </c>
      <c r="AN1" s="17" t="s">
        <v>208</v>
      </c>
      <c r="AO1" s="17" t="s">
        <v>209</v>
      </c>
      <c r="AP1" s="17" t="s">
        <v>210</v>
      </c>
      <c r="AQ1" s="17" t="s">
        <v>211</v>
      </c>
      <c r="AR1" s="17" t="s">
        <v>212</v>
      </c>
    </row>
    <row r="2" spans="1:44" s="17" customFormat="1" x14ac:dyDescent="0.35">
      <c r="A2" s="19">
        <v>43905</v>
      </c>
      <c r="B2" s="17">
        <f>mtl_newcases!C3</f>
        <v>20</v>
      </c>
      <c r="C2" s="17">
        <f>mtl_newcases!B3</f>
        <v>4</v>
      </c>
      <c r="D2" s="17" t="s">
        <v>102</v>
      </c>
      <c r="E2" t="s">
        <v>102</v>
      </c>
      <c r="F2" t="s">
        <v>102</v>
      </c>
      <c r="G2" t="s">
        <v>102</v>
      </c>
      <c r="H2" t="s">
        <v>102</v>
      </c>
      <c r="I2" t="s">
        <v>102</v>
      </c>
      <c r="J2" t="s">
        <v>102</v>
      </c>
      <c r="K2" t="s">
        <v>102</v>
      </c>
      <c r="L2" t="s">
        <v>102</v>
      </c>
      <c r="M2" t="s">
        <v>102</v>
      </c>
      <c r="N2" t="s">
        <v>102</v>
      </c>
      <c r="O2" t="s">
        <v>102</v>
      </c>
      <c r="P2" t="s">
        <v>102</v>
      </c>
      <c r="Q2" t="s">
        <v>102</v>
      </c>
      <c r="R2" t="s">
        <v>102</v>
      </c>
      <c r="S2" t="s">
        <v>102</v>
      </c>
      <c r="T2" t="s">
        <v>102</v>
      </c>
      <c r="U2" t="s">
        <v>102</v>
      </c>
      <c r="V2" t="s">
        <v>102</v>
      </c>
      <c r="W2" t="s">
        <v>102</v>
      </c>
      <c r="X2" t="s">
        <v>102</v>
      </c>
      <c r="Y2" t="s">
        <v>102</v>
      </c>
      <c r="Z2" t="s">
        <v>102</v>
      </c>
      <c r="AA2" t="s">
        <v>102</v>
      </c>
      <c r="AB2" t="s">
        <v>102</v>
      </c>
      <c r="AC2" t="s">
        <v>102</v>
      </c>
      <c r="AD2" t="s">
        <v>102</v>
      </c>
      <c r="AE2" t="s">
        <v>102</v>
      </c>
      <c r="AF2" t="s">
        <v>102</v>
      </c>
      <c r="AG2" t="s">
        <v>102</v>
      </c>
      <c r="AH2" t="s">
        <v>102</v>
      </c>
      <c r="AI2" t="s">
        <v>102</v>
      </c>
      <c r="AJ2" t="s">
        <v>102</v>
      </c>
      <c r="AK2" t="s">
        <v>102</v>
      </c>
      <c r="AL2" t="s">
        <v>102</v>
      </c>
      <c r="AM2" t="s">
        <v>102</v>
      </c>
      <c r="AN2" t="s">
        <v>102</v>
      </c>
      <c r="AO2" t="s">
        <v>102</v>
      </c>
      <c r="AP2" t="s">
        <v>102</v>
      </c>
      <c r="AQ2" t="s">
        <v>102</v>
      </c>
      <c r="AR2" t="s">
        <v>102</v>
      </c>
    </row>
    <row r="3" spans="1:44" s="17" customFormat="1" x14ac:dyDescent="0.35">
      <c r="A3" s="19">
        <v>43906</v>
      </c>
      <c r="B3" s="17">
        <f>mtl_newcases!C4</f>
        <v>25</v>
      </c>
      <c r="C3" s="17">
        <f>mtl_newcases!B4</f>
        <v>5</v>
      </c>
      <c r="D3" s="17" t="s">
        <v>102</v>
      </c>
      <c r="E3" t="s">
        <v>102</v>
      </c>
      <c r="F3" t="s">
        <v>102</v>
      </c>
      <c r="G3" t="s">
        <v>102</v>
      </c>
      <c r="H3" t="s">
        <v>102</v>
      </c>
      <c r="I3" t="s">
        <v>102</v>
      </c>
      <c r="J3" t="s">
        <v>102</v>
      </c>
      <c r="K3" t="s">
        <v>102</v>
      </c>
      <c r="L3" t="s">
        <v>102</v>
      </c>
      <c r="M3" t="s">
        <v>102</v>
      </c>
      <c r="N3" t="s">
        <v>102</v>
      </c>
      <c r="O3" t="s">
        <v>102</v>
      </c>
      <c r="P3" t="s">
        <v>102</v>
      </c>
      <c r="Q3" t="s">
        <v>102</v>
      </c>
      <c r="R3" t="s">
        <v>102</v>
      </c>
      <c r="S3" t="s">
        <v>102</v>
      </c>
      <c r="T3" t="s">
        <v>102</v>
      </c>
      <c r="U3" t="s">
        <v>102</v>
      </c>
      <c r="V3" t="s">
        <v>102</v>
      </c>
      <c r="W3" t="s">
        <v>102</v>
      </c>
      <c r="X3" t="s">
        <v>102</v>
      </c>
      <c r="Y3" t="s">
        <v>102</v>
      </c>
      <c r="Z3" t="s">
        <v>102</v>
      </c>
      <c r="AA3" t="s">
        <v>102</v>
      </c>
      <c r="AB3" t="s">
        <v>102</v>
      </c>
      <c r="AC3" t="s">
        <v>102</v>
      </c>
      <c r="AD3" t="s">
        <v>102</v>
      </c>
      <c r="AE3" t="s">
        <v>102</v>
      </c>
      <c r="AF3" t="s">
        <v>102</v>
      </c>
      <c r="AG3" t="s">
        <v>102</v>
      </c>
      <c r="AH3" t="s">
        <v>102</v>
      </c>
      <c r="AI3" t="s">
        <v>102</v>
      </c>
      <c r="AJ3" t="s">
        <v>102</v>
      </c>
      <c r="AK3" t="s">
        <v>102</v>
      </c>
      <c r="AL3" t="s">
        <v>102</v>
      </c>
      <c r="AM3" t="s">
        <v>102</v>
      </c>
      <c r="AN3" t="s">
        <v>102</v>
      </c>
      <c r="AO3" t="s">
        <v>102</v>
      </c>
      <c r="AP3" t="s">
        <v>102</v>
      </c>
      <c r="AQ3" t="s">
        <v>102</v>
      </c>
      <c r="AR3" t="s">
        <v>102</v>
      </c>
    </row>
    <row r="4" spans="1:44" s="17" customFormat="1" x14ac:dyDescent="0.35">
      <c r="A4" s="19">
        <v>43907</v>
      </c>
      <c r="B4" s="17">
        <f>mtl_newcases!C5</f>
        <v>39</v>
      </c>
      <c r="C4" s="17">
        <f>mtl_newcases!B5</f>
        <v>14</v>
      </c>
      <c r="D4" s="17" t="s">
        <v>102</v>
      </c>
      <c r="E4" t="s">
        <v>102</v>
      </c>
      <c r="F4" t="s">
        <v>102</v>
      </c>
      <c r="G4" t="s">
        <v>102</v>
      </c>
      <c r="H4" t="s">
        <v>102</v>
      </c>
      <c r="I4" t="s">
        <v>102</v>
      </c>
      <c r="J4" t="s">
        <v>102</v>
      </c>
      <c r="K4" t="s">
        <v>102</v>
      </c>
      <c r="L4" t="s">
        <v>102</v>
      </c>
      <c r="M4" t="s">
        <v>102</v>
      </c>
      <c r="N4" t="s">
        <v>102</v>
      </c>
      <c r="O4" t="s">
        <v>102</v>
      </c>
      <c r="P4" t="s">
        <v>102</v>
      </c>
      <c r="Q4" t="s">
        <v>102</v>
      </c>
      <c r="R4" t="s">
        <v>102</v>
      </c>
      <c r="S4" t="s">
        <v>102</v>
      </c>
      <c r="T4" t="s">
        <v>102</v>
      </c>
      <c r="U4" t="s">
        <v>102</v>
      </c>
      <c r="V4" t="s">
        <v>102</v>
      </c>
      <c r="W4" t="s">
        <v>102</v>
      </c>
      <c r="X4" t="s">
        <v>102</v>
      </c>
      <c r="Y4" t="s">
        <v>102</v>
      </c>
      <c r="Z4" t="s">
        <v>102</v>
      </c>
      <c r="AA4" t="s">
        <v>102</v>
      </c>
      <c r="AB4" t="s">
        <v>102</v>
      </c>
      <c r="AC4" t="s">
        <v>102</v>
      </c>
      <c r="AD4" t="s">
        <v>102</v>
      </c>
      <c r="AE4" t="s">
        <v>102</v>
      </c>
      <c r="AF4" t="s">
        <v>102</v>
      </c>
      <c r="AG4" t="s">
        <v>102</v>
      </c>
      <c r="AH4" t="s">
        <v>102</v>
      </c>
      <c r="AI4" t="s">
        <v>102</v>
      </c>
      <c r="AJ4" t="s">
        <v>102</v>
      </c>
      <c r="AK4" t="s">
        <v>102</v>
      </c>
      <c r="AL4" t="s">
        <v>102</v>
      </c>
      <c r="AM4" t="s">
        <v>102</v>
      </c>
      <c r="AN4" t="s">
        <v>102</v>
      </c>
      <c r="AO4" t="s">
        <v>102</v>
      </c>
      <c r="AP4" t="s">
        <v>102</v>
      </c>
      <c r="AQ4" t="s">
        <v>102</v>
      </c>
      <c r="AR4" t="s">
        <v>102</v>
      </c>
    </row>
    <row r="5" spans="1:44" s="17" customFormat="1" x14ac:dyDescent="0.35">
      <c r="A5" s="19">
        <v>43908</v>
      </c>
      <c r="B5" s="17">
        <f>mtl_newcases!C6</f>
        <v>42</v>
      </c>
      <c r="C5" s="17">
        <f>mtl_newcases!B6</f>
        <v>3</v>
      </c>
      <c r="D5" s="17" t="s">
        <v>102</v>
      </c>
      <c r="E5" t="s">
        <v>102</v>
      </c>
      <c r="F5" t="s">
        <v>102</v>
      </c>
      <c r="G5" t="s">
        <v>102</v>
      </c>
      <c r="H5" t="s">
        <v>102</v>
      </c>
      <c r="I5" t="s">
        <v>102</v>
      </c>
      <c r="J5" t="s">
        <v>102</v>
      </c>
      <c r="K5" t="s">
        <v>102</v>
      </c>
      <c r="L5" t="s">
        <v>102</v>
      </c>
      <c r="M5" t="s">
        <v>102</v>
      </c>
      <c r="N5" t="s">
        <v>102</v>
      </c>
      <c r="O5" t="s">
        <v>102</v>
      </c>
      <c r="P5" t="s">
        <v>102</v>
      </c>
      <c r="Q5" t="s">
        <v>102</v>
      </c>
      <c r="R5" t="s">
        <v>102</v>
      </c>
      <c r="S5" t="s">
        <v>102</v>
      </c>
      <c r="T5" t="s">
        <v>102</v>
      </c>
      <c r="U5" t="s">
        <v>102</v>
      </c>
      <c r="V5" t="s">
        <v>102</v>
      </c>
      <c r="W5" t="s">
        <v>102</v>
      </c>
      <c r="X5" t="s">
        <v>102</v>
      </c>
      <c r="Y5" t="s">
        <v>102</v>
      </c>
      <c r="Z5" t="s">
        <v>102</v>
      </c>
      <c r="AA5" t="s">
        <v>102</v>
      </c>
      <c r="AB5" t="s">
        <v>102</v>
      </c>
      <c r="AC5" t="s">
        <v>102</v>
      </c>
      <c r="AD5" t="s">
        <v>102</v>
      </c>
      <c r="AE5" t="s">
        <v>102</v>
      </c>
      <c r="AF5" t="s">
        <v>102</v>
      </c>
      <c r="AG5" t="s">
        <v>102</v>
      </c>
      <c r="AH5" t="s">
        <v>102</v>
      </c>
      <c r="AI5" t="s">
        <v>102</v>
      </c>
      <c r="AJ5" t="s">
        <v>102</v>
      </c>
      <c r="AK5" t="s">
        <v>102</v>
      </c>
      <c r="AL5" t="s">
        <v>102</v>
      </c>
      <c r="AM5" t="s">
        <v>102</v>
      </c>
      <c r="AN5" t="s">
        <v>102</v>
      </c>
      <c r="AO5" t="s">
        <v>102</v>
      </c>
      <c r="AP5" t="s">
        <v>102</v>
      </c>
      <c r="AQ5" t="s">
        <v>102</v>
      </c>
      <c r="AR5" t="s">
        <v>102</v>
      </c>
    </row>
    <row r="6" spans="1:44" s="17" customFormat="1" x14ac:dyDescent="0.35">
      <c r="A6" s="19">
        <v>43909</v>
      </c>
      <c r="B6" s="17">
        <f>mtl_newcases!C7</f>
        <v>74</v>
      </c>
      <c r="C6" s="17">
        <f>mtl_newcases!B7</f>
        <v>32</v>
      </c>
      <c r="D6" s="17" t="s">
        <v>102</v>
      </c>
      <c r="E6" t="s">
        <v>102</v>
      </c>
      <c r="F6" t="s">
        <v>102</v>
      </c>
      <c r="G6" t="s">
        <v>102</v>
      </c>
      <c r="H6" t="s">
        <v>102</v>
      </c>
      <c r="I6" t="s">
        <v>102</v>
      </c>
      <c r="J6" t="s">
        <v>102</v>
      </c>
      <c r="K6" t="s">
        <v>102</v>
      </c>
      <c r="L6" t="s">
        <v>102</v>
      </c>
      <c r="M6" t="s">
        <v>102</v>
      </c>
      <c r="N6" t="s">
        <v>102</v>
      </c>
      <c r="O6" t="s">
        <v>102</v>
      </c>
      <c r="P6" t="s">
        <v>102</v>
      </c>
      <c r="Q6" t="s">
        <v>102</v>
      </c>
      <c r="R6" t="s">
        <v>102</v>
      </c>
      <c r="S6" t="s">
        <v>102</v>
      </c>
      <c r="T6" t="s">
        <v>102</v>
      </c>
      <c r="U6" t="s">
        <v>102</v>
      </c>
      <c r="V6" t="s">
        <v>102</v>
      </c>
      <c r="W6" t="s">
        <v>102</v>
      </c>
      <c r="X6" t="s">
        <v>102</v>
      </c>
      <c r="Y6" t="s">
        <v>102</v>
      </c>
      <c r="Z6" t="s">
        <v>102</v>
      </c>
      <c r="AA6" t="s">
        <v>102</v>
      </c>
      <c r="AB6" t="s">
        <v>102</v>
      </c>
      <c r="AC6" t="s">
        <v>102</v>
      </c>
      <c r="AD6" t="s">
        <v>102</v>
      </c>
      <c r="AE6" t="s">
        <v>102</v>
      </c>
      <c r="AF6" t="s">
        <v>102</v>
      </c>
      <c r="AG6" t="s">
        <v>102</v>
      </c>
      <c r="AH6" t="s">
        <v>102</v>
      </c>
      <c r="AI6" t="s">
        <v>102</v>
      </c>
      <c r="AJ6" t="s">
        <v>102</v>
      </c>
      <c r="AK6" t="s">
        <v>102</v>
      </c>
      <c r="AL6" t="s">
        <v>102</v>
      </c>
      <c r="AM6" t="s">
        <v>102</v>
      </c>
      <c r="AN6" t="s">
        <v>102</v>
      </c>
      <c r="AO6" t="s">
        <v>102</v>
      </c>
      <c r="AP6" t="s">
        <v>102</v>
      </c>
      <c r="AQ6" t="s">
        <v>102</v>
      </c>
      <c r="AR6" t="s">
        <v>102</v>
      </c>
    </row>
    <row r="7" spans="1:44" s="17" customFormat="1" x14ac:dyDescent="0.35">
      <c r="A7" s="19">
        <v>43910</v>
      </c>
      <c r="B7" s="17">
        <f>mtl_newcases!C8</f>
        <v>113</v>
      </c>
      <c r="C7" s="17">
        <f>mtl_newcases!B8</f>
        <v>39</v>
      </c>
      <c r="D7" s="17" t="s">
        <v>102</v>
      </c>
      <c r="E7" t="s">
        <v>102</v>
      </c>
      <c r="F7" t="s">
        <v>102</v>
      </c>
      <c r="G7" t="s">
        <v>102</v>
      </c>
      <c r="H7" t="s">
        <v>102</v>
      </c>
      <c r="I7" t="s">
        <v>102</v>
      </c>
      <c r="J7" t="s">
        <v>102</v>
      </c>
      <c r="K7" t="s">
        <v>102</v>
      </c>
      <c r="L7" t="s">
        <v>102</v>
      </c>
      <c r="M7" t="s">
        <v>102</v>
      </c>
      <c r="N7" t="s">
        <v>102</v>
      </c>
      <c r="O7" t="s">
        <v>102</v>
      </c>
      <c r="P7" t="s">
        <v>102</v>
      </c>
      <c r="Q7" t="s">
        <v>102</v>
      </c>
      <c r="R7" t="s">
        <v>102</v>
      </c>
      <c r="S7" t="s">
        <v>102</v>
      </c>
      <c r="T7" t="s">
        <v>102</v>
      </c>
      <c r="U7" t="s">
        <v>102</v>
      </c>
      <c r="V7" t="s">
        <v>102</v>
      </c>
      <c r="W7" t="s">
        <v>102</v>
      </c>
      <c r="X7" t="s">
        <v>102</v>
      </c>
      <c r="Y7" t="s">
        <v>102</v>
      </c>
      <c r="Z7" t="s">
        <v>102</v>
      </c>
      <c r="AA7" t="s">
        <v>102</v>
      </c>
      <c r="AB7" t="s">
        <v>102</v>
      </c>
      <c r="AC7" t="s">
        <v>102</v>
      </c>
      <c r="AD7" t="s">
        <v>102</v>
      </c>
      <c r="AE7" t="s">
        <v>102</v>
      </c>
      <c r="AF7" t="s">
        <v>102</v>
      </c>
      <c r="AG7" t="s">
        <v>102</v>
      </c>
      <c r="AH7" t="s">
        <v>102</v>
      </c>
      <c r="AI7" t="s">
        <v>102</v>
      </c>
      <c r="AJ7" t="s">
        <v>102</v>
      </c>
      <c r="AK7" t="s">
        <v>102</v>
      </c>
      <c r="AL7" t="s">
        <v>102</v>
      </c>
      <c r="AM7" t="s">
        <v>102</v>
      </c>
      <c r="AN7" t="s">
        <v>102</v>
      </c>
      <c r="AO7" t="s">
        <v>102</v>
      </c>
      <c r="AP7" t="s">
        <v>102</v>
      </c>
      <c r="AQ7" t="s">
        <v>102</v>
      </c>
      <c r="AR7" t="s">
        <v>102</v>
      </c>
    </row>
    <row r="8" spans="1:44" s="17" customFormat="1" x14ac:dyDescent="0.35">
      <c r="A8" s="19">
        <v>43911</v>
      </c>
      <c r="B8" s="17">
        <f>mtl_newcases!C9</f>
        <v>216</v>
      </c>
      <c r="C8" s="17">
        <f>mtl_newcases!B9</f>
        <v>103</v>
      </c>
      <c r="D8" s="17" t="s">
        <v>102</v>
      </c>
      <c r="E8" t="s">
        <v>102</v>
      </c>
      <c r="F8" t="s">
        <v>102</v>
      </c>
      <c r="G8" t="s">
        <v>102</v>
      </c>
      <c r="H8" t="s">
        <v>102</v>
      </c>
      <c r="I8" t="s">
        <v>102</v>
      </c>
      <c r="J8" t="s">
        <v>102</v>
      </c>
      <c r="K8" t="s">
        <v>102</v>
      </c>
      <c r="L8" t="s">
        <v>102</v>
      </c>
      <c r="M8" t="s">
        <v>102</v>
      </c>
      <c r="N8" t="s">
        <v>102</v>
      </c>
      <c r="O8" t="s">
        <v>102</v>
      </c>
      <c r="P8" t="s">
        <v>102</v>
      </c>
      <c r="Q8" t="s">
        <v>102</v>
      </c>
      <c r="R8" t="s">
        <v>102</v>
      </c>
      <c r="S8" t="s">
        <v>102</v>
      </c>
      <c r="T8" t="s">
        <v>102</v>
      </c>
      <c r="U8" t="s">
        <v>102</v>
      </c>
      <c r="V8" t="s">
        <v>102</v>
      </c>
      <c r="W8" t="s">
        <v>102</v>
      </c>
      <c r="X8" t="s">
        <v>102</v>
      </c>
      <c r="Y8" t="s">
        <v>102</v>
      </c>
      <c r="Z8" t="s">
        <v>102</v>
      </c>
      <c r="AA8" t="s">
        <v>102</v>
      </c>
      <c r="AB8" t="s">
        <v>102</v>
      </c>
      <c r="AC8" t="s">
        <v>102</v>
      </c>
      <c r="AD8" t="s">
        <v>102</v>
      </c>
      <c r="AE8" t="s">
        <v>102</v>
      </c>
      <c r="AF8" t="s">
        <v>102</v>
      </c>
      <c r="AG8" t="s">
        <v>102</v>
      </c>
      <c r="AH8" t="s">
        <v>102</v>
      </c>
      <c r="AI8" t="s">
        <v>102</v>
      </c>
      <c r="AJ8" t="s">
        <v>102</v>
      </c>
      <c r="AK8" t="s">
        <v>102</v>
      </c>
      <c r="AL8" t="s">
        <v>102</v>
      </c>
      <c r="AM8" t="s">
        <v>102</v>
      </c>
      <c r="AN8" t="s">
        <v>102</v>
      </c>
      <c r="AO8" t="s">
        <v>102</v>
      </c>
      <c r="AP8" t="s">
        <v>102</v>
      </c>
      <c r="AQ8" t="s">
        <v>102</v>
      </c>
      <c r="AR8" t="s">
        <v>102</v>
      </c>
    </row>
    <row r="9" spans="1:44" s="17" customFormat="1" x14ac:dyDescent="0.35">
      <c r="A9" s="19">
        <v>43912</v>
      </c>
      <c r="B9" s="17">
        <f>mtl_newcases!C10</f>
        <v>312</v>
      </c>
      <c r="C9" s="17">
        <f>mtl_newcases!B10</f>
        <v>96</v>
      </c>
      <c r="D9" s="17" t="s">
        <v>102</v>
      </c>
      <c r="E9" t="s">
        <v>102</v>
      </c>
      <c r="F9" t="s">
        <v>102</v>
      </c>
      <c r="G9" t="s">
        <v>102</v>
      </c>
      <c r="H9" t="s">
        <v>102</v>
      </c>
      <c r="I9" t="s">
        <v>102</v>
      </c>
      <c r="J9" t="s">
        <v>102</v>
      </c>
      <c r="K9" t="s">
        <v>102</v>
      </c>
      <c r="L9" t="s">
        <v>102</v>
      </c>
      <c r="M9" t="s">
        <v>102</v>
      </c>
      <c r="N9" t="s">
        <v>102</v>
      </c>
      <c r="O9" t="s">
        <v>102</v>
      </c>
      <c r="P9" t="s">
        <v>102</v>
      </c>
      <c r="Q9" t="s">
        <v>102</v>
      </c>
      <c r="R9" t="s">
        <v>102</v>
      </c>
      <c r="S9" t="s">
        <v>102</v>
      </c>
      <c r="T9" t="s">
        <v>102</v>
      </c>
      <c r="U9" t="s">
        <v>102</v>
      </c>
      <c r="V9" t="s">
        <v>102</v>
      </c>
      <c r="W9" t="s">
        <v>102</v>
      </c>
      <c r="X9" t="s">
        <v>102</v>
      </c>
      <c r="Y9" t="s">
        <v>102</v>
      </c>
      <c r="Z9" t="s">
        <v>102</v>
      </c>
      <c r="AA9" t="s">
        <v>102</v>
      </c>
      <c r="AB9" t="s">
        <v>102</v>
      </c>
      <c r="AC9" t="s">
        <v>102</v>
      </c>
      <c r="AD9" t="s">
        <v>102</v>
      </c>
      <c r="AE9" t="s">
        <v>102</v>
      </c>
      <c r="AF9" t="s">
        <v>102</v>
      </c>
      <c r="AG9" t="s">
        <v>102</v>
      </c>
      <c r="AH9" t="s">
        <v>102</v>
      </c>
      <c r="AI9" t="s">
        <v>102</v>
      </c>
      <c r="AJ9" t="s">
        <v>102</v>
      </c>
      <c r="AK9" t="s">
        <v>102</v>
      </c>
      <c r="AL9" t="s">
        <v>102</v>
      </c>
      <c r="AM9" t="s">
        <v>102</v>
      </c>
      <c r="AN9" t="s">
        <v>102</v>
      </c>
      <c r="AO9" t="s">
        <v>102</v>
      </c>
      <c r="AP9" t="s">
        <v>102</v>
      </c>
      <c r="AQ9" t="s">
        <v>102</v>
      </c>
      <c r="AR9" t="s">
        <v>102</v>
      </c>
    </row>
    <row r="10" spans="1:44" s="17" customFormat="1" x14ac:dyDescent="0.35">
      <c r="A10" s="19">
        <v>43913</v>
      </c>
      <c r="B10" s="17">
        <f>mtl_newcases!C11</f>
        <v>454</v>
      </c>
      <c r="C10" s="17">
        <f>mtl_newcases!B11</f>
        <v>142</v>
      </c>
      <c r="D10" s="17" t="s">
        <v>102</v>
      </c>
      <c r="E10" t="s">
        <v>102</v>
      </c>
      <c r="F10" t="s">
        <v>102</v>
      </c>
      <c r="G10" t="s">
        <v>102</v>
      </c>
      <c r="H10" t="s">
        <v>102</v>
      </c>
      <c r="I10" t="s">
        <v>102</v>
      </c>
      <c r="J10" t="s">
        <v>102</v>
      </c>
      <c r="K10" t="s">
        <v>102</v>
      </c>
      <c r="L10" t="s">
        <v>102</v>
      </c>
      <c r="M10" t="s">
        <v>102</v>
      </c>
      <c r="N10" t="s">
        <v>102</v>
      </c>
      <c r="O10" t="s">
        <v>102</v>
      </c>
      <c r="P10" t="s">
        <v>102</v>
      </c>
      <c r="Q10" t="s">
        <v>102</v>
      </c>
      <c r="R10" t="s">
        <v>102</v>
      </c>
      <c r="S10" t="s">
        <v>102</v>
      </c>
      <c r="T10" t="s">
        <v>102</v>
      </c>
      <c r="U10" t="s">
        <v>102</v>
      </c>
      <c r="V10" t="s">
        <v>102</v>
      </c>
      <c r="W10" t="s">
        <v>102</v>
      </c>
      <c r="X10" t="s">
        <v>102</v>
      </c>
      <c r="Y10" t="s">
        <v>102</v>
      </c>
      <c r="Z10" t="s">
        <v>102</v>
      </c>
      <c r="AA10" t="s">
        <v>102</v>
      </c>
      <c r="AB10" t="s">
        <v>102</v>
      </c>
      <c r="AC10" t="s">
        <v>102</v>
      </c>
      <c r="AD10" t="s">
        <v>102</v>
      </c>
      <c r="AE10" t="s">
        <v>102</v>
      </c>
      <c r="AF10" t="s">
        <v>102</v>
      </c>
      <c r="AG10" t="s">
        <v>102</v>
      </c>
      <c r="AH10" t="s">
        <v>102</v>
      </c>
      <c r="AI10" t="s">
        <v>102</v>
      </c>
      <c r="AJ10" t="s">
        <v>102</v>
      </c>
      <c r="AK10" t="s">
        <v>102</v>
      </c>
      <c r="AL10" t="s">
        <v>102</v>
      </c>
      <c r="AM10" t="s">
        <v>102</v>
      </c>
      <c r="AN10" t="s">
        <v>102</v>
      </c>
      <c r="AO10" t="s">
        <v>102</v>
      </c>
      <c r="AP10" t="s">
        <v>102</v>
      </c>
      <c r="AQ10" t="s">
        <v>102</v>
      </c>
      <c r="AR10" t="s">
        <v>102</v>
      </c>
    </row>
    <row r="11" spans="1:44" s="17" customFormat="1" x14ac:dyDescent="0.35">
      <c r="A11" s="19">
        <v>43914</v>
      </c>
      <c r="B11" s="17">
        <f>mtl_newcases!C12</f>
        <v>633</v>
      </c>
      <c r="C11" s="17">
        <f>mtl_newcases!B12</f>
        <v>179</v>
      </c>
      <c r="D11" s="17" t="s">
        <v>102</v>
      </c>
      <c r="E11" t="s">
        <v>102</v>
      </c>
      <c r="F11" t="s">
        <v>102</v>
      </c>
      <c r="G11" t="s">
        <v>102</v>
      </c>
      <c r="H11" t="s">
        <v>102</v>
      </c>
      <c r="I11" t="s">
        <v>102</v>
      </c>
      <c r="J11" t="s">
        <v>102</v>
      </c>
      <c r="K11" t="s">
        <v>102</v>
      </c>
      <c r="L11" t="s">
        <v>102</v>
      </c>
      <c r="M11" t="s">
        <v>102</v>
      </c>
      <c r="N11" t="s">
        <v>102</v>
      </c>
      <c r="O11" t="s">
        <v>102</v>
      </c>
      <c r="P11" t="s">
        <v>102</v>
      </c>
      <c r="Q11" t="s">
        <v>102</v>
      </c>
      <c r="R11" t="s">
        <v>102</v>
      </c>
      <c r="S11" t="s">
        <v>102</v>
      </c>
      <c r="T11" t="s">
        <v>102</v>
      </c>
      <c r="U11" t="s">
        <v>102</v>
      </c>
      <c r="V11" t="s">
        <v>102</v>
      </c>
      <c r="W11" t="s">
        <v>102</v>
      </c>
      <c r="X11" t="s">
        <v>102</v>
      </c>
      <c r="Y11" t="s">
        <v>102</v>
      </c>
      <c r="Z11" t="s">
        <v>102</v>
      </c>
      <c r="AA11" t="s">
        <v>102</v>
      </c>
      <c r="AB11" t="s">
        <v>102</v>
      </c>
      <c r="AC11" t="s">
        <v>102</v>
      </c>
      <c r="AD11" t="s">
        <v>102</v>
      </c>
      <c r="AE11" t="s">
        <v>102</v>
      </c>
      <c r="AF11" t="s">
        <v>102</v>
      </c>
      <c r="AG11" t="s">
        <v>102</v>
      </c>
      <c r="AH11" t="s">
        <v>102</v>
      </c>
      <c r="AI11" t="s">
        <v>102</v>
      </c>
      <c r="AJ11" t="s">
        <v>102</v>
      </c>
      <c r="AK11" t="s">
        <v>102</v>
      </c>
      <c r="AL11" t="s">
        <v>102</v>
      </c>
      <c r="AM11" t="s">
        <v>102</v>
      </c>
      <c r="AN11" t="s">
        <v>102</v>
      </c>
      <c r="AO11" t="s">
        <v>102</v>
      </c>
      <c r="AP11" t="s">
        <v>102</v>
      </c>
      <c r="AQ11" t="s">
        <v>102</v>
      </c>
      <c r="AR11" t="s">
        <v>102</v>
      </c>
    </row>
    <row r="12" spans="1:44" s="17" customFormat="1" x14ac:dyDescent="0.35">
      <c r="A12" s="19">
        <v>43915</v>
      </c>
      <c r="B12" s="17">
        <f>mtl_newcases!C13</f>
        <v>830</v>
      </c>
      <c r="C12" s="17">
        <f>mtl_newcases!B13</f>
        <v>197</v>
      </c>
      <c r="D12" s="17" t="s">
        <v>102</v>
      </c>
      <c r="E12" t="s">
        <v>102</v>
      </c>
      <c r="F12" t="s">
        <v>102</v>
      </c>
      <c r="G12" t="s">
        <v>102</v>
      </c>
      <c r="H12" t="s">
        <v>102</v>
      </c>
      <c r="I12" t="s">
        <v>102</v>
      </c>
      <c r="J12" t="s">
        <v>102</v>
      </c>
      <c r="K12" t="s">
        <v>102</v>
      </c>
      <c r="L12" t="s">
        <v>102</v>
      </c>
      <c r="M12" t="s">
        <v>102</v>
      </c>
      <c r="N12" t="s">
        <v>102</v>
      </c>
      <c r="O12" t="s">
        <v>102</v>
      </c>
      <c r="P12" t="s">
        <v>102</v>
      </c>
      <c r="Q12" t="s">
        <v>102</v>
      </c>
      <c r="R12" t="s">
        <v>102</v>
      </c>
      <c r="S12" t="s">
        <v>102</v>
      </c>
      <c r="T12" t="s">
        <v>102</v>
      </c>
      <c r="U12" t="s">
        <v>102</v>
      </c>
      <c r="V12" t="s">
        <v>102</v>
      </c>
      <c r="W12" t="s">
        <v>102</v>
      </c>
      <c r="X12" t="s">
        <v>102</v>
      </c>
      <c r="Y12" t="s">
        <v>102</v>
      </c>
      <c r="Z12" t="s">
        <v>102</v>
      </c>
      <c r="AA12" t="s">
        <v>102</v>
      </c>
      <c r="AB12" t="s">
        <v>102</v>
      </c>
      <c r="AC12" t="s">
        <v>102</v>
      </c>
      <c r="AD12" t="s">
        <v>102</v>
      </c>
      <c r="AE12" t="s">
        <v>102</v>
      </c>
      <c r="AF12" t="s">
        <v>102</v>
      </c>
      <c r="AG12" t="s">
        <v>102</v>
      </c>
      <c r="AH12" t="s">
        <v>102</v>
      </c>
      <c r="AI12" t="s">
        <v>102</v>
      </c>
      <c r="AJ12" t="s">
        <v>102</v>
      </c>
      <c r="AK12" t="s">
        <v>102</v>
      </c>
      <c r="AL12" t="s">
        <v>102</v>
      </c>
      <c r="AM12" t="s">
        <v>102</v>
      </c>
      <c r="AN12" t="s">
        <v>102</v>
      </c>
      <c r="AO12" t="s">
        <v>102</v>
      </c>
      <c r="AP12" t="s">
        <v>102</v>
      </c>
      <c r="AQ12" t="s">
        <v>102</v>
      </c>
      <c r="AR12" t="s">
        <v>102</v>
      </c>
    </row>
    <row r="13" spans="1:44" s="17" customFormat="1" x14ac:dyDescent="0.35">
      <c r="A13" s="19">
        <v>43916</v>
      </c>
      <c r="B13" s="17">
        <f>mtl_newcases!C14</f>
        <v>1031</v>
      </c>
      <c r="C13" s="17">
        <f>mtl_newcases!B14</f>
        <v>201</v>
      </c>
      <c r="D13" s="17" t="s">
        <v>102</v>
      </c>
      <c r="E13" t="s">
        <v>102</v>
      </c>
      <c r="F13" t="s">
        <v>102</v>
      </c>
      <c r="G13" t="s">
        <v>102</v>
      </c>
      <c r="H13" t="s">
        <v>102</v>
      </c>
      <c r="I13" t="s">
        <v>102</v>
      </c>
      <c r="J13" t="s">
        <v>102</v>
      </c>
      <c r="K13" t="s">
        <v>102</v>
      </c>
      <c r="L13" t="s">
        <v>102</v>
      </c>
      <c r="M13" t="s">
        <v>102</v>
      </c>
      <c r="N13" t="s">
        <v>102</v>
      </c>
      <c r="O13" t="s">
        <v>102</v>
      </c>
      <c r="P13" t="s">
        <v>102</v>
      </c>
      <c r="Q13" t="s">
        <v>102</v>
      </c>
      <c r="R13" t="s">
        <v>102</v>
      </c>
      <c r="S13" t="s">
        <v>102</v>
      </c>
      <c r="T13" t="s">
        <v>102</v>
      </c>
      <c r="U13" t="s">
        <v>102</v>
      </c>
      <c r="V13" t="s">
        <v>102</v>
      </c>
      <c r="W13" t="s">
        <v>102</v>
      </c>
      <c r="X13" t="s">
        <v>102</v>
      </c>
      <c r="Y13" t="s">
        <v>102</v>
      </c>
      <c r="Z13" t="s">
        <v>102</v>
      </c>
      <c r="AA13" t="s">
        <v>102</v>
      </c>
      <c r="AB13" t="s">
        <v>102</v>
      </c>
      <c r="AC13" t="s">
        <v>102</v>
      </c>
      <c r="AD13" t="s">
        <v>102</v>
      </c>
      <c r="AE13" t="s">
        <v>102</v>
      </c>
      <c r="AF13" t="s">
        <v>102</v>
      </c>
      <c r="AG13" t="s">
        <v>102</v>
      </c>
      <c r="AH13" t="s">
        <v>102</v>
      </c>
      <c r="AI13" t="s">
        <v>102</v>
      </c>
      <c r="AJ13" t="s">
        <v>102</v>
      </c>
      <c r="AK13" t="s">
        <v>102</v>
      </c>
      <c r="AL13" t="s">
        <v>102</v>
      </c>
      <c r="AM13" t="s">
        <v>102</v>
      </c>
      <c r="AN13" t="s">
        <v>102</v>
      </c>
      <c r="AO13" t="s">
        <v>102</v>
      </c>
      <c r="AP13" t="s">
        <v>102</v>
      </c>
      <c r="AQ13" t="s">
        <v>102</v>
      </c>
      <c r="AR13" t="s">
        <v>102</v>
      </c>
    </row>
    <row r="14" spans="1:44" s="17" customFormat="1" x14ac:dyDescent="0.35">
      <c r="A14" s="19">
        <v>43917</v>
      </c>
      <c r="B14" s="17">
        <f>mtl_newcases!C15</f>
        <v>1300</v>
      </c>
      <c r="C14" s="17">
        <f>mtl_newcases!B15</f>
        <v>269</v>
      </c>
      <c r="D14" s="17" t="s">
        <v>102</v>
      </c>
      <c r="E14" t="s">
        <v>102</v>
      </c>
      <c r="F14" t="s">
        <v>102</v>
      </c>
      <c r="G14" t="s">
        <v>102</v>
      </c>
      <c r="H14" t="s">
        <v>102</v>
      </c>
      <c r="I14" t="s">
        <v>102</v>
      </c>
      <c r="J14" t="s">
        <v>102</v>
      </c>
      <c r="K14" t="s">
        <v>102</v>
      </c>
      <c r="L14" t="s">
        <v>102</v>
      </c>
      <c r="M14" t="s">
        <v>102</v>
      </c>
      <c r="N14" t="s">
        <v>102</v>
      </c>
      <c r="O14" t="s">
        <v>102</v>
      </c>
      <c r="P14" t="s">
        <v>102</v>
      </c>
      <c r="Q14" t="s">
        <v>102</v>
      </c>
      <c r="R14" t="s">
        <v>102</v>
      </c>
      <c r="S14" t="s">
        <v>102</v>
      </c>
      <c r="T14" t="s">
        <v>102</v>
      </c>
      <c r="U14" t="s">
        <v>102</v>
      </c>
      <c r="V14" t="s">
        <v>102</v>
      </c>
      <c r="W14" t="s">
        <v>102</v>
      </c>
      <c r="X14" t="s">
        <v>102</v>
      </c>
      <c r="Y14" t="s">
        <v>102</v>
      </c>
      <c r="Z14" t="s">
        <v>102</v>
      </c>
      <c r="AA14" t="s">
        <v>102</v>
      </c>
      <c r="AB14" t="s">
        <v>102</v>
      </c>
      <c r="AC14" t="s">
        <v>102</v>
      </c>
      <c r="AD14" t="s">
        <v>102</v>
      </c>
      <c r="AE14" t="s">
        <v>102</v>
      </c>
      <c r="AF14" t="s">
        <v>102</v>
      </c>
      <c r="AG14" t="s">
        <v>102</v>
      </c>
      <c r="AH14" t="s">
        <v>102</v>
      </c>
      <c r="AI14" t="s">
        <v>102</v>
      </c>
      <c r="AJ14" t="s">
        <v>102</v>
      </c>
      <c r="AK14" t="s">
        <v>102</v>
      </c>
      <c r="AL14" t="s">
        <v>102</v>
      </c>
      <c r="AM14" t="s">
        <v>102</v>
      </c>
      <c r="AN14" t="s">
        <v>102</v>
      </c>
      <c r="AO14" t="s">
        <v>102</v>
      </c>
      <c r="AP14" t="s">
        <v>102</v>
      </c>
      <c r="AQ14" t="s">
        <v>102</v>
      </c>
      <c r="AR14" t="s">
        <v>102</v>
      </c>
    </row>
    <row r="15" spans="1:44" s="17" customFormat="1" x14ac:dyDescent="0.35">
      <c r="A15" s="19">
        <v>43918</v>
      </c>
      <c r="B15" s="17">
        <f>mtl_newcases!C16</f>
        <v>1542</v>
      </c>
      <c r="C15" s="17">
        <f>mtl_newcases!B16</f>
        <v>242</v>
      </c>
      <c r="D15" s="17" t="s">
        <v>102</v>
      </c>
      <c r="E15" t="s">
        <v>102</v>
      </c>
      <c r="F15" t="s">
        <v>102</v>
      </c>
      <c r="G15" t="s">
        <v>102</v>
      </c>
      <c r="H15" t="s">
        <v>102</v>
      </c>
      <c r="I15" t="s">
        <v>102</v>
      </c>
      <c r="J15" t="s">
        <v>102</v>
      </c>
      <c r="K15" t="s">
        <v>102</v>
      </c>
      <c r="L15" t="s">
        <v>102</v>
      </c>
      <c r="M15" t="s">
        <v>102</v>
      </c>
      <c r="N15" t="s">
        <v>102</v>
      </c>
      <c r="O15" t="s">
        <v>102</v>
      </c>
      <c r="P15" t="s">
        <v>102</v>
      </c>
      <c r="Q15" t="s">
        <v>102</v>
      </c>
      <c r="R15" t="s">
        <v>102</v>
      </c>
      <c r="S15" t="s">
        <v>102</v>
      </c>
      <c r="T15" t="s">
        <v>102</v>
      </c>
      <c r="U15" t="s">
        <v>102</v>
      </c>
      <c r="V15" t="s">
        <v>102</v>
      </c>
      <c r="W15" t="s">
        <v>102</v>
      </c>
      <c r="X15" t="s">
        <v>102</v>
      </c>
      <c r="Y15" t="s">
        <v>102</v>
      </c>
      <c r="Z15" t="s">
        <v>102</v>
      </c>
      <c r="AA15" t="s">
        <v>102</v>
      </c>
      <c r="AB15" t="s">
        <v>102</v>
      </c>
      <c r="AC15" t="s">
        <v>102</v>
      </c>
      <c r="AD15" t="s">
        <v>102</v>
      </c>
      <c r="AE15" t="s">
        <v>102</v>
      </c>
      <c r="AF15" t="s">
        <v>102</v>
      </c>
      <c r="AG15" t="s">
        <v>102</v>
      </c>
      <c r="AH15" t="s">
        <v>102</v>
      </c>
      <c r="AI15" t="s">
        <v>102</v>
      </c>
      <c r="AJ15" t="s">
        <v>102</v>
      </c>
      <c r="AK15" t="s">
        <v>102</v>
      </c>
      <c r="AL15" t="s">
        <v>102</v>
      </c>
      <c r="AM15" t="s">
        <v>102</v>
      </c>
      <c r="AN15" t="s">
        <v>102</v>
      </c>
      <c r="AO15" t="s">
        <v>102</v>
      </c>
      <c r="AP15" t="s">
        <v>102</v>
      </c>
      <c r="AQ15" t="s">
        <v>102</v>
      </c>
      <c r="AR15" t="s">
        <v>102</v>
      </c>
    </row>
    <row r="16" spans="1:44" x14ac:dyDescent="0.35">
      <c r="A16" s="19">
        <v>43919</v>
      </c>
      <c r="B16" s="17">
        <f>mtl_newcases!C17</f>
        <v>1840</v>
      </c>
      <c r="C16" s="17">
        <f>mtl_newcases!B17</f>
        <v>298</v>
      </c>
      <c r="D16" s="17" t="s">
        <v>102</v>
      </c>
      <c r="E16" t="s">
        <v>102</v>
      </c>
      <c r="F16" t="s">
        <v>102</v>
      </c>
      <c r="G16" t="s">
        <v>102</v>
      </c>
      <c r="H16" t="s">
        <v>102</v>
      </c>
      <c r="I16" t="s">
        <v>102</v>
      </c>
      <c r="J16" t="s">
        <v>102</v>
      </c>
      <c r="K16" t="s">
        <v>102</v>
      </c>
      <c r="L16" t="s">
        <v>102</v>
      </c>
      <c r="M16" t="s">
        <v>102</v>
      </c>
      <c r="N16" t="s">
        <v>102</v>
      </c>
      <c r="O16" t="s">
        <v>102</v>
      </c>
      <c r="P16" t="s">
        <v>102</v>
      </c>
      <c r="Q16" t="s">
        <v>102</v>
      </c>
      <c r="R16" t="s">
        <v>102</v>
      </c>
      <c r="S16" t="s">
        <v>102</v>
      </c>
      <c r="T16" t="s">
        <v>102</v>
      </c>
      <c r="U16" t="s">
        <v>102</v>
      </c>
      <c r="V16" t="s">
        <v>102</v>
      </c>
      <c r="W16" t="s">
        <v>102</v>
      </c>
      <c r="X16" t="s">
        <v>102</v>
      </c>
      <c r="Y16" t="s">
        <v>102</v>
      </c>
      <c r="Z16" t="s">
        <v>102</v>
      </c>
      <c r="AA16" t="s">
        <v>102</v>
      </c>
      <c r="AB16" t="s">
        <v>102</v>
      </c>
      <c r="AC16" t="s">
        <v>102</v>
      </c>
      <c r="AD16" t="s">
        <v>102</v>
      </c>
      <c r="AE16" t="s">
        <v>102</v>
      </c>
      <c r="AF16" t="s">
        <v>102</v>
      </c>
      <c r="AG16" t="s">
        <v>102</v>
      </c>
      <c r="AH16" t="s">
        <v>102</v>
      </c>
      <c r="AI16" t="s">
        <v>102</v>
      </c>
      <c r="AJ16" t="s">
        <v>102</v>
      </c>
      <c r="AK16" t="s">
        <v>102</v>
      </c>
      <c r="AL16" t="s">
        <v>102</v>
      </c>
      <c r="AM16" t="s">
        <v>102</v>
      </c>
      <c r="AN16" t="s">
        <v>102</v>
      </c>
      <c r="AO16" t="s">
        <v>102</v>
      </c>
      <c r="AP16" t="s">
        <v>102</v>
      </c>
      <c r="AQ16" t="s">
        <v>102</v>
      </c>
      <c r="AR16" t="s">
        <v>102</v>
      </c>
    </row>
    <row r="17" spans="1:44" x14ac:dyDescent="0.35">
      <c r="A17" s="19">
        <v>43920</v>
      </c>
      <c r="B17" s="17">
        <f>mtl_newcases!C18</f>
        <v>2123</v>
      </c>
      <c r="C17" s="17">
        <f>mtl_newcases!B18</f>
        <v>283</v>
      </c>
      <c r="D17" s="17" t="s">
        <v>102</v>
      </c>
      <c r="E17" t="s">
        <v>102</v>
      </c>
      <c r="F17" t="s">
        <v>102</v>
      </c>
      <c r="G17" t="s">
        <v>102</v>
      </c>
      <c r="H17" t="s">
        <v>102</v>
      </c>
      <c r="I17" t="s">
        <v>102</v>
      </c>
      <c r="J17" t="s">
        <v>102</v>
      </c>
      <c r="K17" t="s">
        <v>102</v>
      </c>
      <c r="L17" t="s">
        <v>102</v>
      </c>
      <c r="M17" t="s">
        <v>102</v>
      </c>
      <c r="N17" t="s">
        <v>102</v>
      </c>
      <c r="O17" t="s">
        <v>102</v>
      </c>
      <c r="P17" t="s">
        <v>102</v>
      </c>
      <c r="Q17" t="s">
        <v>102</v>
      </c>
      <c r="R17" t="s">
        <v>102</v>
      </c>
      <c r="S17" t="s">
        <v>102</v>
      </c>
      <c r="T17" t="s">
        <v>102</v>
      </c>
      <c r="U17" t="s">
        <v>102</v>
      </c>
      <c r="V17" t="s">
        <v>102</v>
      </c>
      <c r="W17" t="s">
        <v>102</v>
      </c>
      <c r="X17" t="s">
        <v>102</v>
      </c>
      <c r="Y17" t="s">
        <v>102</v>
      </c>
      <c r="Z17" t="s">
        <v>102</v>
      </c>
      <c r="AA17" t="s">
        <v>102</v>
      </c>
      <c r="AB17" t="s">
        <v>102</v>
      </c>
      <c r="AC17" t="s">
        <v>102</v>
      </c>
      <c r="AD17" t="s">
        <v>102</v>
      </c>
      <c r="AE17" t="s">
        <v>102</v>
      </c>
      <c r="AF17" t="s">
        <v>102</v>
      </c>
      <c r="AG17" t="s">
        <v>102</v>
      </c>
      <c r="AH17" t="s">
        <v>102</v>
      </c>
      <c r="AI17" t="s">
        <v>102</v>
      </c>
      <c r="AJ17" t="s">
        <v>102</v>
      </c>
      <c r="AK17" t="s">
        <v>102</v>
      </c>
      <c r="AL17" t="s">
        <v>102</v>
      </c>
      <c r="AM17" t="s">
        <v>102</v>
      </c>
      <c r="AN17" t="s">
        <v>102</v>
      </c>
      <c r="AO17" t="s">
        <v>102</v>
      </c>
      <c r="AP17" t="s">
        <v>102</v>
      </c>
      <c r="AQ17" t="s">
        <v>102</v>
      </c>
      <c r="AR17" t="s">
        <v>102</v>
      </c>
    </row>
    <row r="18" spans="1:44" x14ac:dyDescent="0.35">
      <c r="A18" s="19">
        <v>43921</v>
      </c>
      <c r="B18" s="17">
        <f>mtl_newcases!C19</f>
        <v>2519</v>
      </c>
      <c r="C18" s="17">
        <f>mtl_newcases!B19</f>
        <v>396</v>
      </c>
      <c r="D18" s="17" t="s">
        <v>102</v>
      </c>
      <c r="E18" cm="1">
        <f t="array" ref="E18:N18">TRANSPOSE(santemontreal!C$57:C$66)</f>
        <v>16</v>
      </c>
      <c r="F18">
        <v>18</v>
      </c>
      <c r="G18">
        <v>87</v>
      </c>
      <c r="H18">
        <v>380</v>
      </c>
      <c r="I18">
        <v>374</v>
      </c>
      <c r="J18">
        <v>357</v>
      </c>
      <c r="K18">
        <v>342</v>
      </c>
      <c r="L18">
        <v>258</v>
      </c>
      <c r="M18">
        <v>140</v>
      </c>
      <c r="N18">
        <v>119</v>
      </c>
      <c r="O18" s="18">
        <f>E18/(age_distribution_2016!$B$2/100000)</f>
        <v>14.57991616548205</v>
      </c>
      <c r="P18" s="18">
        <f>F18/(age_distribution_2016!$B$3/100000)</f>
        <v>17.24385687598793</v>
      </c>
      <c r="Q18" s="18">
        <f>G18/(age_distribution_2016!$B$4/100000)</f>
        <v>46.231102372665198</v>
      </c>
      <c r="R18" s="18">
        <f>H18/(age_distribution_2016!$B$5/100000)</f>
        <v>129.59331571318953</v>
      </c>
      <c r="S18" s="18">
        <f>I18/(age_distribution_2016!$B$6/100000)</f>
        <v>124.80186869108201</v>
      </c>
      <c r="T18" s="18">
        <f>J18/(age_distribution_2016!$B$7/100000)</f>
        <v>140.28882994400234</v>
      </c>
      <c r="U18" s="18">
        <f>K18/(age_distribution_2016!$B$8/100000)</f>
        <v>132.11009174311926</v>
      </c>
      <c r="V18" s="18">
        <f>L18/(age_distribution_2016!$B$9/100000)</f>
        <v>125.85058901002414</v>
      </c>
      <c r="W18" s="18">
        <f>M18/(age_distribution_2016!$B$10/100000)</f>
        <v>107.95805058605799</v>
      </c>
      <c r="X18" s="18">
        <f>N18/(age_distribution_2016!$B$11/100000)</f>
        <v>120.43924902585901</v>
      </c>
      <c r="Y18" s="3">
        <f>E18*100/SUM($E18:$N18)</f>
        <v>0.76518412242945955</v>
      </c>
      <c r="Z18" s="3">
        <f t="shared" ref="Z18:AH18" si="0">F18*100/SUM($E18:$N18)</f>
        <v>0.86083213773314204</v>
      </c>
      <c r="AA18" s="3">
        <f t="shared" si="0"/>
        <v>4.1606886657101869</v>
      </c>
      <c r="AB18" s="3">
        <f t="shared" si="0"/>
        <v>18.173122907699664</v>
      </c>
      <c r="AC18" s="3">
        <f t="shared" si="0"/>
        <v>17.886178861788618</v>
      </c>
      <c r="AD18" s="3">
        <f t="shared" si="0"/>
        <v>17.073170731707318</v>
      </c>
      <c r="AE18" s="3">
        <f t="shared" si="0"/>
        <v>16.355810616929698</v>
      </c>
      <c r="AF18" s="3">
        <f t="shared" si="0"/>
        <v>12.338593974175035</v>
      </c>
      <c r="AG18" s="3">
        <f t="shared" si="0"/>
        <v>6.6953610712577714</v>
      </c>
      <c r="AH18" s="3">
        <f t="shared" si="0"/>
        <v>5.691056910569106</v>
      </c>
      <c r="AI18" s="3">
        <f>O18*100/SUM($O18:$X18)</f>
        <v>1.5201713841005755</v>
      </c>
      <c r="AJ18" s="3">
        <f t="shared" ref="AJ18:AR18" si="1">P18*100/SUM($O18:$X18)</f>
        <v>1.7979265091018517</v>
      </c>
      <c r="AK18" s="3">
        <f t="shared" si="1"/>
        <v>4.8202745533431699</v>
      </c>
      <c r="AL18" s="3">
        <f t="shared" si="1"/>
        <v>13.512015287461615</v>
      </c>
      <c r="AM18" s="3">
        <f t="shared" si="1"/>
        <v>13.012436238530851</v>
      </c>
      <c r="AN18" s="3">
        <f t="shared" si="1"/>
        <v>14.627180456272072</v>
      </c>
      <c r="AO18" s="3">
        <f t="shared" si="1"/>
        <v>13.774426323126368</v>
      </c>
      <c r="AP18" s="3">
        <f t="shared" si="1"/>
        <v>13.12178080544647</v>
      </c>
      <c r="AQ18" s="3">
        <f t="shared" si="1"/>
        <v>11.256219673796846</v>
      </c>
      <c r="AR18" s="3">
        <f t="shared" si="1"/>
        <v>12.557568768820188</v>
      </c>
    </row>
    <row r="19" spans="1:44" x14ac:dyDescent="0.35">
      <c r="A19" s="19">
        <v>43922</v>
      </c>
      <c r="B19" s="17">
        <f>mtl_newcases!C20</f>
        <v>2828</v>
      </c>
      <c r="C19" s="17">
        <f>mtl_newcases!B20</f>
        <v>309</v>
      </c>
      <c r="D19" s="17" t="s">
        <v>102</v>
      </c>
      <c r="E19" cm="1">
        <f t="array" ref="E19:N19">TRANSPOSE(santemontreal!D$57:D$66)</f>
        <v>16</v>
      </c>
      <c r="F19">
        <v>20</v>
      </c>
      <c r="G19">
        <v>112</v>
      </c>
      <c r="H19">
        <v>462</v>
      </c>
      <c r="I19">
        <v>465</v>
      </c>
      <c r="J19">
        <v>456</v>
      </c>
      <c r="K19">
        <v>418</v>
      </c>
      <c r="L19">
        <v>310</v>
      </c>
      <c r="M19">
        <v>179</v>
      </c>
      <c r="N19">
        <v>197</v>
      </c>
      <c r="O19" s="18">
        <f>E19/(age_distribution_2016!$B$2/100000)</f>
        <v>14.57991616548205</v>
      </c>
      <c r="P19" s="18">
        <f>F19/(age_distribution_2016!$B$3/100000)</f>
        <v>19.159840973319923</v>
      </c>
      <c r="Q19" s="18">
        <f>G19/(age_distribution_2016!$B$4/100000)</f>
        <v>59.515901905040252</v>
      </c>
      <c r="R19" s="18">
        <f>H19/(age_distribution_2016!$B$5/100000)</f>
        <v>157.55818910393043</v>
      </c>
      <c r="S19" s="18">
        <f>I19/(age_distribution_2016!$B$6/100000)</f>
        <v>155.16809877367149</v>
      </c>
      <c r="T19" s="18">
        <f>J19/(age_distribution_2016!$B$7/100000)</f>
        <v>179.192455054524</v>
      </c>
      <c r="U19" s="18">
        <f>K19/(age_distribution_2016!$B$8/100000)</f>
        <v>161.46788990825686</v>
      </c>
      <c r="V19" s="18">
        <f>L19/(age_distribution_2016!$B$9/100000)</f>
        <v>151.21582400429256</v>
      </c>
      <c r="W19" s="18">
        <f>M19/(age_distribution_2016!$B$10/100000)</f>
        <v>138.03207896360271</v>
      </c>
      <c r="X19" s="18">
        <f>N19/(age_distribution_2016!$B$11/100000)</f>
        <v>199.38262233692626</v>
      </c>
      <c r="Y19" s="3">
        <f t="shared" ref="Y19:Y22" si="2">E19*100/SUM($E19:$N19)</f>
        <v>0.60721062618595822</v>
      </c>
      <c r="Z19" s="3">
        <f t="shared" ref="Z19:Z22" si="3">F19*100/SUM($E19:$N19)</f>
        <v>0.75901328273244784</v>
      </c>
      <c r="AA19" s="3">
        <f t="shared" ref="AA19:AA22" si="4">G19*100/SUM($E19:$N19)</f>
        <v>4.2504743833017073</v>
      </c>
      <c r="AB19" s="3">
        <f t="shared" ref="AB19:AB22" si="5">H19*100/SUM($E19:$N19)</f>
        <v>17.533206831119546</v>
      </c>
      <c r="AC19" s="3">
        <f t="shared" ref="AC19:AC22" si="6">I19*100/SUM($E19:$N19)</f>
        <v>17.647058823529413</v>
      </c>
      <c r="AD19" s="3">
        <f t="shared" ref="AD19:AD22" si="7">J19*100/SUM($E19:$N19)</f>
        <v>17.30550284629981</v>
      </c>
      <c r="AE19" s="3">
        <f t="shared" ref="AE19:AE22" si="8">K19*100/SUM($E19:$N19)</f>
        <v>15.863377609108159</v>
      </c>
      <c r="AF19" s="3">
        <f t="shared" ref="AF19:AF22" si="9">L19*100/SUM($E19:$N19)</f>
        <v>11.764705882352942</v>
      </c>
      <c r="AG19" s="3">
        <f t="shared" ref="AG19:AG22" si="10">M19*100/SUM($E19:$N19)</f>
        <v>6.7931688804554078</v>
      </c>
      <c r="AH19" s="3">
        <f t="shared" ref="AH19:AH22" si="11">N19*100/SUM($E19:$N19)</f>
        <v>7.4762808349146113</v>
      </c>
      <c r="AI19" s="3">
        <f t="shared" ref="AI19:AI22" si="12">O19*100/SUM($O19:$X19)</f>
        <v>1.1802992798513701</v>
      </c>
      <c r="AJ19" s="3">
        <f t="shared" ref="AJ19:AJ22" si="13">P19*100/SUM($O19:$X19)</f>
        <v>1.5510614907660267</v>
      </c>
      <c r="AK19" s="3">
        <f t="shared" ref="AK19:AK22" si="14">Q19*100/SUM($O19:$X19)</f>
        <v>4.8180370422521746</v>
      </c>
      <c r="AL19" s="3">
        <f t="shared" ref="AL19:AL22" si="15">R19*100/SUM($O19:$X19)</f>
        <v>12.754930482682003</v>
      </c>
      <c r="AM19" s="3">
        <f t="shared" ref="AM19:AM22" si="16">S19*100/SUM($O19:$X19)</f>
        <v>12.56144364341861</v>
      </c>
      <c r="AN19" s="3">
        <f t="shared" ref="AN19:AN22" si="17">T19*100/SUM($O19:$X19)</f>
        <v>14.506306020907145</v>
      </c>
      <c r="AO19" s="3">
        <f t="shared" ref="AO19:AO22" si="18">U19*100/SUM($O19:$X19)</f>
        <v>13.071435529172318</v>
      </c>
      <c r="AP19" s="3">
        <f t="shared" ref="AP19:AP22" si="19">V19*100/SUM($O19:$X19)</f>
        <v>12.241492073661524</v>
      </c>
      <c r="AQ19" s="3">
        <f t="shared" ref="AQ19:AQ22" si="20">W19*100/SUM($O19:$X19)</f>
        <v>11.174218119500496</v>
      </c>
      <c r="AR19" s="3">
        <f t="shared" ref="AR19:AR21" si="21">X19*100/SUM($O19:$X19)</f>
        <v>16.140776317788319</v>
      </c>
    </row>
    <row r="20" spans="1:44" x14ac:dyDescent="0.35">
      <c r="A20" s="19">
        <v>43923</v>
      </c>
      <c r="B20" s="17">
        <f>mtl_newcases!C21</f>
        <v>3238</v>
      </c>
      <c r="C20" s="17">
        <f>mtl_newcases!B21</f>
        <v>410</v>
      </c>
      <c r="D20" s="17" t="s">
        <v>102</v>
      </c>
      <c r="E20" cm="1">
        <f t="array" ref="E20:N20">TRANSPOSE(santemontreal!E$57:E$66)</f>
        <v>18</v>
      </c>
      <c r="F20">
        <v>20</v>
      </c>
      <c r="G20">
        <v>116</v>
      </c>
      <c r="H20">
        <v>486</v>
      </c>
      <c r="I20">
        <v>495</v>
      </c>
      <c r="J20">
        <v>496</v>
      </c>
      <c r="K20">
        <v>447</v>
      </c>
      <c r="L20">
        <v>321</v>
      </c>
      <c r="M20">
        <v>199</v>
      </c>
      <c r="N20">
        <v>232</v>
      </c>
      <c r="O20" s="18">
        <f>E20/(age_distribution_2016!$B$2/100000)</f>
        <v>16.402405686167306</v>
      </c>
      <c r="P20" s="18">
        <f>F20/(age_distribution_2016!$B$3/100000)</f>
        <v>19.159840973319923</v>
      </c>
      <c r="Q20" s="18">
        <f>G20/(age_distribution_2016!$B$4/100000)</f>
        <v>61.641469830220259</v>
      </c>
      <c r="R20" s="18">
        <f>H20/(age_distribution_2016!$B$5/100000)</f>
        <v>165.74303009634241</v>
      </c>
      <c r="S20" s="18">
        <f>I20/(age_distribution_2016!$B$6/100000)</f>
        <v>165.17894385584384</v>
      </c>
      <c r="T20" s="18">
        <f>J20/(age_distribution_2016!$B$7/100000)</f>
        <v>194.91109146281559</v>
      </c>
      <c r="U20" s="18">
        <f>K20/(age_distribution_2016!$B$8/100000)</f>
        <v>172.67020762916465</v>
      </c>
      <c r="V20" s="18">
        <f>L20/(age_distribution_2016!$B$9/100000)</f>
        <v>156.58154679154165</v>
      </c>
      <c r="W20" s="18">
        <f>M20/(age_distribution_2016!$B$10/100000)</f>
        <v>153.45465761875386</v>
      </c>
      <c r="X20" s="18">
        <f>N20/(age_distribution_2016!$B$11/100000)</f>
        <v>234.80593087394362</v>
      </c>
      <c r="Y20" s="3">
        <f t="shared" si="2"/>
        <v>0.63604240282685509</v>
      </c>
      <c r="Z20" s="3">
        <f t="shared" si="3"/>
        <v>0.70671378091872794</v>
      </c>
      <c r="AA20" s="3">
        <f t="shared" si="4"/>
        <v>4.0989399293286217</v>
      </c>
      <c r="AB20" s="3">
        <f t="shared" si="5"/>
        <v>17.17314487632509</v>
      </c>
      <c r="AC20" s="3">
        <f t="shared" si="6"/>
        <v>17.491166077738516</v>
      </c>
      <c r="AD20" s="3">
        <f t="shared" si="7"/>
        <v>17.526501766784452</v>
      </c>
      <c r="AE20" s="3">
        <f t="shared" si="8"/>
        <v>15.795053003533569</v>
      </c>
      <c r="AF20" s="3">
        <f t="shared" si="9"/>
        <v>11.342756183745584</v>
      </c>
      <c r="AG20" s="3">
        <f t="shared" si="10"/>
        <v>7.031802120141343</v>
      </c>
      <c r="AH20" s="3">
        <f t="shared" si="11"/>
        <v>8.1978798586572434</v>
      </c>
      <c r="AI20" s="3">
        <f t="shared" si="12"/>
        <v>1.223558718028539</v>
      </c>
      <c r="AJ20" s="3">
        <f t="shared" si="13"/>
        <v>1.429253178313741</v>
      </c>
      <c r="AK20" s="3">
        <f t="shared" si="14"/>
        <v>4.5982253607143129</v>
      </c>
      <c r="AL20" s="3">
        <f t="shared" si="15"/>
        <v>12.36381621739006</v>
      </c>
      <c r="AM20" s="3">
        <f t="shared" si="16"/>
        <v>12.321737472937102</v>
      </c>
      <c r="AN20" s="3">
        <f t="shared" si="17"/>
        <v>14.539645571680282</v>
      </c>
      <c r="AO20" s="3">
        <f t="shared" si="18"/>
        <v>12.880558006599919</v>
      </c>
      <c r="AP20" s="3">
        <f t="shared" si="19"/>
        <v>11.680403492321608</v>
      </c>
      <c r="AQ20" s="3">
        <f t="shared" si="20"/>
        <v>11.44714914043711</v>
      </c>
      <c r="AR20" s="3">
        <f t="shared" si="21"/>
        <v>17.51565284157731</v>
      </c>
    </row>
    <row r="21" spans="1:44" x14ac:dyDescent="0.35">
      <c r="A21" s="19">
        <v>43924</v>
      </c>
      <c r="B21" s="17">
        <f>mtl_newcases!C22</f>
        <v>3598</v>
      </c>
      <c r="C21" s="17">
        <f>mtl_newcases!B22</f>
        <v>360</v>
      </c>
      <c r="D21" s="17" t="s">
        <v>102</v>
      </c>
      <c r="E21" cm="1">
        <f t="array" ref="E21:N21">TRANSPOSE(santemontreal!F$57:F$66)</f>
        <v>24</v>
      </c>
      <c r="F21">
        <v>23</v>
      </c>
      <c r="G21">
        <v>128</v>
      </c>
      <c r="H21">
        <v>539</v>
      </c>
      <c r="I21">
        <v>566</v>
      </c>
      <c r="J21">
        <v>560</v>
      </c>
      <c r="K21">
        <v>512</v>
      </c>
      <c r="L21">
        <v>362</v>
      </c>
      <c r="M21">
        <v>244</v>
      </c>
      <c r="N21">
        <v>295</v>
      </c>
      <c r="O21" s="18">
        <f>E21/(age_distribution_2016!$B$2/100000)</f>
        <v>21.869874248223073</v>
      </c>
      <c r="P21" s="18">
        <f>F21/(age_distribution_2016!$B$3/100000)</f>
        <v>22.033817119317909</v>
      </c>
      <c r="Q21" s="18">
        <f>G21/(age_distribution_2016!$B$4/100000)</f>
        <v>68.018173605760282</v>
      </c>
      <c r="R21" s="18">
        <f>H21/(age_distribution_2016!$B$5/100000)</f>
        <v>183.81788728791884</v>
      </c>
      <c r="S21" s="18">
        <f>I21/(age_distribution_2016!$B$6/100000)</f>
        <v>188.87127721698508</v>
      </c>
      <c r="T21" s="18">
        <f>J21/(age_distribution_2016!$B$7/100000)</f>
        <v>220.06090971608214</v>
      </c>
      <c r="U21" s="18">
        <f>K21/(age_distribution_2016!$B$8/100000)</f>
        <v>197.77885079671654</v>
      </c>
      <c r="V21" s="18">
        <f>L21/(age_distribution_2016!$B$9/100000)</f>
        <v>176.58105899856099</v>
      </c>
      <c r="W21" s="18">
        <f>M21/(age_distribution_2016!$B$10/100000)</f>
        <v>188.15545959284393</v>
      </c>
      <c r="X21" s="18">
        <f>N21/(age_distribution_2016!$B$11/100000)</f>
        <v>298.56788624057486</v>
      </c>
      <c r="Y21" s="3">
        <f t="shared" si="2"/>
        <v>0.73778051029818625</v>
      </c>
      <c r="Z21" s="3">
        <f t="shared" si="3"/>
        <v>0.70703965570242855</v>
      </c>
      <c r="AA21" s="3">
        <f t="shared" si="4"/>
        <v>3.9348293882569934</v>
      </c>
      <c r="AB21" s="3">
        <f t="shared" si="5"/>
        <v>16.569320627113434</v>
      </c>
      <c r="AC21" s="3">
        <f t="shared" si="6"/>
        <v>17.399323701198892</v>
      </c>
      <c r="AD21" s="3">
        <f t="shared" si="7"/>
        <v>17.214878573624347</v>
      </c>
      <c r="AE21" s="3">
        <f t="shared" si="8"/>
        <v>15.739317553027973</v>
      </c>
      <c r="AF21" s="3">
        <f t="shared" si="9"/>
        <v>11.12818936366431</v>
      </c>
      <c r="AG21" s="3">
        <f t="shared" si="10"/>
        <v>7.5007685213648942</v>
      </c>
      <c r="AH21" s="3">
        <f t="shared" si="11"/>
        <v>9.0685521057485392</v>
      </c>
      <c r="AI21" s="3">
        <f t="shared" si="12"/>
        <v>1.3967620430405514</v>
      </c>
      <c r="AJ21" s="3">
        <f t="shared" si="13"/>
        <v>1.4072325732764974</v>
      </c>
      <c r="AK21" s="3">
        <f t="shared" si="14"/>
        <v>4.3441129130949543</v>
      </c>
      <c r="AL21" s="3">
        <f t="shared" si="15"/>
        <v>11.739886790457071</v>
      </c>
      <c r="AM21" s="3">
        <f t="shared" si="16"/>
        <v>12.062631364179373</v>
      </c>
      <c r="AN21" s="3">
        <f t="shared" si="17"/>
        <v>14.054617889417962</v>
      </c>
      <c r="AO21" s="3">
        <f t="shared" si="18"/>
        <v>12.631530870895588</v>
      </c>
      <c r="AP21" s="3">
        <f t="shared" si="19"/>
        <v>11.277692680337832</v>
      </c>
      <c r="AQ21" s="3">
        <f t="shared" si="20"/>
        <v>12.016914279764904</v>
      </c>
      <c r="AR21" s="3">
        <f t="shared" si="21"/>
        <v>19.068618595535266</v>
      </c>
    </row>
    <row r="22" spans="1:44" x14ac:dyDescent="0.35">
      <c r="A22" s="19">
        <v>43925</v>
      </c>
      <c r="B22" s="17">
        <f>mtl_newcases!C23</f>
        <v>3917</v>
      </c>
      <c r="C22" s="17">
        <f>mtl_newcases!B23</f>
        <v>319</v>
      </c>
      <c r="D22" s="17" t="s">
        <v>102</v>
      </c>
      <c r="E22" cm="1">
        <f t="array" ref="E22:N22">TRANSPOSE(santemontreal!G$57:G$66)</f>
        <v>25</v>
      </c>
      <c r="F22">
        <v>27</v>
      </c>
      <c r="G22">
        <v>144</v>
      </c>
      <c r="H22">
        <v>601</v>
      </c>
      <c r="I22">
        <v>638</v>
      </c>
      <c r="J22">
        <v>656</v>
      </c>
      <c r="K22">
        <v>576</v>
      </c>
      <c r="L22">
        <v>400</v>
      </c>
      <c r="M22">
        <v>277</v>
      </c>
      <c r="N22">
        <v>361</v>
      </c>
      <c r="O22" s="18">
        <f>E22/(age_distribution_2016!$B$2/100000)</f>
        <v>22.781119008565703</v>
      </c>
      <c r="P22" s="18">
        <f>F22/(age_distribution_2016!$B$3/100000)</f>
        <v>25.865785313981895</v>
      </c>
      <c r="Q22" s="18">
        <f>G22/(age_distribution_2016!$B$4/100000)</f>
        <v>76.520445306480326</v>
      </c>
      <c r="R22" s="18">
        <f>H22/(age_distribution_2016!$B$5/100000)</f>
        <v>204.96205985164977</v>
      </c>
      <c r="S22" s="18">
        <f>I22/(age_distribution_2016!$B$6/100000)</f>
        <v>212.89730541419871</v>
      </c>
      <c r="T22" s="18">
        <f>J22/(age_distribution_2016!$B$7/100000)</f>
        <v>257.78563709598194</v>
      </c>
      <c r="U22" s="18">
        <f>K22/(age_distribution_2016!$B$8/100000)</f>
        <v>222.50120714630611</v>
      </c>
      <c r="V22" s="18">
        <f>L22/(age_distribution_2016!$B$9/100000)</f>
        <v>195.1171922636033</v>
      </c>
      <c r="W22" s="18">
        <f>M22/(age_distribution_2016!$B$10/100000)</f>
        <v>213.60271437384333</v>
      </c>
      <c r="X22" s="18">
        <f>N22/(age_distribution_2016!$B$11/100000)</f>
        <v>365.36612519609332</v>
      </c>
      <c r="Y22" s="3">
        <f t="shared" si="2"/>
        <v>0.67476383265856954</v>
      </c>
      <c r="Z22" s="3">
        <f t="shared" si="3"/>
        <v>0.72874493927125505</v>
      </c>
      <c r="AA22" s="3">
        <f t="shared" si="4"/>
        <v>3.8866396761133601</v>
      </c>
      <c r="AB22" s="3">
        <f t="shared" si="5"/>
        <v>16.221322537112012</v>
      </c>
      <c r="AC22" s="3">
        <f t="shared" si="6"/>
        <v>17.219973009446694</v>
      </c>
      <c r="AD22" s="3">
        <f t="shared" si="7"/>
        <v>17.705802968960864</v>
      </c>
      <c r="AE22" s="3">
        <f t="shared" si="8"/>
        <v>15.546558704453441</v>
      </c>
      <c r="AF22" s="3">
        <f t="shared" si="9"/>
        <v>10.796221322537113</v>
      </c>
      <c r="AG22" s="3">
        <f t="shared" si="10"/>
        <v>7.47638326585695</v>
      </c>
      <c r="AH22" s="3">
        <f t="shared" si="11"/>
        <v>9.7435897435897427</v>
      </c>
      <c r="AI22" s="3">
        <f t="shared" si="12"/>
        <v>1.2674487700457593</v>
      </c>
      <c r="AJ22" s="3">
        <f t="shared" si="13"/>
        <v>1.4390670524194793</v>
      </c>
      <c r="AK22" s="3">
        <f t="shared" si="14"/>
        <v>4.2572862312244464</v>
      </c>
      <c r="AL22" s="3">
        <f t="shared" si="15"/>
        <v>11.403255062551663</v>
      </c>
      <c r="AM22" s="3">
        <f t="shared" si="16"/>
        <v>11.844739838803529</v>
      </c>
      <c r="AN22" s="3">
        <f t="shared" si="17"/>
        <v>14.342143972379681</v>
      </c>
      <c r="AO22" s="3">
        <f t="shared" si="18"/>
        <v>12.379061854917969</v>
      </c>
      <c r="AP22" s="3">
        <f t="shared" si="19"/>
        <v>10.855526686652253</v>
      </c>
      <c r="AQ22" s="3">
        <f t="shared" si="20"/>
        <v>11.883985923157184</v>
      </c>
      <c r="AR22" s="3">
        <f t="shared" ref="AR22:AR27" si="22">X22*100/SUM($O22:$X22)</f>
        <v>20.327484607848024</v>
      </c>
    </row>
    <row r="23" spans="1:44" x14ac:dyDescent="0.35">
      <c r="A23" s="19">
        <v>43926</v>
      </c>
      <c r="B23" s="17">
        <f>mtl_newcases!C24</f>
        <v>4179</v>
      </c>
      <c r="C23" s="17">
        <f>mtl_newcases!B24</f>
        <v>262</v>
      </c>
      <c r="D23" s="17" t="s">
        <v>102</v>
      </c>
      <c r="E23" cm="1">
        <f t="array" ref="E23:N23">TRANSPOSE(santemontreal!H$57:H$66)</f>
        <v>27</v>
      </c>
      <c r="F23">
        <v>29</v>
      </c>
      <c r="G23">
        <v>148</v>
      </c>
      <c r="H23">
        <v>622</v>
      </c>
      <c r="I23">
        <v>667</v>
      </c>
      <c r="J23">
        <v>691</v>
      </c>
      <c r="K23">
        <v>607</v>
      </c>
      <c r="L23">
        <v>433</v>
      </c>
      <c r="M23">
        <v>299</v>
      </c>
      <c r="N23">
        <v>443</v>
      </c>
      <c r="O23" s="18">
        <f>E23/(age_distribution_2016!$B$2/100000)</f>
        <v>24.603608529250959</v>
      </c>
      <c r="P23" s="18">
        <f>F23/(age_distribution_2016!$B$3/100000)</f>
        <v>27.781769411313888</v>
      </c>
      <c r="Q23" s="18">
        <f>G23/(age_distribution_2016!$B$4/100000)</f>
        <v>78.646013231660334</v>
      </c>
      <c r="R23" s="18">
        <f>H23/(age_distribution_2016!$B$5/100000)</f>
        <v>212.12379572001024</v>
      </c>
      <c r="S23" s="18">
        <f>I23/(age_distribution_2016!$B$6/100000)</f>
        <v>222.57445566029867</v>
      </c>
      <c r="T23" s="18">
        <f>J23/(age_distribution_2016!$B$7/100000)</f>
        <v>271.53944395323703</v>
      </c>
      <c r="U23" s="18">
        <f>K23/(age_distribution_2016!$B$8/100000)</f>
        <v>234.47609850313856</v>
      </c>
      <c r="V23" s="18">
        <f>L23/(age_distribution_2016!$B$9/100000)</f>
        <v>211.21436062535059</v>
      </c>
      <c r="W23" s="18">
        <f>M23/(age_distribution_2016!$B$10/100000)</f>
        <v>230.56755089450957</v>
      </c>
      <c r="X23" s="18">
        <f>N23/(age_distribution_2016!$B$11/100000)</f>
        <v>448.35787662567685</v>
      </c>
      <c r="Y23" s="3">
        <f t="shared" ref="Y23" si="23">E23*100/SUM($E23:$N23)</f>
        <v>0.68078668683812404</v>
      </c>
      <c r="Z23" s="3">
        <f t="shared" ref="Z23" si="24">F23*100/SUM($E23:$N23)</f>
        <v>0.73121533030761476</v>
      </c>
      <c r="AA23" s="3">
        <f t="shared" ref="AA23" si="25">G23*100/SUM($E23:$N23)</f>
        <v>3.7317196167423097</v>
      </c>
      <c r="AB23" s="3">
        <f t="shared" ref="AB23" si="26">H23*100/SUM($E23:$N23)</f>
        <v>15.683308119011599</v>
      </c>
      <c r="AC23" s="3">
        <f t="shared" ref="AC23" si="27">I23*100/SUM($E23:$N23)</f>
        <v>16.817952597075138</v>
      </c>
      <c r="AD23" s="3">
        <f t="shared" ref="AD23" si="28">J23*100/SUM($E23:$N23)</f>
        <v>17.423096318709028</v>
      </c>
      <c r="AE23" s="3">
        <f t="shared" ref="AE23" si="29">K23*100/SUM($E23:$N23)</f>
        <v>15.305093292990419</v>
      </c>
      <c r="AF23" s="3">
        <f t="shared" ref="AF23" si="30">L23*100/SUM($E23:$N23)</f>
        <v>10.91780131114473</v>
      </c>
      <c r="AG23" s="3">
        <f t="shared" ref="AG23" si="31">M23*100/SUM($E23:$N23)</f>
        <v>7.5390821986888552</v>
      </c>
      <c r="AH23" s="3">
        <f t="shared" ref="AH23" si="32">N23*100/SUM($E23:$N23)</f>
        <v>11.169944528492184</v>
      </c>
      <c r="AI23" s="3">
        <f t="shared" ref="AI23" si="33">O23*100/SUM($O23:$X23)</f>
        <v>1.2540800743119853</v>
      </c>
      <c r="AJ23" s="3">
        <f t="shared" ref="AJ23" si="34">P23*100/SUM($O23:$X23)</f>
        <v>1.4160753454696453</v>
      </c>
      <c r="AK23" s="3">
        <f t="shared" ref="AK23" si="35">Q23*100/SUM($O23:$X23)</f>
        <v>4.0086964479476155</v>
      </c>
      <c r="AL23" s="3">
        <f t="shared" ref="AL23" si="36">R23*100/SUM($O23:$X23)</f>
        <v>10.812244276428896</v>
      </c>
      <c r="AM23" s="3">
        <f t="shared" ref="AM23" si="37">S23*100/SUM($O23:$X23)</f>
        <v>11.344928918153082</v>
      </c>
      <c r="AN23" s="3">
        <f t="shared" ref="AN23" si="38">T23*100/SUM($O23:$X23)</f>
        <v>13.840742330404732</v>
      </c>
      <c r="AO23" s="3">
        <f t="shared" ref="AO23" si="39">U23*100/SUM($O23:$X23)</f>
        <v>11.951572172252922</v>
      </c>
      <c r="AP23" s="3">
        <f t="shared" ref="AP23" si="40">V23*100/SUM($O23:$X23)</f>
        <v>10.765889107440707</v>
      </c>
      <c r="AQ23" s="3">
        <f t="shared" ref="AQ23" si="41">W23*100/SUM($O23:$X23)</f>
        <v>11.752348075931689</v>
      </c>
      <c r="AR23" s="3">
        <f t="shared" si="22"/>
        <v>22.853423251658725</v>
      </c>
    </row>
    <row r="24" spans="1:44" x14ac:dyDescent="0.35">
      <c r="A24" s="19">
        <v>43927</v>
      </c>
      <c r="B24" s="17">
        <f>mtl_newcases!C25</f>
        <v>4612</v>
      </c>
      <c r="C24" s="17">
        <f>mtl_newcases!B25</f>
        <v>433</v>
      </c>
      <c r="D24">
        <v>63</v>
      </c>
      <c r="E24" cm="1">
        <f t="array" ref="E24:N24">TRANSPOSE(santemontreal!I$57:I$66)</f>
        <v>30</v>
      </c>
      <c r="F24">
        <v>31</v>
      </c>
      <c r="G24">
        <v>154</v>
      </c>
      <c r="H24">
        <v>662</v>
      </c>
      <c r="I24">
        <v>733</v>
      </c>
      <c r="J24">
        <v>763</v>
      </c>
      <c r="K24">
        <v>665</v>
      </c>
      <c r="L24">
        <v>469</v>
      </c>
      <c r="M24">
        <v>340</v>
      </c>
      <c r="N24">
        <v>549</v>
      </c>
      <c r="O24" s="18">
        <f>E24/(age_distribution_2016!$B$2/100000)</f>
        <v>27.337342810278841</v>
      </c>
      <c r="P24" s="18">
        <f>F24/(age_distribution_2016!$B$3/100000)</f>
        <v>29.697753508645881</v>
      </c>
      <c r="Q24" s="18">
        <f>G24/(age_distribution_2016!$B$4/100000)</f>
        <v>81.834365119430345</v>
      </c>
      <c r="R24" s="18">
        <f>H24/(age_distribution_2016!$B$5/100000)</f>
        <v>225.76519737403021</v>
      </c>
      <c r="S24" s="18">
        <f>I24/(age_distribution_2016!$B$6/100000)</f>
        <v>244.59831484107784</v>
      </c>
      <c r="T24" s="18">
        <f>J24/(age_distribution_2016!$B$7/100000)</f>
        <v>299.8329894881619</v>
      </c>
      <c r="U24" s="18">
        <f>K24/(age_distribution_2016!$B$8/100000)</f>
        <v>256.8807339449541</v>
      </c>
      <c r="V24" s="18">
        <f>L24/(age_distribution_2016!$B$9/100000)</f>
        <v>228.77490792907489</v>
      </c>
      <c r="W24" s="18">
        <f>M24/(age_distribution_2016!$B$10/100000)</f>
        <v>262.18383713756941</v>
      </c>
      <c r="X24" s="18">
        <f>N24/(age_distribution_2016!$B$11/100000)</f>
        <v>555.63989676635799</v>
      </c>
      <c r="Y24" s="3">
        <f t="shared" ref="Y24" si="42">E24*100/SUM($E24:$N24)</f>
        <v>0.68243858052775253</v>
      </c>
      <c r="Z24" s="3">
        <f t="shared" ref="Z24" si="43">F24*100/SUM($E24:$N24)</f>
        <v>0.70518653321201097</v>
      </c>
      <c r="AA24" s="3">
        <f t="shared" ref="AA24" si="44">G24*100/SUM($E24:$N24)</f>
        <v>3.5031847133757963</v>
      </c>
      <c r="AB24" s="3">
        <f t="shared" ref="AB24" si="45">H24*100/SUM($E24:$N24)</f>
        <v>15.059144676979072</v>
      </c>
      <c r="AC24" s="3">
        <f t="shared" ref="AC24" si="46">I24*100/SUM($E24:$N24)</f>
        <v>16.674249317561419</v>
      </c>
      <c r="AD24" s="3">
        <f t="shared" ref="AD24" si="47">J24*100/SUM($E24:$N24)</f>
        <v>17.356687898089174</v>
      </c>
      <c r="AE24" s="3">
        <f t="shared" ref="AE24" si="48">K24*100/SUM($E24:$N24)</f>
        <v>15.127388535031848</v>
      </c>
      <c r="AF24" s="3">
        <f t="shared" ref="AF24" si="49">L24*100/SUM($E24:$N24)</f>
        <v>10.668789808917197</v>
      </c>
      <c r="AG24" s="3">
        <f t="shared" ref="AG24" si="50">M24*100/SUM($E24:$N24)</f>
        <v>7.7343039126478619</v>
      </c>
      <c r="AH24" s="3">
        <f t="shared" ref="AH24" si="51">N24*100/SUM($E24:$N24)</f>
        <v>12.48862602365787</v>
      </c>
      <c r="AI24" s="3">
        <f t="shared" ref="AI24" si="52">O24*100/SUM($O24:$X24)</f>
        <v>1.2355607964005868</v>
      </c>
      <c r="AJ24" s="3">
        <f t="shared" ref="AJ24" si="53">P24*100/SUM($O24:$X24)</f>
        <v>1.3422438395385712</v>
      </c>
      <c r="AK24" s="3">
        <f t="shared" ref="AK24" si="54">Q24*100/SUM($O24:$X24)</f>
        <v>3.6986525735735332</v>
      </c>
      <c r="AL24" s="3">
        <f t="shared" ref="AL24" si="55">R24*100/SUM($O24:$X24)</f>
        <v>10.203867618110584</v>
      </c>
      <c r="AM24" s="3">
        <f t="shared" ref="AM24" si="56">S24*100/SUM($O24:$X24)</f>
        <v>11.055064524034513</v>
      </c>
      <c r="AN24" s="3">
        <f t="shared" ref="AN24" si="57">T24*100/SUM($O24:$X24)</f>
        <v>13.55149583667175</v>
      </c>
      <c r="AO24" s="3">
        <f t="shared" ref="AO24" si="58">U24*100/SUM($O24:$X24)</f>
        <v>11.610190734911347</v>
      </c>
      <c r="AP24" s="3">
        <f t="shared" ref="AP24" si="59">V24*100/SUM($O24:$X24)</f>
        <v>10.339896946057117</v>
      </c>
      <c r="AQ24" s="3">
        <f t="shared" ref="AQ24" si="60">W24*100/SUM($O24:$X24)</f>
        <v>11.849874103171945</v>
      </c>
      <c r="AR24" s="3">
        <f t="shared" si="22"/>
        <v>25.113153027530057</v>
      </c>
    </row>
    <row r="25" spans="1:44" x14ac:dyDescent="0.35">
      <c r="A25" s="19">
        <v>43928</v>
      </c>
      <c r="B25" s="17">
        <f>mtl_newcases!C26</f>
        <v>5038</v>
      </c>
      <c r="C25" s="17">
        <f>mtl_newcases!B26</f>
        <v>426</v>
      </c>
      <c r="D25">
        <v>74</v>
      </c>
      <c r="E25" cm="1">
        <f t="array" ref="E25:N25">TRANSPOSE(santemontreal!J$57:J$66)</f>
        <v>34</v>
      </c>
      <c r="F25">
        <v>33</v>
      </c>
      <c r="G25">
        <v>165</v>
      </c>
      <c r="H25">
        <v>696</v>
      </c>
      <c r="I25">
        <v>772</v>
      </c>
      <c r="J25">
        <v>837</v>
      </c>
      <c r="K25">
        <v>708</v>
      </c>
      <c r="L25">
        <v>505</v>
      </c>
      <c r="M25">
        <v>368</v>
      </c>
      <c r="N25">
        <v>646</v>
      </c>
      <c r="O25" s="18">
        <f>E25/(age_distribution_2016!$B$2/100000)</f>
        <v>30.982321851649356</v>
      </c>
      <c r="P25" s="18">
        <f>F25/(age_distribution_2016!$B$3/100000)</f>
        <v>31.613737605977871</v>
      </c>
      <c r="Q25" s="18">
        <f>G25/(age_distribution_2016!$B$4/100000)</f>
        <v>87.679676913675365</v>
      </c>
      <c r="R25" s="18">
        <f>H25/(age_distribution_2016!$B$5/100000)</f>
        <v>237.36038877994716</v>
      </c>
      <c r="S25" s="18">
        <f>I25/(age_distribution_2016!$B$6/100000)</f>
        <v>257.61241344790187</v>
      </c>
      <c r="T25" s="18">
        <f>J25/(age_distribution_2016!$B$7/100000)</f>
        <v>328.91246684350131</v>
      </c>
      <c r="U25" s="18">
        <f>K25/(age_distribution_2016!$B$8/100000)</f>
        <v>273.49106711733464</v>
      </c>
      <c r="V25" s="18">
        <f>L25/(age_distribution_2016!$B$9/100000)</f>
        <v>246.33545523279918</v>
      </c>
      <c r="W25" s="18">
        <f>M25/(age_distribution_2016!$B$10/100000)</f>
        <v>283.775447254781</v>
      </c>
      <c r="X25" s="18">
        <f>N25/(age_distribution_2016!$B$11/100000)</f>
        <v>653.81306614037749</v>
      </c>
      <c r="Y25" s="3">
        <f t="shared" ref="Y25" si="61">E25*100/SUM($E25:$N25)</f>
        <v>0.71368597816960533</v>
      </c>
      <c r="Z25" s="3">
        <f t="shared" ref="Z25" si="62">F25*100/SUM($E25:$N25)</f>
        <v>0.69269521410579349</v>
      </c>
      <c r="AA25" s="3">
        <f t="shared" ref="AA25" si="63">G25*100/SUM($E25:$N25)</f>
        <v>3.4634760705289671</v>
      </c>
      <c r="AB25" s="3">
        <f t="shared" ref="AB25" si="64">H25*100/SUM($E25:$N25)</f>
        <v>14.609571788413099</v>
      </c>
      <c r="AC25" s="3">
        <f t="shared" ref="AC25" si="65">I25*100/SUM($E25:$N25)</f>
        <v>16.204869857262803</v>
      </c>
      <c r="AD25" s="3">
        <f t="shared" ref="AD25" si="66">J25*100/SUM($E25:$N25)</f>
        <v>17.569269521410579</v>
      </c>
      <c r="AE25" s="3">
        <f t="shared" ref="AE25" si="67">K25*100/SUM($E25:$N25)</f>
        <v>14.861460957178842</v>
      </c>
      <c r="AF25" s="3">
        <f t="shared" ref="AF25" si="68">L25*100/SUM($E25:$N25)</f>
        <v>10.600335852225021</v>
      </c>
      <c r="AG25" s="3">
        <f t="shared" ref="AG25" si="69">M25*100/SUM($E25:$N25)</f>
        <v>7.7246011754827872</v>
      </c>
      <c r="AH25" s="3">
        <f t="shared" ref="AH25" si="70">N25*100/SUM($E25:$N25)</f>
        <v>13.560033585222502</v>
      </c>
      <c r="AI25" s="3">
        <f t="shared" ref="AI25" si="71">O25*100/SUM($O25:$X25)</f>
        <v>1.2741662743359223</v>
      </c>
      <c r="AJ25" s="3">
        <f t="shared" ref="AJ25" si="72">P25*100/SUM($O25:$X25)</f>
        <v>1.3001336199435898</v>
      </c>
      <c r="AK25" s="3">
        <f t="shared" ref="AK25" si="73">Q25*100/SUM($O25:$X25)</f>
        <v>3.605878468470165</v>
      </c>
      <c r="AL25" s="3">
        <f t="shared" ref="AL25" si="74">R25*100/SUM($O25:$X25)</f>
        <v>9.7615860972205031</v>
      </c>
      <c r="AM25" s="3">
        <f t="shared" ref="AM25" si="75">S25*100/SUM($O25:$X25)</f>
        <v>10.594462566017281</v>
      </c>
      <c r="AN25" s="3">
        <f t="shared" ref="AN25" si="76">T25*100/SUM($O25:$X25)</f>
        <v>13.526719348773122</v>
      </c>
      <c r="AO25" s="3">
        <f t="shared" ref="AO25" si="77">U25*100/SUM($O25:$X25)</f>
        <v>11.247481570994617</v>
      </c>
      <c r="AP25" s="3">
        <f t="shared" ref="AP25" si="78">V25*100/SUM($O25:$X25)</f>
        <v>10.130691002879436</v>
      </c>
      <c r="AQ25" s="3">
        <f t="shared" ref="AQ25" si="79">W25*100/SUM($O25:$X25)</f>
        <v>11.670432774791719</v>
      </c>
      <c r="AR25" s="3">
        <f t="shared" si="22"/>
        <v>26.888448276573634</v>
      </c>
    </row>
    <row r="26" spans="1:44" x14ac:dyDescent="0.35">
      <c r="A26" s="19">
        <v>43929</v>
      </c>
      <c r="B26" s="17">
        <f>mtl_newcases!C27</f>
        <v>5385</v>
      </c>
      <c r="C26" s="17">
        <f>mtl_newcases!B27</f>
        <v>347</v>
      </c>
      <c r="D26">
        <v>91</v>
      </c>
      <c r="E26" cm="1">
        <f t="array" ref="E26:N26">TRANSPOSE(santemontreal!K$57:K$66)</f>
        <v>36</v>
      </c>
      <c r="F26">
        <v>33</v>
      </c>
      <c r="G26">
        <v>171</v>
      </c>
      <c r="H26">
        <v>751</v>
      </c>
      <c r="I26">
        <v>846</v>
      </c>
      <c r="J26">
        <v>908</v>
      </c>
      <c r="K26">
        <v>771</v>
      </c>
      <c r="L26">
        <v>551</v>
      </c>
      <c r="M26">
        <v>423</v>
      </c>
      <c r="N26">
        <v>758</v>
      </c>
      <c r="O26" s="18">
        <f>E26/(age_distribution_2016!$B$2/100000)</f>
        <v>32.804811372334612</v>
      </c>
      <c r="P26" s="18">
        <f>F26/(age_distribution_2016!$B$3/100000)</f>
        <v>31.613737605977871</v>
      </c>
      <c r="Q26" s="18">
        <f>G26/(age_distribution_2016!$B$4/100000)</f>
        <v>90.868028801445391</v>
      </c>
      <c r="R26" s="18">
        <f>H26/(age_distribution_2016!$B$5/100000)</f>
        <v>256.1173160542246</v>
      </c>
      <c r="S26" s="18">
        <f>I26/(age_distribution_2016!$B$6/100000)</f>
        <v>282.30583131726036</v>
      </c>
      <c r="T26" s="18">
        <f>J26/(age_distribution_2016!$B$7/100000)</f>
        <v>356.81304646821889</v>
      </c>
      <c r="U26" s="18">
        <f>K26/(age_distribution_2016!$B$8/100000)</f>
        <v>297.82713664896187</v>
      </c>
      <c r="V26" s="18">
        <f>L26/(age_distribution_2016!$B$9/100000)</f>
        <v>268.77393234311359</v>
      </c>
      <c r="W26" s="18">
        <f>M26/(age_distribution_2016!$B$10/100000)</f>
        <v>326.18753855644667</v>
      </c>
      <c r="X26" s="18">
        <f>N26/(age_distribution_2016!$B$11/100000)</f>
        <v>767.16765345883312</v>
      </c>
      <c r="Y26" s="3">
        <f t="shared" ref="Y26" si="80">E26*100/SUM($E26:$N26)</f>
        <v>0.68597560975609762</v>
      </c>
      <c r="Z26" s="3">
        <f t="shared" ref="Z26" si="81">F26*100/SUM($E26:$N26)</f>
        <v>0.62881097560975607</v>
      </c>
      <c r="AA26" s="3">
        <f t="shared" ref="AA26" si="82">G26*100/SUM($E26:$N26)</f>
        <v>3.2583841463414633</v>
      </c>
      <c r="AB26" s="3">
        <f t="shared" ref="AB26" si="83">H26*100/SUM($E26:$N26)</f>
        <v>14.310213414634147</v>
      </c>
      <c r="AC26" s="3">
        <f t="shared" ref="AC26" si="84">I26*100/SUM($E26:$N26)</f>
        <v>16.120426829268293</v>
      </c>
      <c r="AD26" s="3">
        <f t="shared" ref="AD26" si="85">J26*100/SUM($E26:$N26)</f>
        <v>17.301829268292682</v>
      </c>
      <c r="AE26" s="3">
        <f t="shared" ref="AE26" si="86">K26*100/SUM($E26:$N26)</f>
        <v>14.691310975609756</v>
      </c>
      <c r="AF26" s="3">
        <f t="shared" ref="AF26" si="87">L26*100/SUM($E26:$N26)</f>
        <v>10.499237804878049</v>
      </c>
      <c r="AG26" s="3">
        <f t="shared" ref="AG26" si="88">M26*100/SUM($E26:$N26)</f>
        <v>8.0602134146341466</v>
      </c>
      <c r="AH26" s="3">
        <f t="shared" ref="AH26" si="89">N26*100/SUM($E26:$N26)</f>
        <v>14.44359756097561</v>
      </c>
      <c r="AI26" s="3">
        <f t="shared" ref="AI26" si="90">O26*100/SUM($O26:$X26)</f>
        <v>1.2102957070485933</v>
      </c>
      <c r="AJ26" s="3">
        <f t="shared" ref="AJ26" si="91">P26*100/SUM($O26:$X26)</f>
        <v>1.1663524131872707</v>
      </c>
      <c r="AK26" s="3">
        <f t="shared" ref="AK26" si="92">Q26*100/SUM($O26:$X26)</f>
        <v>3.3524711944877916</v>
      </c>
      <c r="AL26" s="3">
        <f t="shared" ref="AL26" si="93">R26*100/SUM($O26:$X26)</f>
        <v>9.4491531928956718</v>
      </c>
      <c r="AM26" s="3">
        <f t="shared" ref="AM26" si="94">S26*100/SUM($O26:$X26)</f>
        <v>10.415348280472333</v>
      </c>
      <c r="AN26" s="3">
        <f t="shared" ref="AN26" si="95">T26*100/SUM($O26:$X26)</f>
        <v>13.164206111656185</v>
      </c>
      <c r="AO26" s="3">
        <f t="shared" ref="AO26" si="96">U26*100/SUM($O26:$X26)</f>
        <v>10.987988951913326</v>
      </c>
      <c r="AP26" s="3">
        <f t="shared" ref="AP26" si="97">V26*100/SUM($O26:$X26)</f>
        <v>9.9161044637425455</v>
      </c>
      <c r="AQ26" s="3">
        <f t="shared" ref="AQ26" si="98">W26*100/SUM($O26:$X26)</f>
        <v>12.034313294072128</v>
      </c>
      <c r="AR26" s="3">
        <f t="shared" si="22"/>
        <v>28.303766390524146</v>
      </c>
    </row>
    <row r="27" spans="1:44" x14ac:dyDescent="0.35">
      <c r="A27" s="19">
        <v>43930</v>
      </c>
      <c r="B27" s="17">
        <f>mtl_newcases!C28</f>
        <v>5703</v>
      </c>
      <c r="C27" s="17">
        <f>mtl_newcases!B28</f>
        <v>318</v>
      </c>
      <c r="D27">
        <v>100</v>
      </c>
      <c r="E27" cm="1">
        <f t="array" ref="E27:N27">TRANSPOSE(santemontreal!L$57:L$66)</f>
        <v>37</v>
      </c>
      <c r="F27">
        <v>34</v>
      </c>
      <c r="G27">
        <v>177</v>
      </c>
      <c r="H27">
        <v>783</v>
      </c>
      <c r="I27">
        <v>887</v>
      </c>
      <c r="J27">
        <v>966</v>
      </c>
      <c r="K27">
        <v>828</v>
      </c>
      <c r="L27">
        <v>581</v>
      </c>
      <c r="M27">
        <v>446</v>
      </c>
      <c r="N27">
        <v>862</v>
      </c>
      <c r="O27" s="18">
        <f>E27/(age_distribution_2016!$B$2/100000)</f>
        <v>33.716056132677238</v>
      </c>
      <c r="P27" s="18">
        <f>F27/(age_distribution_2016!$B$3/100000)</f>
        <v>32.571729654643867</v>
      </c>
      <c r="Q27" s="18">
        <f>G27/(age_distribution_2016!$B$4/100000)</f>
        <v>94.056380689215402</v>
      </c>
      <c r="R27" s="18">
        <f>H27/(age_distribution_2016!$B$5/100000)</f>
        <v>267.03043737744053</v>
      </c>
      <c r="S27" s="18">
        <f>I27/(age_distribution_2016!$B$6/100000)</f>
        <v>295.98731959622927</v>
      </c>
      <c r="T27" s="18">
        <f>J27/(age_distribution_2016!$B$7/100000)</f>
        <v>379.60506926024169</v>
      </c>
      <c r="U27" s="18">
        <f>K27/(age_distribution_2016!$B$8/100000)</f>
        <v>319.84548527281504</v>
      </c>
      <c r="V27" s="18">
        <f>L27/(age_distribution_2016!$B$9/100000)</f>
        <v>283.4077217628838</v>
      </c>
      <c r="W27" s="18">
        <f>M27/(age_distribution_2016!$B$10/100000)</f>
        <v>343.92350400987044</v>
      </c>
      <c r="X27" s="18">
        <f>N27/(age_distribution_2016!$B$11/100000)</f>
        <v>872.42548454025609</v>
      </c>
      <c r="Y27" s="3">
        <f t="shared" ref="Y27:Y32" si="99">E27*100/SUM($E27:$N27)</f>
        <v>0.66059632208534191</v>
      </c>
      <c r="Z27" s="3">
        <f t="shared" ref="Z27" si="100">F27*100/SUM($E27:$N27)</f>
        <v>0.60703445813247636</v>
      </c>
      <c r="AA27" s="3">
        <f t="shared" ref="AA27" si="101">G27*100/SUM($E27:$N27)</f>
        <v>3.1601499732190681</v>
      </c>
      <c r="AB27" s="3">
        <f t="shared" ref="AB27" si="102">H27*100/SUM($E27:$N27)</f>
        <v>13.979646491697912</v>
      </c>
      <c r="AC27" s="3">
        <f t="shared" ref="AC27" si="103">I27*100/SUM($E27:$N27)</f>
        <v>15.83645777539725</v>
      </c>
      <c r="AD27" s="3">
        <f t="shared" ref="AD27" si="104">J27*100/SUM($E27:$N27)</f>
        <v>17.24692019282271</v>
      </c>
      <c r="AE27" s="3">
        <f t="shared" ref="AE27" si="105">K27*100/SUM($E27:$N27)</f>
        <v>14.783074450990895</v>
      </c>
      <c r="AF27" s="3">
        <f t="shared" ref="AF27" si="106">L27*100/SUM($E27:$N27)</f>
        <v>10.373147652204963</v>
      </c>
      <c r="AG27" s="3">
        <f t="shared" ref="AG27" si="107">M27*100/SUM($E27:$N27)</f>
        <v>7.9628637743260136</v>
      </c>
      <c r="AH27" s="3">
        <f t="shared" ref="AH27" si="108">N27*100/SUM($E27:$N27)</f>
        <v>15.39010890912337</v>
      </c>
      <c r="AI27" s="3">
        <f t="shared" ref="AI27" si="109">O27*100/SUM($O27:$X27)</f>
        <v>1.1536444121732559</v>
      </c>
      <c r="AJ27" s="3">
        <f t="shared" ref="AJ27" si="110">P27*100/SUM($O27:$X27)</f>
        <v>1.1144895999410616</v>
      </c>
      <c r="AK27" s="3">
        <f t="shared" ref="AK27" si="111">Q27*100/SUM($O27:$X27)</f>
        <v>3.2182772974502631</v>
      </c>
      <c r="AL27" s="3">
        <f t="shared" ref="AL27" si="112">R27*100/SUM($O27:$X27)</f>
        <v>9.136838862422529</v>
      </c>
      <c r="AM27" s="3">
        <f t="shared" ref="AM27" si="113">S27*100/SUM($O27:$X27)</f>
        <v>10.12764114470038</v>
      </c>
      <c r="AN27" s="3">
        <f t="shared" ref="AN27" si="114">T27*100/SUM($O27:$X27)</f>
        <v>12.98874534024409</v>
      </c>
      <c r="AO27" s="3">
        <f t="shared" ref="AO27" si="115">U27*100/SUM($O27:$X27)</f>
        <v>10.943983347038248</v>
      </c>
      <c r="AP27" s="3">
        <f t="shared" ref="AP27" si="116">V27*100/SUM($O27:$X27)</f>
        <v>9.697211716931081</v>
      </c>
      <c r="AQ27" s="3">
        <f t="shared" ref="AQ27" si="117">W27*100/SUM($O27:$X27)</f>
        <v>11.767848144952298</v>
      </c>
      <c r="AR27" s="3">
        <f t="shared" si="22"/>
        <v>29.8513201341468</v>
      </c>
    </row>
    <row r="28" spans="1:44" x14ac:dyDescent="0.35">
      <c r="A28" s="19">
        <v>43931</v>
      </c>
      <c r="B28" s="17">
        <f>mtl_newcases!C29</f>
        <v>5960</v>
      </c>
      <c r="C28" s="17">
        <f>mtl_newcases!B29</f>
        <v>257</v>
      </c>
      <c r="D28">
        <v>135</v>
      </c>
      <c r="E28" cm="1">
        <f t="array" ref="E28:N28">TRANSPOSE(santemontreal!M$57:M$66)</f>
        <v>39</v>
      </c>
      <c r="F28">
        <v>34</v>
      </c>
      <c r="G28">
        <v>180</v>
      </c>
      <c r="H28">
        <v>804</v>
      </c>
      <c r="I28">
        <v>924</v>
      </c>
      <c r="J28">
        <v>1007</v>
      </c>
      <c r="K28">
        <v>874</v>
      </c>
      <c r="L28">
        <v>601</v>
      </c>
      <c r="M28">
        <v>467</v>
      </c>
      <c r="N28">
        <v>912</v>
      </c>
      <c r="O28" s="18">
        <f>E28/(age_distribution_2016!$B$2/100000)</f>
        <v>35.538545653362497</v>
      </c>
      <c r="P28" s="18">
        <f>F28/(age_distribution_2016!$B$3/100000)</f>
        <v>32.571729654643867</v>
      </c>
      <c r="Q28" s="18">
        <f>G28/(age_distribution_2016!$B$4/100000)</f>
        <v>95.650556633100408</v>
      </c>
      <c r="R28" s="18">
        <f>H28/(age_distribution_2016!$B$5/100000)</f>
        <v>274.19217324580103</v>
      </c>
      <c r="S28" s="18">
        <f>I28/(age_distribution_2016!$B$6/100000)</f>
        <v>308.33402853090848</v>
      </c>
      <c r="T28" s="18">
        <f>J28/(age_distribution_2016!$B$7/100000)</f>
        <v>395.71667157874055</v>
      </c>
      <c r="U28" s="18">
        <f>K28/(age_distribution_2016!$B$8/100000)</f>
        <v>337.61467889908255</v>
      </c>
      <c r="V28" s="18">
        <f>L28/(age_distribution_2016!$B$9/100000)</f>
        <v>293.16358137606397</v>
      </c>
      <c r="W28" s="18">
        <f>M28/(age_distribution_2016!$B$10/100000)</f>
        <v>360.11721159777915</v>
      </c>
      <c r="X28" s="18">
        <f>N28/(age_distribution_2016!$B$11/100000)</f>
        <v>923.03021102170942</v>
      </c>
      <c r="Y28" s="3">
        <f t="shared" si="99"/>
        <v>0.66757959602875727</v>
      </c>
      <c r="Z28" s="3">
        <f t="shared" ref="Z28" si="118">F28*100/SUM($E28:$N28)</f>
        <v>0.58199246833276275</v>
      </c>
      <c r="AA28" s="3">
        <f t="shared" ref="AA28" si="119">G28*100/SUM($E28:$N28)</f>
        <v>3.0811365970558029</v>
      </c>
      <c r="AB28" s="3">
        <f t="shared" ref="AB28" si="120">H28*100/SUM($E28:$N28)</f>
        <v>13.762410133515919</v>
      </c>
      <c r="AC28" s="3">
        <f t="shared" ref="AC28" si="121">I28*100/SUM($E28:$N28)</f>
        <v>15.816501198219788</v>
      </c>
      <c r="AD28" s="3">
        <f t="shared" ref="AD28" si="122">J28*100/SUM($E28:$N28)</f>
        <v>17.237247517973298</v>
      </c>
      <c r="AE28" s="3">
        <f t="shared" ref="AE28" si="123">K28*100/SUM($E28:$N28)</f>
        <v>14.960629921259843</v>
      </c>
      <c r="AF28" s="3">
        <f t="shared" ref="AF28" si="124">L28*100/SUM($E28:$N28)</f>
        <v>10.287572749058542</v>
      </c>
      <c r="AG28" s="3">
        <f t="shared" ref="AG28" si="125">M28*100/SUM($E28:$N28)</f>
        <v>7.9938377268058884</v>
      </c>
      <c r="AH28" s="3">
        <f t="shared" ref="AH28" si="126">N28*100/SUM($E28:$N28)</f>
        <v>15.6110920917494</v>
      </c>
      <c r="AI28" s="3">
        <f t="shared" ref="AI28" si="127">O28*100/SUM($O28:$X28)</f>
        <v>1.1629373960894367</v>
      </c>
      <c r="AJ28" s="3">
        <f t="shared" ref="AJ28" si="128">P28*100/SUM($O28:$X28)</f>
        <v>1.0658534775217143</v>
      </c>
      <c r="AK28" s="3">
        <f t="shared" ref="AK28" si="129">Q28*100/SUM($O28:$X28)</f>
        <v>3.1299989130218773</v>
      </c>
      <c r="AL28" s="3">
        <f t="shared" ref="AL28" si="130">R28*100/SUM($O28:$X28)</f>
        <v>8.9724642953250857</v>
      </c>
      <c r="AM28" s="3">
        <f t="shared" ref="AM28" si="131">S28*100/SUM($O28:$X28)</f>
        <v>10.089697416516936</v>
      </c>
      <c r="AN28" s="3">
        <f t="shared" ref="AN28" si="132">T28*100/SUM($O28:$X28)</f>
        <v>12.949143167636008</v>
      </c>
      <c r="AO28" s="3">
        <f t="shared" ref="AO28" si="133">U28*100/SUM($O28:$X28)</f>
        <v>11.047856020616926</v>
      </c>
      <c r="AP28" s="3">
        <f t="shared" ref="AP28" si="134">V28*100/SUM($O28:$X28)</f>
        <v>9.5932707905135146</v>
      </c>
      <c r="AQ28" s="3">
        <f t="shared" ref="AQ28" si="135">W28*100/SUM($O28:$X28)</f>
        <v>11.784212455606934</v>
      </c>
      <c r="AR28" s="3">
        <f t="shared" ref="AR28" si="136">X28*100/SUM($O28:$X28)</f>
        <v>30.204566067151575</v>
      </c>
    </row>
    <row r="29" spans="1:44" x14ac:dyDescent="0.35">
      <c r="A29" s="19">
        <v>43932</v>
      </c>
      <c r="B29" s="17">
        <f>mtl_newcases!C30</f>
        <v>6166</v>
      </c>
      <c r="C29" s="17">
        <f>mtl_newcases!B30</f>
        <v>206</v>
      </c>
      <c r="D29">
        <v>147</v>
      </c>
      <c r="E29" cm="1">
        <f t="array" ref="E29:N29">TRANSPOSE(santemontreal!N$57:N$66)</f>
        <v>42</v>
      </c>
      <c r="F29">
        <v>34</v>
      </c>
      <c r="G29">
        <v>181</v>
      </c>
      <c r="H29">
        <v>822</v>
      </c>
      <c r="I29">
        <v>937</v>
      </c>
      <c r="J29">
        <v>1055</v>
      </c>
      <c r="K29">
        <v>892</v>
      </c>
      <c r="L29">
        <v>613</v>
      </c>
      <c r="M29">
        <v>493</v>
      </c>
      <c r="N29">
        <v>1000</v>
      </c>
      <c r="O29" s="18">
        <f>E29/(age_distribution_2016!$B$2/100000)</f>
        <v>38.272279934390383</v>
      </c>
      <c r="P29" s="18">
        <f>F29/(age_distribution_2016!$B$3/100000)</f>
        <v>32.571729654643867</v>
      </c>
      <c r="Q29" s="18">
        <f>G29/(age_distribution_2016!$B$4/100000)</f>
        <v>96.181948614395409</v>
      </c>
      <c r="R29" s="18">
        <f>H29/(age_distribution_2016!$B$5/100000)</f>
        <v>280.33080399010998</v>
      </c>
      <c r="S29" s="18">
        <f>I29/(age_distribution_2016!$B$6/100000)</f>
        <v>312.67206139984984</v>
      </c>
      <c r="T29" s="18">
        <f>J29/(age_distribution_2016!$B$7/100000)</f>
        <v>414.5790352686904</v>
      </c>
      <c r="U29" s="18">
        <f>K29/(age_distribution_2016!$B$8/100000)</f>
        <v>344.56784162240461</v>
      </c>
      <c r="V29" s="18">
        <f>L29/(age_distribution_2016!$B$9/100000)</f>
        <v>299.01709714397208</v>
      </c>
      <c r="W29" s="18">
        <f>M29/(age_distribution_2016!$B$10/100000)</f>
        <v>380.16656384947566</v>
      </c>
      <c r="X29" s="18">
        <f>N29/(age_distribution_2016!$B$11/100000)</f>
        <v>1012.0945296290673</v>
      </c>
      <c r="Y29" s="3">
        <f t="shared" si="99"/>
        <v>0.69204152249134943</v>
      </c>
      <c r="Z29" s="3">
        <f t="shared" ref="Z29" si="137">F29*100/SUM($E29:$N29)</f>
        <v>0.56022408963585435</v>
      </c>
      <c r="AA29" s="3">
        <f t="shared" ref="AA29" si="138">G29*100/SUM($E29:$N29)</f>
        <v>2.9823694183555776</v>
      </c>
      <c r="AB29" s="3">
        <f t="shared" ref="AB29" si="139">H29*100/SUM($E29:$N29)</f>
        <v>13.544241225902125</v>
      </c>
      <c r="AC29" s="3">
        <f t="shared" ref="AC29" si="140">I29*100/SUM($E29:$N29)</f>
        <v>15.439116823199868</v>
      </c>
      <c r="AD29" s="3">
        <f t="shared" ref="AD29" si="141">J29*100/SUM($E29:$N29)</f>
        <v>17.383423957818422</v>
      </c>
      <c r="AE29" s="3">
        <f t="shared" ref="AE29" si="142">K29*100/SUM($E29:$N29)</f>
        <v>14.697643763387708</v>
      </c>
      <c r="AF29" s="3">
        <f t="shared" ref="AF29" si="143">L29*100/SUM($E29:$N29)</f>
        <v>10.100510792552315</v>
      </c>
      <c r="AG29" s="3">
        <f t="shared" ref="AG29" si="144">M29*100/SUM($E29:$N29)</f>
        <v>8.1232492997198875</v>
      </c>
      <c r="AH29" s="3">
        <f t="shared" ref="AH29" si="145">N29*100/SUM($E29:$N29)</f>
        <v>16.477179106936891</v>
      </c>
      <c r="AI29" s="3">
        <f t="shared" ref="AI29" si="146">O29*100/SUM($O29:$X29)</f>
        <v>1.1921143001120531</v>
      </c>
      <c r="AJ29" s="3">
        <f t="shared" ref="AJ29" si="147">P29*100/SUM($O29:$X29)</f>
        <v>1.0145521711078922</v>
      </c>
      <c r="AK29" s="3">
        <f t="shared" ref="AK29" si="148">Q29*100/SUM($O29:$X29)</f>
        <v>2.9958987693553456</v>
      </c>
      <c r="AL29" s="3">
        <f t="shared" ref="AL29" si="149">R29*100/SUM($O29:$X29)</f>
        <v>8.7318121829013062</v>
      </c>
      <c r="AM29" s="3">
        <f t="shared" ref="AM29" si="150">S29*100/SUM($O29:$X29)</f>
        <v>9.7391855483723244</v>
      </c>
      <c r="AN29" s="3">
        <f t="shared" ref="AN29" si="151">T29*100/SUM($O29:$X29)</f>
        <v>12.913408799206865</v>
      </c>
      <c r="AO29" s="3">
        <f t="shared" ref="AO29" si="152">U29*100/SUM($O29:$X29)</f>
        <v>10.732683081880172</v>
      </c>
      <c r="AP29" s="3">
        <f t="shared" ref="AP29" si="153">V29*100/SUM($O29:$X29)</f>
        <v>9.3138573948142813</v>
      </c>
      <c r="AQ29" s="3">
        <f t="shared" ref="AQ29" si="154">W29*100/SUM($O29:$X29)</f>
        <v>11.841520755135035</v>
      </c>
      <c r="AR29" s="3">
        <f t="shared" ref="AR29" si="155">X29*100/SUM($O29:$X29)</f>
        <v>31.524966997114731</v>
      </c>
    </row>
    <row r="30" spans="1:44" x14ac:dyDescent="0.35">
      <c r="A30" s="19">
        <v>43933</v>
      </c>
      <c r="B30" s="17">
        <f>mtl_newcases!C31</f>
        <v>6479</v>
      </c>
      <c r="C30" s="17">
        <f>mtl_newcases!B31</f>
        <v>313</v>
      </c>
      <c r="D30">
        <v>162</v>
      </c>
      <c r="E30" cm="1">
        <f t="array" ref="E30:N30">TRANSPOSE(santemontreal!O$57:O$66)</f>
        <v>44</v>
      </c>
      <c r="F30">
        <v>34</v>
      </c>
      <c r="G30">
        <v>182</v>
      </c>
      <c r="H30">
        <v>844</v>
      </c>
      <c r="I30">
        <v>989</v>
      </c>
      <c r="J30">
        <v>1112</v>
      </c>
      <c r="K30">
        <v>938</v>
      </c>
      <c r="L30">
        <v>631</v>
      </c>
      <c r="M30">
        <v>518</v>
      </c>
      <c r="N30">
        <v>1064</v>
      </c>
      <c r="O30" s="18">
        <f>E30/(age_distribution_2016!$B$2/100000)</f>
        <v>40.094769455075635</v>
      </c>
      <c r="P30" s="18">
        <f>F30/(age_distribution_2016!$B$3/100000)</f>
        <v>32.571729654643867</v>
      </c>
      <c r="Q30" s="18">
        <f>G30/(age_distribution_2016!$B$4/100000)</f>
        <v>96.713340595690411</v>
      </c>
      <c r="R30" s="18">
        <f>H30/(age_distribution_2016!$B$5/100000)</f>
        <v>287.83357489982097</v>
      </c>
      <c r="S30" s="18">
        <f>I30/(age_distribution_2016!$B$6/100000)</f>
        <v>330.02419287561526</v>
      </c>
      <c r="T30" s="18">
        <f>J30/(age_distribution_2016!$B$7/100000)</f>
        <v>436.97809215050592</v>
      </c>
      <c r="U30" s="18">
        <f>K30/(age_distribution_2016!$B$8/100000)</f>
        <v>362.33703524867212</v>
      </c>
      <c r="V30" s="18">
        <f>L30/(age_distribution_2016!$B$9/100000)</f>
        <v>307.79737079583424</v>
      </c>
      <c r="W30" s="18">
        <f>M30/(age_distribution_2016!$B$10/100000)</f>
        <v>399.44478716841456</v>
      </c>
      <c r="X30" s="18">
        <f>N30/(age_distribution_2016!$B$11/100000)</f>
        <v>1076.8685795253277</v>
      </c>
      <c r="Y30" s="3">
        <f t="shared" si="99"/>
        <v>0.69225928256765257</v>
      </c>
      <c r="Z30" s="3">
        <f t="shared" ref="Z30" si="156">F30*100/SUM($E30:$N30)</f>
        <v>0.53492762743864064</v>
      </c>
      <c r="AA30" s="3">
        <f t="shared" ref="AA30" si="157">G30*100/SUM($E30:$N30)</f>
        <v>2.8634361233480177</v>
      </c>
      <c r="AB30" s="3">
        <f t="shared" ref="AB30" si="158">H30*100/SUM($E30:$N30)</f>
        <v>13.278791692888609</v>
      </c>
      <c r="AC30" s="3">
        <f t="shared" ref="AC30" si="159">I30*100/SUM($E30:$N30)</f>
        <v>15.560100692259283</v>
      </c>
      <c r="AD30" s="3">
        <f t="shared" ref="AD30" si="160">J30*100/SUM($E30:$N30)</f>
        <v>17.495280050346128</v>
      </c>
      <c r="AE30" s="3">
        <f t="shared" ref="AE30" si="161">K30*100/SUM($E30:$N30)</f>
        <v>14.757709251101321</v>
      </c>
      <c r="AF30" s="3">
        <f t="shared" ref="AF30" si="162">L30*100/SUM($E30:$N30)</f>
        <v>9.9276274386406538</v>
      </c>
      <c r="AG30" s="3">
        <f t="shared" ref="AG30" si="163">M30*100/SUM($E30:$N30)</f>
        <v>8.1497797356828201</v>
      </c>
      <c r="AH30" s="3">
        <f t="shared" ref="AH30" si="164">N30*100/SUM($E30:$N30)</f>
        <v>16.740088105726873</v>
      </c>
      <c r="AI30" s="3">
        <f t="shared" ref="AI30" si="165">O30*100/SUM($O30:$X30)</f>
        <v>1.1895215818412368</v>
      </c>
      <c r="AJ30" s="3">
        <f t="shared" ref="AJ30" si="166">P30*100/SUM($O30:$X30)</f>
        <v>0.96632992055257616</v>
      </c>
      <c r="AK30" s="3">
        <f t="shared" ref="AK30" si="167">Q30*100/SUM($O30:$X30)</f>
        <v>2.8692671750971401</v>
      </c>
      <c r="AL30" s="3">
        <f t="shared" ref="AL30" si="168">R30*100/SUM($O30:$X30)</f>
        <v>8.5393744364954909</v>
      </c>
      <c r="AM30" s="3">
        <f t="shared" ref="AM30" si="169">S30*100/SUM($O30:$X30)</f>
        <v>9.7910751275209886</v>
      </c>
      <c r="AN30" s="3">
        <f t="shared" ref="AN30" si="170">T30*100/SUM($O30:$X30)</f>
        <v>12.964156633628784</v>
      </c>
      <c r="AO30" s="3">
        <f t="shared" ref="AO30" si="171">U30*100/SUM($O30:$X30)</f>
        <v>10.749724445019917</v>
      </c>
      <c r="AP30" s="3">
        <f t="shared" ref="AP30" si="172">V30*100/SUM($O30:$X30)</f>
        <v>9.1316553348902101</v>
      </c>
      <c r="AQ30" s="3">
        <f t="shared" ref="AQ30" si="173">W30*100/SUM($O30:$X30)</f>
        <v>11.850627938469396</v>
      </c>
      <c r="AR30" s="3">
        <f t="shared" ref="AR30" si="174">X30*100/SUM($O30:$X30)</f>
        <v>31.948267406484259</v>
      </c>
    </row>
    <row r="31" spans="1:44" x14ac:dyDescent="0.35">
      <c r="A31" s="19">
        <v>43934</v>
      </c>
      <c r="B31" s="17">
        <f>mtl_newcases!C32</f>
        <v>7029</v>
      </c>
      <c r="C31" s="17">
        <f>mtl_newcases!B32</f>
        <v>550</v>
      </c>
      <c r="D31">
        <v>218</v>
      </c>
      <c r="E31" cm="1">
        <f t="array" ref="E31:N31">TRANSPOSE(santemontreal!P$57:P$66)</f>
        <v>43</v>
      </c>
      <c r="F31">
        <v>35</v>
      </c>
      <c r="G31">
        <v>183</v>
      </c>
      <c r="H31">
        <v>870</v>
      </c>
      <c r="I31">
        <v>1017</v>
      </c>
      <c r="J31">
        <v>1153</v>
      </c>
      <c r="K31">
        <v>967</v>
      </c>
      <c r="L31">
        <v>652</v>
      </c>
      <c r="M31">
        <v>533</v>
      </c>
      <c r="N31">
        <v>1137</v>
      </c>
      <c r="O31" s="18">
        <f>E31/(age_distribution_2016!$B$2/100000)</f>
        <v>39.183524694733009</v>
      </c>
      <c r="P31" s="18">
        <f>F31/(age_distribution_2016!$B$3/100000)</f>
        <v>33.529721703309868</v>
      </c>
      <c r="Q31" s="18">
        <f>G31/(age_distribution_2016!$B$4/100000)</f>
        <v>97.244732576985413</v>
      </c>
      <c r="R31" s="18">
        <f>H31/(age_distribution_2016!$B$5/100000)</f>
        <v>296.70048597493394</v>
      </c>
      <c r="S31" s="18">
        <f>I31/(age_distribution_2016!$B$6/100000)</f>
        <v>339.36764828564276</v>
      </c>
      <c r="T31" s="18">
        <f>J31/(age_distribution_2016!$B$7/100000)</f>
        <v>453.08969446900483</v>
      </c>
      <c r="U31" s="18">
        <f>K31/(age_distribution_2016!$B$8/100000)</f>
        <v>373.53935296957991</v>
      </c>
      <c r="V31" s="18">
        <f>L31/(age_distribution_2016!$B$9/100000)</f>
        <v>318.0410233896734</v>
      </c>
      <c r="W31" s="18">
        <f>M31/(age_distribution_2016!$B$10/100000)</f>
        <v>411.01172115977795</v>
      </c>
      <c r="X31" s="18">
        <f>N31/(age_distribution_2016!$B$11/100000)</f>
        <v>1150.7514801882496</v>
      </c>
      <c r="Y31" s="3">
        <f t="shared" si="99"/>
        <v>0.65250379362670718</v>
      </c>
      <c r="Z31" s="3">
        <f t="shared" ref="Z31" si="175">F31*100/SUM($E31:$N31)</f>
        <v>0.53110773899848251</v>
      </c>
      <c r="AA31" s="3">
        <f t="shared" ref="AA31" si="176">G31*100/SUM($E31:$N31)</f>
        <v>2.7769347496206374</v>
      </c>
      <c r="AB31" s="3">
        <f t="shared" ref="AB31" si="177">H31*100/SUM($E31:$N31)</f>
        <v>13.201820940819424</v>
      </c>
      <c r="AC31" s="3">
        <f t="shared" ref="AC31" si="178">I31*100/SUM($E31:$N31)</f>
        <v>15.43247344461305</v>
      </c>
      <c r="AD31" s="3">
        <f t="shared" ref="AD31" si="179">J31*100/SUM($E31:$N31)</f>
        <v>17.496206373292868</v>
      </c>
      <c r="AE31" s="3">
        <f t="shared" ref="AE31" si="180">K31*100/SUM($E31:$N31)</f>
        <v>14.673748103186647</v>
      </c>
      <c r="AF31" s="3">
        <f t="shared" ref="AF31" si="181">L31*100/SUM($E31:$N31)</f>
        <v>9.8937784522003032</v>
      </c>
      <c r="AG31" s="3">
        <f t="shared" ref="AG31" si="182">M31*100/SUM($E31:$N31)</f>
        <v>8.0880121396054623</v>
      </c>
      <c r="AH31" s="3">
        <f t="shared" ref="AH31" si="183">N31*100/SUM($E31:$N31)</f>
        <v>17.253414264036419</v>
      </c>
      <c r="AI31" s="3">
        <f t="shared" ref="AI31" si="184">O31*100/SUM($O31:$X31)</f>
        <v>1.1155580860940868</v>
      </c>
      <c r="AJ31" s="3">
        <f t="shared" ref="AJ31" si="185">P31*100/SUM($O31:$X31)</f>
        <v>0.95459386214021635</v>
      </c>
      <c r="AK31" s="3">
        <f t="shared" ref="AK31" si="186">Q31*100/SUM($O31:$X31)</f>
        <v>2.7685653243669308</v>
      </c>
      <c r="AL31" s="3">
        <f t="shared" ref="AL31" si="187">R31*100/SUM($O31:$X31)</f>
        <v>8.447086597134879</v>
      </c>
      <c r="AM31" s="3">
        <f t="shared" ref="AM31" si="188">S31*100/SUM($O31:$X31)</f>
        <v>9.6618241251449142</v>
      </c>
      <c r="AN31" s="3">
        <f t="shared" ref="AN31" si="189">T31*100/SUM($O31:$X31)</f>
        <v>12.899499887480493</v>
      </c>
      <c r="AO31" s="3">
        <f t="shared" ref="AO31" si="190">U31*100/SUM($O31:$X31)</f>
        <v>10.634695294157163</v>
      </c>
      <c r="AP31" s="3">
        <f t="shared" ref="AP31" si="191">V31*100/SUM($O31:$X31)</f>
        <v>9.0546534064016839</v>
      </c>
      <c r="AQ31" s="3">
        <f t="shared" ref="AQ31" si="192">W31*100/SUM($O31:$X31)</f>
        <v>11.701536617528189</v>
      </c>
      <c r="AR31" s="3">
        <f t="shared" ref="AR31" si="193">X31*100/SUM($O31:$X31)</f>
        <v>32.761986799551451</v>
      </c>
    </row>
    <row r="32" spans="1:44" x14ac:dyDescent="0.35">
      <c r="A32" s="19">
        <v>43935</v>
      </c>
      <c r="B32" s="17">
        <f>mtl_newcases!C33</f>
        <v>7448</v>
      </c>
      <c r="C32" s="17">
        <f>mtl_newcases!B33</f>
        <v>419</v>
      </c>
      <c r="D32">
        <v>242</v>
      </c>
      <c r="E32" cm="1">
        <f t="array" ref="E32:N32">TRANSPOSE(santemontreal!Q$57:Q$66)</f>
        <v>43</v>
      </c>
      <c r="F32">
        <v>36</v>
      </c>
      <c r="G32">
        <v>185</v>
      </c>
      <c r="H32">
        <v>883</v>
      </c>
      <c r="I32">
        <v>1052</v>
      </c>
      <c r="J32">
        <v>1198</v>
      </c>
      <c r="K32">
        <v>1009</v>
      </c>
      <c r="L32">
        <v>666</v>
      </c>
      <c r="M32">
        <v>542</v>
      </c>
      <c r="N32">
        <v>1198</v>
      </c>
      <c r="O32" s="18">
        <f>E32/(age_distribution_2016!$B$2/100000)</f>
        <v>39.183524694733009</v>
      </c>
      <c r="P32" s="18">
        <f>F32/(age_distribution_2016!$B$3/100000)</f>
        <v>34.487713751975861</v>
      </c>
      <c r="Q32" s="18">
        <f>G32/(age_distribution_2016!$B$4/100000)</f>
        <v>98.307516539575417</v>
      </c>
      <c r="R32" s="18">
        <f>H32/(age_distribution_2016!$B$5/100000)</f>
        <v>301.13394151249042</v>
      </c>
      <c r="S32" s="18">
        <f>I32/(age_distribution_2016!$B$6/100000)</f>
        <v>351.04696754817718</v>
      </c>
      <c r="T32" s="18">
        <f>J32/(age_distribution_2016!$B$7/100000)</f>
        <v>470.77316042833286</v>
      </c>
      <c r="U32" s="18">
        <f>K32/(age_distribution_2016!$B$8/100000)</f>
        <v>389.76339932399804</v>
      </c>
      <c r="V32" s="18">
        <f>L32/(age_distribution_2016!$B$9/100000)</f>
        <v>324.87012511889952</v>
      </c>
      <c r="W32" s="18">
        <f>M32/(age_distribution_2016!$B$10/100000)</f>
        <v>417.95188155459596</v>
      </c>
      <c r="X32" s="18">
        <f>N32/(age_distribution_2016!$B$11/100000)</f>
        <v>1212.4892464956226</v>
      </c>
      <c r="Y32" s="3">
        <f t="shared" si="99"/>
        <v>0.63123899001761596</v>
      </c>
      <c r="Z32" s="3">
        <f t="shared" ref="Z32" si="194">F32*100/SUM($E32:$N32)</f>
        <v>0.52847915443335292</v>
      </c>
      <c r="AA32" s="3">
        <f t="shared" ref="AA32" si="195">G32*100/SUM($E32:$N32)</f>
        <v>2.7157956547269526</v>
      </c>
      <c r="AB32" s="3">
        <f t="shared" ref="AB32" si="196">H32*100/SUM($E32:$N32)</f>
        <v>12.962419260129185</v>
      </c>
      <c r="AC32" s="3">
        <f t="shared" ref="AC32" si="197">I32*100/SUM($E32:$N32)</f>
        <v>15.443335290663535</v>
      </c>
      <c r="AD32" s="3">
        <f t="shared" ref="AD32" si="198">J32*100/SUM($E32:$N32)</f>
        <v>17.586611861421023</v>
      </c>
      <c r="AE32" s="3">
        <f t="shared" ref="AE32" si="199">K32*100/SUM($E32:$N32)</f>
        <v>14.812096300645919</v>
      </c>
      <c r="AF32" s="3">
        <f t="shared" ref="AF32" si="200">L32*100/SUM($E32:$N32)</f>
        <v>9.7768643570170291</v>
      </c>
      <c r="AG32" s="3">
        <f t="shared" ref="AG32" si="201">M32*100/SUM($E32:$N32)</f>
        <v>7.9565472695243686</v>
      </c>
      <c r="AH32" s="3">
        <f t="shared" ref="AH32" si="202">N32*100/SUM($E32:$N32)</f>
        <v>17.586611861421023</v>
      </c>
      <c r="AI32" s="3">
        <f t="shared" ref="AI32" si="203">O32*100/SUM($O32:$X32)</f>
        <v>1.0764682474599534</v>
      </c>
      <c r="AJ32" s="3">
        <f t="shared" ref="AJ32" si="204">P32*100/SUM($O32:$X32)</f>
        <v>0.94746271732109555</v>
      </c>
      <c r="AK32" s="3">
        <f t="shared" ref="AK32" si="205">Q32*100/SUM($O32:$X32)</f>
        <v>2.7007504012450916</v>
      </c>
      <c r="AL32" s="3">
        <f t="shared" ref="AL32" si="206">R32*100/SUM($O32:$X32)</f>
        <v>8.2728934876609479</v>
      </c>
      <c r="AM32" s="3">
        <f t="shared" ref="AM32" si="207">S32*100/SUM($O32:$X32)</f>
        <v>9.6441276499945143</v>
      </c>
      <c r="AN32" s="3">
        <f t="shared" ref="AN32" si="208">T32*100/SUM($O32:$X32)</f>
        <v>12.933302016742525</v>
      </c>
      <c r="AO32" s="3">
        <f t="shared" ref="AO32" si="209">U32*100/SUM($O32:$X32)</f>
        <v>10.707763700766201</v>
      </c>
      <c r="AP32" s="3">
        <f t="shared" ref="AP32" si="210">V32*100/SUM($O32:$X32)</f>
        <v>8.9249851044116344</v>
      </c>
      <c r="AQ32" s="3">
        <f t="shared" ref="AQ32" si="211">W32*100/SUM($O32:$X32)</f>
        <v>11.482170962535752</v>
      </c>
      <c r="AR32" s="3">
        <f t="shared" ref="AR32" si="212">X32*100/SUM($O32:$X32)</f>
        <v>33.310075711862289</v>
      </c>
    </row>
    <row r="33" spans="1:44" x14ac:dyDescent="0.35">
      <c r="A33" s="19">
        <v>43936</v>
      </c>
      <c r="B33" s="17">
        <f>mtl_newcases!C34</f>
        <v>7890</v>
      </c>
      <c r="C33" s="17">
        <f>mtl_newcases!B34</f>
        <v>442</v>
      </c>
      <c r="D33">
        <v>332</v>
      </c>
      <c r="E33" cm="1">
        <f t="array" ref="E33:N33">TRANSPOSE(santemontreal!R$57:R$66)</f>
        <v>43</v>
      </c>
      <c r="F33">
        <v>36</v>
      </c>
      <c r="G33">
        <v>190</v>
      </c>
      <c r="H33">
        <v>913</v>
      </c>
      <c r="I33">
        <v>1126</v>
      </c>
      <c r="J33">
        <v>1282</v>
      </c>
      <c r="K33">
        <v>1088</v>
      </c>
      <c r="L33">
        <v>702</v>
      </c>
      <c r="M33">
        <v>579</v>
      </c>
      <c r="N33">
        <v>1302</v>
      </c>
      <c r="O33" s="18">
        <f>E33/(age_distribution_2016!$B$2/100000)</f>
        <v>39.183524694733009</v>
      </c>
      <c r="P33" s="18">
        <f>F33/(age_distribution_2016!$B$3/100000)</f>
        <v>34.487713751975861</v>
      </c>
      <c r="Q33" s="18">
        <f>G33/(age_distribution_2016!$B$4/100000)</f>
        <v>100.96447644605043</v>
      </c>
      <c r="R33" s="18">
        <f>H33/(age_distribution_2016!$B$5/100000)</f>
        <v>311.36499275300537</v>
      </c>
      <c r="S33" s="18">
        <f>I33/(age_distribution_2016!$B$6/100000)</f>
        <v>375.74038541753566</v>
      </c>
      <c r="T33" s="18">
        <f>J33/(age_distribution_2016!$B$7/100000)</f>
        <v>503.78229688574515</v>
      </c>
      <c r="U33" s="18">
        <f>K33/(age_distribution_2016!$B$8/100000)</f>
        <v>420.28005794302265</v>
      </c>
      <c r="V33" s="18">
        <f>L33/(age_distribution_2016!$B$9/100000)</f>
        <v>342.43067242262379</v>
      </c>
      <c r="W33" s="18">
        <f>M33/(age_distribution_2016!$B$10/100000)</f>
        <v>446.48365206662555</v>
      </c>
      <c r="X33" s="18">
        <f>N33/(age_distribution_2016!$B$11/100000)</f>
        <v>1317.7470775770457</v>
      </c>
      <c r="Y33" s="3">
        <f t="shared" ref="Y33" si="213">E33*100/SUM($E33:$N33)</f>
        <v>0.59220493045035116</v>
      </c>
      <c r="Z33" s="3">
        <f t="shared" ref="Z33" si="214">F33*100/SUM($E33:$N33)</f>
        <v>0.49579947665610796</v>
      </c>
      <c r="AA33" s="3">
        <f t="shared" ref="AA33" si="215">G33*100/SUM($E33:$N33)</f>
        <v>2.6167194601294588</v>
      </c>
      <c r="AB33" s="3">
        <f t="shared" ref="AB33" si="216">H33*100/SUM($E33:$N33)</f>
        <v>12.574025616306294</v>
      </c>
      <c r="AC33" s="3">
        <f t="shared" ref="AC33" si="217">I33*100/SUM($E33:$N33)</f>
        <v>15.507505853188267</v>
      </c>
      <c r="AD33" s="3">
        <f t="shared" ref="AD33" si="218">J33*100/SUM($E33:$N33)</f>
        <v>17.655970252031402</v>
      </c>
      <c r="AE33" s="3">
        <f t="shared" ref="AE33" si="219">K33*100/SUM($E33:$N33)</f>
        <v>14.984161961162375</v>
      </c>
      <c r="AF33" s="3">
        <f t="shared" ref="AF33" si="220">L33*100/SUM($E33:$N33)</f>
        <v>9.6680897947941062</v>
      </c>
      <c r="AG33" s="3">
        <f t="shared" ref="AG33" si="221">M33*100/SUM($E33:$N33)</f>
        <v>7.9741082495524029</v>
      </c>
      <c r="AH33" s="3">
        <f t="shared" ref="AH33" si="222">N33*100/SUM($E33:$N33)</f>
        <v>17.931414405729239</v>
      </c>
      <c r="AI33" s="3">
        <f t="shared" ref="AI33" si="223">O33*100/SUM($O33:$X33)</f>
        <v>1.0066507009087609</v>
      </c>
      <c r="AJ33" s="3">
        <f t="shared" ref="AJ33" si="224">P33*100/SUM($O33:$X33)</f>
        <v>0.88601220772346267</v>
      </c>
      <c r="AK33" s="3">
        <f t="shared" ref="AK33" si="225">Q33*100/SUM($O33:$X33)</f>
        <v>2.5938442693228283</v>
      </c>
      <c r="AL33" s="3">
        <f t="shared" ref="AL33" si="226">R33*100/SUM($O33:$X33)</f>
        <v>7.9991728828671622</v>
      </c>
      <c r="AM33" s="3">
        <f t="shared" ref="AM33" si="227">S33*100/SUM($O33:$X33)</f>
        <v>9.653019356656614</v>
      </c>
      <c r="AN33" s="3">
        <f t="shared" ref="AN33" si="228">T33*100/SUM($O33:$X33)</f>
        <v>12.942500865258527</v>
      </c>
      <c r="AO33" s="3">
        <f t="shared" ref="AO33" si="229">U33*100/SUM($O33:$X33)</f>
        <v>10.79727304274869</v>
      </c>
      <c r="AP33" s="3">
        <f t="shared" ref="AP33" si="230">V33*100/SUM($O33:$X33)</f>
        <v>8.7972707685796223</v>
      </c>
      <c r="AQ33" s="3">
        <f t="shared" ref="AQ33" si="231">W33*100/SUM($O33:$X33)</f>
        <v>11.470460730593405</v>
      </c>
      <c r="AR33" s="3">
        <f t="shared" ref="AR33" si="232">X33*100/SUM($O33:$X33)</f>
        <v>33.853795175340927</v>
      </c>
    </row>
    <row r="34" spans="1:44" x14ac:dyDescent="0.35">
      <c r="A34" s="19">
        <v>43937</v>
      </c>
      <c r="B34" s="17">
        <f>mtl_newcases!C35</f>
        <v>8225</v>
      </c>
      <c r="C34" s="17">
        <f>mtl_newcases!B35</f>
        <v>335</v>
      </c>
      <c r="D34">
        <v>391</v>
      </c>
      <c r="E34" cm="1">
        <f t="array" ref="E34:N34">TRANSPOSE(santemontreal!S$57:S$66)</f>
        <v>44</v>
      </c>
      <c r="F34">
        <v>35</v>
      </c>
      <c r="G34">
        <v>193</v>
      </c>
      <c r="H34">
        <v>959</v>
      </c>
      <c r="I34">
        <v>1176</v>
      </c>
      <c r="J34">
        <v>1354</v>
      </c>
      <c r="K34">
        <v>1145</v>
      </c>
      <c r="L34">
        <v>743</v>
      </c>
      <c r="M34">
        <v>628</v>
      </c>
      <c r="N34">
        <v>1463</v>
      </c>
      <c r="O34" s="18">
        <f>E34/(age_distribution_2016!$B$2/100000)</f>
        <v>40.094769455075635</v>
      </c>
      <c r="P34" s="18">
        <f>F34/(age_distribution_2016!$B$3/100000)</f>
        <v>33.529721703309868</v>
      </c>
      <c r="Q34" s="18">
        <f>G34/(age_distribution_2016!$B$4/100000)</f>
        <v>102.55865238993543</v>
      </c>
      <c r="R34" s="18">
        <f>H34/(age_distribution_2016!$B$5/100000)</f>
        <v>327.05260465512833</v>
      </c>
      <c r="S34" s="18">
        <f>I34/(age_distribution_2016!$B$6/100000)</f>
        <v>392.42512722115623</v>
      </c>
      <c r="T34" s="18">
        <f>J34/(age_distribution_2016!$B$7/100000)</f>
        <v>532.07584242067003</v>
      </c>
      <c r="U34" s="18">
        <f>K34/(age_distribution_2016!$B$8/100000)</f>
        <v>442.29840656687588</v>
      </c>
      <c r="V34" s="18">
        <f>L34/(age_distribution_2016!$B$9/100000)</f>
        <v>362.43018462964318</v>
      </c>
      <c r="W34" s="18">
        <f>M34/(age_distribution_2016!$B$10/100000)</f>
        <v>484.26896977174584</v>
      </c>
      <c r="X34" s="18">
        <f>N34/(age_distribution_2016!$B$11/100000)</f>
        <v>1480.6942968473256</v>
      </c>
      <c r="Y34" s="3">
        <f t="shared" ref="Y34" si="233">E34*100/SUM($E34:$N34)</f>
        <v>0.5684754521963824</v>
      </c>
      <c r="Z34" s="3">
        <f t="shared" ref="Z34" si="234">F34*100/SUM($E34:$N34)</f>
        <v>0.45219638242894056</v>
      </c>
      <c r="AA34" s="3">
        <f t="shared" ref="AA34" si="235">G34*100/SUM($E34:$N34)</f>
        <v>2.4935400516795867</v>
      </c>
      <c r="AB34" s="3">
        <f t="shared" ref="AB34" si="236">H34*100/SUM($E34:$N34)</f>
        <v>12.390180878552972</v>
      </c>
      <c r="AC34" s="3">
        <f t="shared" ref="AC34" si="237">I34*100/SUM($E34:$N34)</f>
        <v>15.193798449612403</v>
      </c>
      <c r="AD34" s="3">
        <f t="shared" ref="AD34" si="238">J34*100/SUM($E34:$N34)</f>
        <v>17.493540051679588</v>
      </c>
      <c r="AE34" s="3">
        <f t="shared" ref="AE34" si="239">K34*100/SUM($E34:$N34)</f>
        <v>14.793281653746771</v>
      </c>
      <c r="AF34" s="3">
        <f t="shared" ref="AF34" si="240">L34*100/SUM($E34:$N34)</f>
        <v>9.5994832041343674</v>
      </c>
      <c r="AG34" s="3">
        <f t="shared" ref="AG34" si="241">M34*100/SUM($E34:$N34)</f>
        <v>8.1136950904392773</v>
      </c>
      <c r="AH34" s="3">
        <f t="shared" ref="AH34" si="242">N34*100/SUM($E34:$N34)</f>
        <v>18.901808785529717</v>
      </c>
      <c r="AI34" s="3">
        <f t="shared" ref="AI34" si="243">O34*100/SUM($O34:$X34)</f>
        <v>0.95522219693191313</v>
      </c>
      <c r="AJ34" s="3">
        <f t="shared" ref="AJ34" si="244">P34*100/SUM($O34:$X34)</f>
        <v>0.79881577730076725</v>
      </c>
      <c r="AK34" s="3">
        <f t="shared" ref="AK34" si="245">Q34*100/SUM($O34:$X34)</f>
        <v>2.4433686134561095</v>
      </c>
      <c r="AL34" s="3">
        <f t="shared" ref="AL34" si="246">R34*100/SUM($O34:$X34)</f>
        <v>7.7917372210112088</v>
      </c>
      <c r="AM34" s="3">
        <f t="shared" ref="AM34" si="247">S34*100/SUM($O34:$X34)</f>
        <v>9.3491793879868617</v>
      </c>
      <c r="AN34" s="3">
        <f t="shared" ref="AN34" si="248">T34*100/SUM($O34:$X34)</f>
        <v>12.676233385029002</v>
      </c>
      <c r="AO34" s="3">
        <f t="shared" ref="AO34" si="249">U34*100/SUM($O34:$X34)</f>
        <v>10.537365879948011</v>
      </c>
      <c r="AP34" s="3">
        <f t="shared" ref="AP34" si="250">V34*100/SUM($O34:$X34)</f>
        <v>8.6345765769839264</v>
      </c>
      <c r="AQ34" s="3">
        <f t="shared" ref="AQ34" si="251">W34*100/SUM($O34:$X34)</f>
        <v>11.537277193466</v>
      </c>
      <c r="AR34" s="3">
        <f t="shared" ref="AR34" si="252">X34*100/SUM($O34:$X34)</f>
        <v>35.276223767886201</v>
      </c>
    </row>
    <row r="35" spans="1:44" x14ac:dyDescent="0.35">
      <c r="A35" s="19">
        <v>43938</v>
      </c>
      <c r="B35" s="17">
        <f>mtl_newcases!C36</f>
        <v>8444</v>
      </c>
      <c r="C35" s="17">
        <f>mtl_newcases!B36</f>
        <v>219</v>
      </c>
      <c r="D35">
        <v>454</v>
      </c>
      <c r="E35" cm="1">
        <f t="array" ref="E35:N35">TRANSPOSE(santemontreal!T$57:T$66)</f>
        <v>46</v>
      </c>
      <c r="F35">
        <v>35</v>
      </c>
      <c r="G35">
        <v>194</v>
      </c>
      <c r="H35">
        <v>985</v>
      </c>
      <c r="I35">
        <v>1218</v>
      </c>
      <c r="J35">
        <v>1401</v>
      </c>
      <c r="K35">
        <v>1188</v>
      </c>
      <c r="L35">
        <v>767</v>
      </c>
      <c r="M35">
        <v>646</v>
      </c>
      <c r="N35">
        <v>1552</v>
      </c>
      <c r="O35" s="18">
        <f>E35/(age_distribution_2016!$B$2/100000)</f>
        <v>41.917258975760895</v>
      </c>
      <c r="P35" s="18">
        <f>F35/(age_distribution_2016!$B$3/100000)</f>
        <v>33.529721703309868</v>
      </c>
      <c r="Q35" s="18">
        <f>G35/(age_distribution_2016!$B$4/100000)</f>
        <v>103.09004437123043</v>
      </c>
      <c r="R35" s="18">
        <f>H35/(age_distribution_2016!$B$5/100000)</f>
        <v>335.9195157302413</v>
      </c>
      <c r="S35" s="18">
        <f>I35/(age_distribution_2016!$B$6/100000)</f>
        <v>406.44031033619757</v>
      </c>
      <c r="T35" s="18">
        <f>J35/(age_distribution_2016!$B$7/100000)</f>
        <v>550.54524020041265</v>
      </c>
      <c r="U35" s="18">
        <f>K35/(age_distribution_2016!$B$8/100000)</f>
        <v>458.90873973925636</v>
      </c>
      <c r="V35" s="18">
        <f>L35/(age_distribution_2016!$B$9/100000)</f>
        <v>374.13721616545934</v>
      </c>
      <c r="W35" s="18">
        <f>M35/(age_distribution_2016!$B$10/100000)</f>
        <v>498.14929056138186</v>
      </c>
      <c r="X35" s="18">
        <f>N35/(age_distribution_2016!$B$11/100000)</f>
        <v>1570.7707099843126</v>
      </c>
      <c r="Y35" s="3">
        <f t="shared" ref="Y35" si="253">E35*100/SUM($E35:$N35)</f>
        <v>0.57270916334661359</v>
      </c>
      <c r="Z35" s="3">
        <f t="shared" ref="Z35" si="254">F35*100/SUM($E35:$N35)</f>
        <v>0.43575697211155379</v>
      </c>
      <c r="AA35" s="3">
        <f t="shared" ref="AA35" si="255">G35*100/SUM($E35:$N35)</f>
        <v>2.4153386454183265</v>
      </c>
      <c r="AB35" s="3">
        <f t="shared" ref="AB35" si="256">H35*100/SUM($E35:$N35)</f>
        <v>12.263446215139442</v>
      </c>
      <c r="AC35" s="3">
        <f t="shared" ref="AC35" si="257">I35*100/SUM($E35:$N35)</f>
        <v>15.164342629482071</v>
      </c>
      <c r="AD35" s="3">
        <f t="shared" ref="AD35" si="258">J35*100/SUM($E35:$N35)</f>
        <v>17.442729083665338</v>
      </c>
      <c r="AE35" s="3">
        <f t="shared" ref="AE35" si="259">K35*100/SUM($E35:$N35)</f>
        <v>14.790836653386455</v>
      </c>
      <c r="AF35" s="3">
        <f t="shared" ref="AF35" si="260">L35*100/SUM($E35:$N35)</f>
        <v>9.5493027888446207</v>
      </c>
      <c r="AG35" s="3">
        <f t="shared" ref="AG35" si="261">M35*100/SUM($E35:$N35)</f>
        <v>8.0428286852589643</v>
      </c>
      <c r="AH35" s="3">
        <f t="shared" ref="AH35" si="262">N35*100/SUM($E35:$N35)</f>
        <v>19.322709163346612</v>
      </c>
      <c r="AI35" s="3">
        <f t="shared" ref="AI35" si="263">O35*100/SUM($O35:$X35)</f>
        <v>0.95845753512887644</v>
      </c>
      <c r="AJ35" s="3">
        <f t="shared" ref="AJ35" si="264">P35*100/SUM($O35:$X35)</f>
        <v>0.76667261177299373</v>
      </c>
      <c r="AK35" s="3">
        <f t="shared" ref="AK35" si="265">Q35*100/SUM($O35:$X35)</f>
        <v>2.3572015975928311</v>
      </c>
      <c r="AL35" s="3">
        <f t="shared" ref="AL35" si="266">R35*100/SUM($O35:$X35)</f>
        <v>7.6809552655786106</v>
      </c>
      <c r="AM35" s="3">
        <f t="shared" ref="AM35" si="267">S35*100/SUM($O35:$X35)</f>
        <v>9.2934458869820737</v>
      </c>
      <c r="AN35" s="3">
        <f t="shared" ref="AN35" si="268">T35*100/SUM($O35:$X35)</f>
        <v>12.588471832200575</v>
      </c>
      <c r="AO35" s="3">
        <f t="shared" ref="AO35" si="269">U35*100/SUM($O35:$X35)</f>
        <v>10.493160819363965</v>
      </c>
      <c r="AP35" s="3">
        <f t="shared" ref="AP35" si="270">V35*100/SUM($O35:$X35)</f>
        <v>8.5548206816978887</v>
      </c>
      <c r="AQ35" s="3">
        <f t="shared" ref="AQ35" si="271">W35*100/SUM($O35:$X35)</f>
        <v>11.390414183182969</v>
      </c>
      <c r="AR35" s="3">
        <f t="shared" ref="AR35" si="272">X35*100/SUM($O35:$X35)</f>
        <v>35.916399586499224</v>
      </c>
    </row>
    <row r="36" spans="1:44" x14ac:dyDescent="0.35">
      <c r="A36" s="19">
        <v>43939</v>
      </c>
      <c r="B36" s="17">
        <f>mtl_newcases!C37</f>
        <v>8457</v>
      </c>
      <c r="C36" s="17">
        <f>mtl_newcases!B37</f>
        <v>13</v>
      </c>
      <c r="D36">
        <v>513</v>
      </c>
      <c r="E36" cm="1">
        <f t="array" ref="E36:N36">TRANSPOSE(santemontreal!U$57:U$66)</f>
        <v>46</v>
      </c>
      <c r="F36">
        <v>35</v>
      </c>
      <c r="G36">
        <v>197</v>
      </c>
      <c r="H36">
        <v>1022</v>
      </c>
      <c r="I36">
        <v>1250</v>
      </c>
      <c r="J36">
        <v>1451</v>
      </c>
      <c r="K36">
        <v>1247</v>
      </c>
      <c r="L36">
        <v>802</v>
      </c>
      <c r="M36">
        <v>695</v>
      </c>
      <c r="N36">
        <v>1689</v>
      </c>
      <c r="O36" s="18">
        <f>E36/(age_distribution_2016!$B$2/100000)</f>
        <v>41.917258975760895</v>
      </c>
      <c r="P36" s="18">
        <f>F36/(age_distribution_2016!$B$3/100000)</f>
        <v>33.529721703309868</v>
      </c>
      <c r="Q36" s="18">
        <f>G36/(age_distribution_2016!$B$4/100000)</f>
        <v>104.68422031511544</v>
      </c>
      <c r="R36" s="18">
        <f>H36/(age_distribution_2016!$B$5/100000)</f>
        <v>348.53781226020976</v>
      </c>
      <c r="S36" s="18">
        <f>I36/(age_distribution_2016!$B$6/100000)</f>
        <v>417.11854509051471</v>
      </c>
      <c r="T36" s="18">
        <f>J36/(age_distribution_2016!$B$7/100000)</f>
        <v>570.19353571077704</v>
      </c>
      <c r="U36" s="18">
        <f>K36/(age_distribution_2016!$B$8/100000)</f>
        <v>481.69966199903428</v>
      </c>
      <c r="V36" s="18">
        <f>L36/(age_distribution_2016!$B$9/100000)</f>
        <v>391.20997048852462</v>
      </c>
      <c r="W36" s="18">
        <f>M36/(age_distribution_2016!$B$10/100000)</f>
        <v>535.93460826650221</v>
      </c>
      <c r="X36" s="18">
        <f>N36/(age_distribution_2016!$B$11/100000)</f>
        <v>1709.4276605434948</v>
      </c>
      <c r="Y36" s="3">
        <f t="shared" ref="Y36" si="273">E36*100/SUM($E36:$N36)</f>
        <v>0.54541142992648806</v>
      </c>
      <c r="Z36" s="3">
        <f t="shared" ref="Z36" si="274">F36*100/SUM($E36:$N36)</f>
        <v>0.4149869575527626</v>
      </c>
      <c r="AA36" s="3">
        <f t="shared" ref="AA36" si="275">G36*100/SUM($E36:$N36)</f>
        <v>2.3357837325112638</v>
      </c>
      <c r="AB36" s="3">
        <f t="shared" ref="AB36" si="276">H36*100/SUM($E36:$N36)</f>
        <v>12.117619160540668</v>
      </c>
      <c r="AC36" s="3">
        <f t="shared" ref="AC36" si="277">I36*100/SUM($E36:$N36)</f>
        <v>14.820962769741522</v>
      </c>
      <c r="AD36" s="3">
        <f t="shared" ref="AD36" si="278">J36*100/SUM($E36:$N36)</f>
        <v>17.20417358311596</v>
      </c>
      <c r="AE36" s="3">
        <f t="shared" ref="AE36" si="279">K36*100/SUM($E36:$N36)</f>
        <v>14.785392459094142</v>
      </c>
      <c r="AF36" s="3">
        <f t="shared" ref="AF36" si="280">L36*100/SUM($E36:$N36)</f>
        <v>9.5091297130661605</v>
      </c>
      <c r="AG36" s="3">
        <f t="shared" ref="AG36" si="281">M36*100/SUM($E36:$N36)</f>
        <v>8.2404552999762863</v>
      </c>
      <c r="AH36" s="3">
        <f t="shared" ref="AH36" si="282">N36*100/SUM($E36:$N36)</f>
        <v>20.026084894474746</v>
      </c>
      <c r="AI36" s="3">
        <f t="shared" ref="AI36" si="283">O36*100/SUM($O36:$X36)</f>
        <v>0.90450950817297315</v>
      </c>
      <c r="AJ36" s="3">
        <f t="shared" ref="AJ36" si="284">P36*100/SUM($O36:$X36)</f>
        <v>0.72351944826771564</v>
      </c>
      <c r="AK36" s="3">
        <f t="shared" ref="AK36" si="285">Q36*100/SUM($O36:$X36)</f>
        <v>2.2589232918462181</v>
      </c>
      <c r="AL36" s="3">
        <f t="shared" ref="AL36" si="286">R36*100/SUM($O36:$X36)</f>
        <v>7.5209060146195723</v>
      </c>
      <c r="AM36" s="3">
        <f t="shared" ref="AM36" si="287">S36*100/SUM($O36:$X36)</f>
        <v>9.0007719800528534</v>
      </c>
      <c r="AN36" s="3">
        <f t="shared" ref="AN36" si="288">T36*100/SUM($O36:$X36)</f>
        <v>12.303893125440261</v>
      </c>
      <c r="AO36" s="3">
        <f t="shared" ref="AO36" si="289">U36*100/SUM($O36:$X36)</f>
        <v>10.394332430319054</v>
      </c>
      <c r="AP36" s="3">
        <f t="shared" ref="AP36" si="290">V36*100/SUM($O36:$X36)</f>
        <v>8.4417050791312036</v>
      </c>
      <c r="AQ36" s="3">
        <f t="shared" ref="AQ36" si="291">W36*100/SUM($O36:$X36)</f>
        <v>11.564638547008176</v>
      </c>
      <c r="AR36" s="3">
        <f t="shared" ref="AR36" si="292">X36*100/SUM($O36:$X36)</f>
        <v>36.88680057514199</v>
      </c>
    </row>
    <row r="37" spans="1:44" x14ac:dyDescent="0.35">
      <c r="A37" s="19">
        <v>43940</v>
      </c>
      <c r="B37" s="17">
        <f>mtl_newcases!C38</f>
        <v>8964</v>
      </c>
      <c r="C37" s="17">
        <f>mtl_newcases!B38</f>
        <v>507</v>
      </c>
      <c r="D37">
        <v>525</v>
      </c>
      <c r="E37" t="s">
        <v>102</v>
      </c>
      <c r="F37" t="s">
        <v>102</v>
      </c>
      <c r="G37" t="s">
        <v>102</v>
      </c>
      <c r="H37" t="s">
        <v>102</v>
      </c>
      <c r="I37" t="s">
        <v>102</v>
      </c>
      <c r="J37" t="s">
        <v>102</v>
      </c>
      <c r="K37" t="s">
        <v>102</v>
      </c>
      <c r="L37" t="s">
        <v>102</v>
      </c>
      <c r="M37" t="s">
        <v>102</v>
      </c>
      <c r="N37" t="s">
        <v>102</v>
      </c>
      <c r="O37" t="s">
        <v>102</v>
      </c>
      <c r="P37" t="s">
        <v>102</v>
      </c>
      <c r="Q37" t="s">
        <v>102</v>
      </c>
      <c r="R37" t="s">
        <v>102</v>
      </c>
      <c r="S37" t="s">
        <v>102</v>
      </c>
      <c r="T37" t="s">
        <v>102</v>
      </c>
      <c r="U37" t="s">
        <v>102</v>
      </c>
      <c r="V37" t="s">
        <v>102</v>
      </c>
      <c r="W37" t="s">
        <v>102</v>
      </c>
      <c r="X37" t="s">
        <v>102</v>
      </c>
      <c r="Y37" t="s">
        <v>102</v>
      </c>
      <c r="Z37" t="s">
        <v>102</v>
      </c>
      <c r="AA37" t="s">
        <v>102</v>
      </c>
      <c r="AB37" t="s">
        <v>102</v>
      </c>
      <c r="AC37" t="s">
        <v>102</v>
      </c>
      <c r="AD37" t="s">
        <v>102</v>
      </c>
      <c r="AE37" t="s">
        <v>102</v>
      </c>
      <c r="AF37" t="s">
        <v>102</v>
      </c>
      <c r="AG37" t="s">
        <v>102</v>
      </c>
      <c r="AH37" t="s">
        <v>102</v>
      </c>
      <c r="AI37" t="s">
        <v>102</v>
      </c>
      <c r="AJ37" t="s">
        <v>102</v>
      </c>
      <c r="AK37" t="s">
        <v>102</v>
      </c>
      <c r="AL37" t="s">
        <v>102</v>
      </c>
      <c r="AM37" t="s">
        <v>102</v>
      </c>
      <c r="AN37" t="s">
        <v>102</v>
      </c>
      <c r="AO37" t="s">
        <v>102</v>
      </c>
      <c r="AP37" t="s">
        <v>102</v>
      </c>
      <c r="AQ37" t="s">
        <v>102</v>
      </c>
      <c r="AR37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6CD11-991A-4E1F-B148-C34F5A6BF33A}">
  <dimension ref="A1:G49"/>
  <sheetViews>
    <sheetView workbookViewId="0">
      <pane ySplit="1" topLeftCell="A26" activePane="bottomLeft" state="frozen"/>
      <selection pane="bottomLeft" activeCell="F49" sqref="F49"/>
    </sheetView>
  </sheetViews>
  <sheetFormatPr defaultRowHeight="14.5" x14ac:dyDescent="0.35"/>
  <cols>
    <col min="1" max="1" width="14.81640625" customWidth="1"/>
    <col min="3" max="3" width="11.1796875" customWidth="1"/>
    <col min="4" max="4" width="17.1796875" customWidth="1"/>
    <col min="5" max="5" width="6.08984375" bestFit="1" customWidth="1"/>
    <col min="6" max="6" width="19.453125" customWidth="1"/>
    <col min="7" max="7" width="17.453125" customWidth="1"/>
  </cols>
  <sheetData>
    <row r="1" spans="1:7" x14ac:dyDescent="0.35">
      <c r="A1" t="s">
        <v>144</v>
      </c>
      <c r="B1" t="s">
        <v>163</v>
      </c>
      <c r="C1" t="s">
        <v>164</v>
      </c>
      <c r="D1" t="s">
        <v>166</v>
      </c>
      <c r="E1" t="s">
        <v>167</v>
      </c>
      <c r="F1" t="s">
        <v>168</v>
      </c>
      <c r="G1" t="s">
        <v>165</v>
      </c>
    </row>
    <row r="2" spans="1:7" x14ac:dyDescent="0.35">
      <c r="A2" s="1">
        <v>43893</v>
      </c>
      <c r="B2">
        <v>1</v>
      </c>
      <c r="C2">
        <v>0</v>
      </c>
      <c r="D2">
        <v>0</v>
      </c>
      <c r="E2">
        <v>0</v>
      </c>
      <c r="F2">
        <v>203</v>
      </c>
      <c r="G2" t="s">
        <v>102</v>
      </c>
    </row>
    <row r="3" spans="1:7" x14ac:dyDescent="0.35">
      <c r="A3" s="1">
        <v>43894</v>
      </c>
      <c r="B3">
        <v>2</v>
      </c>
      <c r="C3">
        <v>0</v>
      </c>
      <c r="D3">
        <v>0</v>
      </c>
      <c r="E3">
        <v>0</v>
      </c>
      <c r="F3">
        <v>242</v>
      </c>
      <c r="G3" t="s">
        <v>102</v>
      </c>
    </row>
    <row r="4" spans="1:7" x14ac:dyDescent="0.35">
      <c r="A4" s="1">
        <v>43895</v>
      </c>
      <c r="B4">
        <v>3</v>
      </c>
      <c r="C4">
        <v>0</v>
      </c>
      <c r="D4">
        <v>0</v>
      </c>
      <c r="E4">
        <v>0</v>
      </c>
      <c r="F4">
        <v>260</v>
      </c>
      <c r="G4" t="s">
        <v>102</v>
      </c>
    </row>
    <row r="5" spans="1:7" x14ac:dyDescent="0.35">
      <c r="A5" s="1">
        <v>43896</v>
      </c>
      <c r="B5">
        <v>3</v>
      </c>
      <c r="C5">
        <v>0</v>
      </c>
      <c r="D5">
        <v>0</v>
      </c>
      <c r="E5">
        <v>0</v>
      </c>
      <c r="F5">
        <v>303</v>
      </c>
      <c r="G5" t="s">
        <v>102</v>
      </c>
    </row>
    <row r="6" spans="1:7" x14ac:dyDescent="0.35">
      <c r="A6" s="1">
        <v>43897</v>
      </c>
      <c r="B6">
        <v>4</v>
      </c>
      <c r="C6">
        <v>0</v>
      </c>
      <c r="D6">
        <v>0</v>
      </c>
      <c r="E6">
        <v>0</v>
      </c>
      <c r="F6">
        <v>340</v>
      </c>
      <c r="G6" t="s">
        <v>102</v>
      </c>
    </row>
    <row r="7" spans="1:7" x14ac:dyDescent="0.35">
      <c r="A7" s="1">
        <v>43898</v>
      </c>
      <c r="B7">
        <v>4</v>
      </c>
      <c r="C7">
        <v>0</v>
      </c>
      <c r="D7">
        <v>0</v>
      </c>
      <c r="E7">
        <v>0</v>
      </c>
      <c r="F7">
        <v>376</v>
      </c>
      <c r="G7" t="s">
        <v>102</v>
      </c>
    </row>
    <row r="8" spans="1:7" x14ac:dyDescent="0.35">
      <c r="A8" s="1">
        <v>43899</v>
      </c>
      <c r="B8">
        <v>5</v>
      </c>
      <c r="C8">
        <v>0</v>
      </c>
      <c r="D8">
        <v>0</v>
      </c>
      <c r="E8">
        <v>0</v>
      </c>
      <c r="F8">
        <v>465</v>
      </c>
      <c r="G8" t="s">
        <v>102</v>
      </c>
    </row>
    <row r="9" spans="1:7" x14ac:dyDescent="0.35">
      <c r="A9" s="1">
        <v>43900</v>
      </c>
      <c r="B9">
        <v>8</v>
      </c>
      <c r="C9">
        <v>0</v>
      </c>
      <c r="D9">
        <v>0</v>
      </c>
      <c r="E9">
        <v>0</v>
      </c>
      <c r="F9">
        <v>570</v>
      </c>
      <c r="G9" t="s">
        <v>102</v>
      </c>
    </row>
    <row r="10" spans="1:7" x14ac:dyDescent="0.35">
      <c r="A10" s="1">
        <v>43901</v>
      </c>
      <c r="B10">
        <v>13</v>
      </c>
      <c r="C10">
        <v>0</v>
      </c>
      <c r="D10">
        <v>0</v>
      </c>
      <c r="E10">
        <v>0</v>
      </c>
      <c r="F10">
        <v>798</v>
      </c>
      <c r="G10" t="s">
        <v>102</v>
      </c>
    </row>
    <row r="11" spans="1:7" x14ac:dyDescent="0.35">
      <c r="A11" s="1">
        <v>43902</v>
      </c>
      <c r="B11">
        <v>17</v>
      </c>
      <c r="C11">
        <v>0</v>
      </c>
      <c r="D11">
        <v>0</v>
      </c>
      <c r="E11">
        <v>0</v>
      </c>
      <c r="F11">
        <v>1079</v>
      </c>
      <c r="G11" t="s">
        <v>102</v>
      </c>
    </row>
    <row r="12" spans="1:7" x14ac:dyDescent="0.35">
      <c r="A12" s="1">
        <v>43903</v>
      </c>
      <c r="B12">
        <v>24</v>
      </c>
      <c r="C12">
        <v>0</v>
      </c>
      <c r="D12">
        <v>0</v>
      </c>
      <c r="E12">
        <v>0</v>
      </c>
      <c r="F12">
        <v>1399</v>
      </c>
      <c r="G12" t="s">
        <v>102</v>
      </c>
    </row>
    <row r="13" spans="1:7" x14ac:dyDescent="0.35">
      <c r="A13" s="1">
        <v>43904</v>
      </c>
      <c r="B13">
        <v>39</v>
      </c>
      <c r="C13">
        <v>0</v>
      </c>
      <c r="D13">
        <v>0</v>
      </c>
      <c r="E13">
        <v>0</v>
      </c>
      <c r="F13">
        <v>2270</v>
      </c>
      <c r="G13" t="s">
        <v>102</v>
      </c>
    </row>
    <row r="14" spans="1:7" x14ac:dyDescent="0.35">
      <c r="A14" s="1">
        <v>43905</v>
      </c>
      <c r="B14">
        <v>50</v>
      </c>
      <c r="C14">
        <v>0</v>
      </c>
      <c r="D14">
        <v>2</v>
      </c>
      <c r="E14">
        <v>0</v>
      </c>
      <c r="F14">
        <v>3079</v>
      </c>
      <c r="G14" t="s">
        <v>102</v>
      </c>
    </row>
    <row r="15" spans="1:7" x14ac:dyDescent="0.35">
      <c r="A15" s="1">
        <v>43906</v>
      </c>
      <c r="B15">
        <v>74</v>
      </c>
      <c r="C15">
        <v>0</v>
      </c>
      <c r="D15">
        <v>5</v>
      </c>
      <c r="E15">
        <v>0</v>
      </c>
      <c r="F15">
        <v>4778</v>
      </c>
      <c r="G15" t="s">
        <v>102</v>
      </c>
    </row>
    <row r="16" spans="1:7" x14ac:dyDescent="0.35">
      <c r="A16" s="1">
        <v>43907</v>
      </c>
      <c r="B16">
        <v>94</v>
      </c>
      <c r="C16">
        <v>0</v>
      </c>
      <c r="D16">
        <v>6</v>
      </c>
      <c r="E16">
        <v>4</v>
      </c>
      <c r="F16">
        <v>5213</v>
      </c>
      <c r="G16" t="s">
        <v>102</v>
      </c>
    </row>
    <row r="17" spans="1:7" x14ac:dyDescent="0.35">
      <c r="A17" s="1">
        <v>43908</v>
      </c>
      <c r="B17">
        <v>121</v>
      </c>
      <c r="C17">
        <v>1</v>
      </c>
      <c r="D17">
        <v>7</v>
      </c>
      <c r="E17">
        <v>4</v>
      </c>
      <c r="F17">
        <v>6331</v>
      </c>
      <c r="G17" t="s">
        <v>102</v>
      </c>
    </row>
    <row r="18" spans="1:7" x14ac:dyDescent="0.35">
      <c r="A18" s="1">
        <v>43909</v>
      </c>
      <c r="B18">
        <v>139</v>
      </c>
      <c r="C18">
        <v>1</v>
      </c>
      <c r="D18">
        <v>10</v>
      </c>
      <c r="E18">
        <v>6</v>
      </c>
      <c r="F18">
        <v>7666</v>
      </c>
      <c r="G18" t="s">
        <v>102</v>
      </c>
    </row>
    <row r="19" spans="1:7" x14ac:dyDescent="0.35">
      <c r="A19" s="1">
        <v>43910</v>
      </c>
      <c r="B19">
        <v>181</v>
      </c>
      <c r="C19">
        <v>4</v>
      </c>
      <c r="D19">
        <v>19</v>
      </c>
      <c r="E19">
        <v>10</v>
      </c>
      <c r="F19">
        <v>9242</v>
      </c>
      <c r="G19" t="s">
        <v>102</v>
      </c>
    </row>
    <row r="20" spans="1:7" x14ac:dyDescent="0.35">
      <c r="A20" s="1">
        <v>43911</v>
      </c>
      <c r="B20">
        <v>219</v>
      </c>
      <c r="C20">
        <v>4</v>
      </c>
      <c r="D20">
        <v>24</v>
      </c>
      <c r="E20">
        <v>13</v>
      </c>
      <c r="F20">
        <v>9786</v>
      </c>
      <c r="G20" t="s">
        <v>102</v>
      </c>
    </row>
    <row r="21" spans="1:7" x14ac:dyDescent="0.35">
      <c r="A21" s="1">
        <v>43912</v>
      </c>
      <c r="B21">
        <v>628</v>
      </c>
      <c r="C21">
        <v>4</v>
      </c>
      <c r="D21">
        <v>45</v>
      </c>
      <c r="E21">
        <v>20</v>
      </c>
      <c r="F21">
        <v>11221</v>
      </c>
      <c r="G21" t="s">
        <v>102</v>
      </c>
    </row>
    <row r="22" spans="1:7" x14ac:dyDescent="0.35">
      <c r="A22" s="1">
        <v>43913</v>
      </c>
      <c r="B22">
        <v>1013</v>
      </c>
      <c r="C22">
        <v>4</v>
      </c>
      <c r="D22">
        <v>67</v>
      </c>
      <c r="E22">
        <v>31</v>
      </c>
      <c r="F22">
        <v>12202</v>
      </c>
      <c r="G22" t="s">
        <v>102</v>
      </c>
    </row>
    <row r="23" spans="1:7" x14ac:dyDescent="0.35">
      <c r="A23" s="1">
        <v>43914</v>
      </c>
      <c r="B23">
        <v>1339</v>
      </c>
      <c r="C23">
        <v>6</v>
      </c>
      <c r="D23">
        <v>78</v>
      </c>
      <c r="E23">
        <v>35</v>
      </c>
      <c r="F23">
        <v>26634</v>
      </c>
      <c r="G23" t="s">
        <v>102</v>
      </c>
    </row>
    <row r="24" spans="1:7" x14ac:dyDescent="0.35">
      <c r="A24" s="1">
        <v>43915</v>
      </c>
      <c r="B24">
        <v>1629</v>
      </c>
      <c r="C24">
        <v>8</v>
      </c>
      <c r="D24">
        <v>106</v>
      </c>
      <c r="E24">
        <v>43</v>
      </c>
      <c r="F24">
        <v>31854</v>
      </c>
      <c r="G24" t="s">
        <v>102</v>
      </c>
    </row>
    <row r="25" spans="1:7" x14ac:dyDescent="0.35">
      <c r="A25" s="1">
        <v>43916</v>
      </c>
      <c r="B25">
        <v>2021</v>
      </c>
      <c r="C25">
        <v>18</v>
      </c>
      <c r="D25">
        <v>141</v>
      </c>
      <c r="E25">
        <v>50</v>
      </c>
      <c r="F25">
        <v>32335</v>
      </c>
      <c r="G25" t="s">
        <v>102</v>
      </c>
    </row>
    <row r="26" spans="1:7" x14ac:dyDescent="0.35">
      <c r="A26" s="1">
        <v>43917</v>
      </c>
      <c r="B26">
        <v>2498</v>
      </c>
      <c r="C26">
        <v>22</v>
      </c>
      <c r="D26">
        <v>164</v>
      </c>
      <c r="E26">
        <v>57</v>
      </c>
      <c r="F26">
        <v>43589</v>
      </c>
      <c r="G26" t="s">
        <v>102</v>
      </c>
    </row>
    <row r="27" spans="1:7" x14ac:dyDescent="0.35">
      <c r="A27" s="1">
        <v>43918</v>
      </c>
      <c r="B27">
        <v>2840</v>
      </c>
      <c r="C27">
        <v>22</v>
      </c>
      <c r="D27">
        <v>192</v>
      </c>
      <c r="E27">
        <v>72</v>
      </c>
      <c r="F27">
        <v>49364</v>
      </c>
      <c r="G27" t="s">
        <v>102</v>
      </c>
    </row>
    <row r="28" spans="1:7" x14ac:dyDescent="0.35">
      <c r="A28" s="1">
        <v>43919</v>
      </c>
      <c r="B28">
        <v>3430</v>
      </c>
      <c r="C28">
        <v>25</v>
      </c>
      <c r="D28">
        <v>235</v>
      </c>
      <c r="E28">
        <v>78</v>
      </c>
      <c r="F28">
        <v>56285</v>
      </c>
      <c r="G28" t="s">
        <v>102</v>
      </c>
    </row>
    <row r="29" spans="1:7" x14ac:dyDescent="0.35">
      <c r="A29" s="1">
        <v>43920</v>
      </c>
      <c r="B29">
        <v>4162</v>
      </c>
      <c r="C29">
        <v>31</v>
      </c>
      <c r="D29">
        <v>286</v>
      </c>
      <c r="E29">
        <v>82</v>
      </c>
      <c r="F29">
        <v>63378</v>
      </c>
      <c r="G29">
        <v>155</v>
      </c>
    </row>
    <row r="30" spans="1:7" x14ac:dyDescent="0.35">
      <c r="A30" s="1">
        <v>43921</v>
      </c>
      <c r="B30">
        <v>4611</v>
      </c>
      <c r="C30">
        <v>33</v>
      </c>
      <c r="D30">
        <v>307</v>
      </c>
      <c r="E30">
        <v>82</v>
      </c>
      <c r="F30">
        <v>65082</v>
      </c>
      <c r="G30">
        <v>231</v>
      </c>
    </row>
    <row r="31" spans="1:7" x14ac:dyDescent="0.35">
      <c r="A31" s="1">
        <v>43922</v>
      </c>
      <c r="B31">
        <v>5518</v>
      </c>
      <c r="C31">
        <v>36</v>
      </c>
      <c r="D31">
        <v>365</v>
      </c>
      <c r="E31">
        <v>96</v>
      </c>
      <c r="F31">
        <v>69024</v>
      </c>
      <c r="G31">
        <v>224</v>
      </c>
    </row>
    <row r="32" spans="1:7" x14ac:dyDescent="0.35">
      <c r="A32" s="1">
        <v>43923</v>
      </c>
      <c r="B32">
        <v>6101</v>
      </c>
      <c r="C32">
        <v>61</v>
      </c>
      <c r="D32">
        <v>429</v>
      </c>
      <c r="E32">
        <v>122</v>
      </c>
      <c r="F32">
        <v>77469</v>
      </c>
      <c r="G32">
        <v>306</v>
      </c>
    </row>
    <row r="33" spans="1:7" x14ac:dyDescent="0.35">
      <c r="A33" s="1">
        <v>43924</v>
      </c>
      <c r="B33">
        <v>6997</v>
      </c>
      <c r="C33">
        <v>75</v>
      </c>
      <c r="D33">
        <v>478</v>
      </c>
      <c r="E33">
        <v>130</v>
      </c>
      <c r="F33">
        <v>83230</v>
      </c>
      <c r="G33">
        <v>437</v>
      </c>
    </row>
    <row r="34" spans="1:7" x14ac:dyDescent="0.35">
      <c r="A34" s="1">
        <v>43925</v>
      </c>
      <c r="B34">
        <v>7944</v>
      </c>
      <c r="C34">
        <v>94</v>
      </c>
      <c r="D34">
        <v>525</v>
      </c>
      <c r="E34">
        <v>154</v>
      </c>
      <c r="F34">
        <v>87992</v>
      </c>
      <c r="G34">
        <v>464</v>
      </c>
    </row>
    <row r="35" spans="1:7" x14ac:dyDescent="0.35">
      <c r="A35" s="1">
        <v>43926</v>
      </c>
      <c r="B35">
        <v>8580</v>
      </c>
      <c r="C35">
        <v>121</v>
      </c>
      <c r="D35">
        <v>533</v>
      </c>
      <c r="E35">
        <v>164</v>
      </c>
      <c r="F35">
        <v>91533</v>
      </c>
      <c r="G35">
        <v>611</v>
      </c>
    </row>
    <row r="36" spans="1:7" x14ac:dyDescent="0.35">
      <c r="A36" s="1">
        <v>43927</v>
      </c>
      <c r="B36">
        <v>9340</v>
      </c>
      <c r="C36">
        <v>150</v>
      </c>
      <c r="D36">
        <v>583</v>
      </c>
      <c r="E36">
        <v>164</v>
      </c>
      <c r="F36">
        <v>95186</v>
      </c>
      <c r="G36">
        <v>720</v>
      </c>
    </row>
    <row r="37" spans="1:7" x14ac:dyDescent="0.35">
      <c r="A37" s="1">
        <v>43928</v>
      </c>
      <c r="B37">
        <v>10031</v>
      </c>
      <c r="C37">
        <v>175</v>
      </c>
      <c r="D37">
        <v>632</v>
      </c>
      <c r="E37">
        <v>181</v>
      </c>
      <c r="F37">
        <v>99239</v>
      </c>
      <c r="G37">
        <v>827</v>
      </c>
    </row>
    <row r="38" spans="1:7" x14ac:dyDescent="0.35">
      <c r="A38" s="1">
        <v>43929</v>
      </c>
      <c r="B38">
        <v>10912</v>
      </c>
      <c r="C38">
        <v>216</v>
      </c>
      <c r="D38">
        <v>679</v>
      </c>
      <c r="E38">
        <v>196</v>
      </c>
      <c r="F38">
        <v>102463</v>
      </c>
      <c r="G38">
        <v>1112</v>
      </c>
    </row>
    <row r="39" spans="1:7" x14ac:dyDescent="0.35">
      <c r="A39" s="1">
        <v>43930</v>
      </c>
      <c r="B39">
        <v>11677</v>
      </c>
      <c r="C39">
        <v>241</v>
      </c>
      <c r="D39">
        <v>733</v>
      </c>
      <c r="E39">
        <v>186</v>
      </c>
      <c r="F39">
        <v>106540</v>
      </c>
      <c r="G39">
        <v>1341</v>
      </c>
    </row>
    <row r="40" spans="1:7" x14ac:dyDescent="0.35">
      <c r="A40" s="1">
        <v>43931</v>
      </c>
      <c r="B40">
        <v>12292</v>
      </c>
      <c r="C40">
        <v>289</v>
      </c>
      <c r="D40">
        <v>778</v>
      </c>
      <c r="E40">
        <v>211</v>
      </c>
      <c r="F40">
        <v>110823</v>
      </c>
      <c r="G40">
        <v>1563</v>
      </c>
    </row>
    <row r="41" spans="1:7" x14ac:dyDescent="0.35">
      <c r="A41" s="1">
        <v>43932</v>
      </c>
      <c r="B41">
        <v>12846</v>
      </c>
      <c r="C41">
        <v>328</v>
      </c>
      <c r="D41">
        <v>824</v>
      </c>
      <c r="E41">
        <v>217</v>
      </c>
      <c r="F41">
        <v>113925</v>
      </c>
      <c r="G41">
        <v>1745</v>
      </c>
    </row>
    <row r="42" spans="1:7" x14ac:dyDescent="0.35">
      <c r="A42" s="1">
        <v>43933</v>
      </c>
      <c r="B42">
        <v>13557</v>
      </c>
      <c r="C42">
        <v>360</v>
      </c>
      <c r="D42">
        <v>879</v>
      </c>
      <c r="E42">
        <v>226</v>
      </c>
      <c r="F42">
        <v>118013</v>
      </c>
      <c r="G42">
        <v>1982</v>
      </c>
    </row>
    <row r="43" spans="1:7" x14ac:dyDescent="0.35">
      <c r="A43" s="1">
        <v>43934</v>
      </c>
      <c r="B43">
        <v>14248</v>
      </c>
      <c r="C43">
        <v>435</v>
      </c>
      <c r="D43">
        <v>936</v>
      </c>
      <c r="E43">
        <v>230</v>
      </c>
      <c r="F43">
        <v>123303</v>
      </c>
      <c r="G43">
        <v>2146</v>
      </c>
    </row>
    <row r="44" spans="1:7" x14ac:dyDescent="0.35">
      <c r="A44" s="1">
        <v>43935</v>
      </c>
      <c r="B44">
        <v>14860</v>
      </c>
      <c r="C44">
        <v>487</v>
      </c>
      <c r="D44">
        <v>984</v>
      </c>
      <c r="E44">
        <v>218</v>
      </c>
      <c r="F44">
        <v>128314</v>
      </c>
      <c r="G44">
        <v>2491</v>
      </c>
    </row>
    <row r="45" spans="1:7" x14ac:dyDescent="0.35">
      <c r="A45" s="1">
        <v>43936</v>
      </c>
      <c r="B45">
        <v>15857</v>
      </c>
      <c r="C45">
        <v>630</v>
      </c>
      <c r="D45">
        <v>1018</v>
      </c>
      <c r="E45">
        <v>209</v>
      </c>
      <c r="F45">
        <v>132714</v>
      </c>
      <c r="G45">
        <v>2841</v>
      </c>
    </row>
    <row r="46" spans="1:7" x14ac:dyDescent="0.35">
      <c r="A46" s="1">
        <v>43937</v>
      </c>
      <c r="B46">
        <v>16798</v>
      </c>
      <c r="C46">
        <v>688</v>
      </c>
      <c r="D46">
        <v>1076</v>
      </c>
      <c r="E46">
        <v>207</v>
      </c>
      <c r="F46">
        <v>136924</v>
      </c>
      <c r="G46">
        <v>3068</v>
      </c>
    </row>
    <row r="47" spans="1:7" x14ac:dyDescent="0.35">
      <c r="A47" s="1">
        <v>43938</v>
      </c>
      <c r="B47">
        <v>17521</v>
      </c>
      <c r="C47">
        <v>805</v>
      </c>
      <c r="D47">
        <v>1130</v>
      </c>
      <c r="E47">
        <v>258</v>
      </c>
      <c r="F47">
        <v>141249</v>
      </c>
      <c r="G47">
        <v>3315</v>
      </c>
    </row>
    <row r="48" spans="1:7" x14ac:dyDescent="0.35">
      <c r="A48" s="1">
        <v>43939</v>
      </c>
      <c r="B48">
        <v>18357</v>
      </c>
      <c r="C48">
        <v>877</v>
      </c>
      <c r="D48">
        <v>1102</v>
      </c>
      <c r="E48">
        <v>183</v>
      </c>
      <c r="F48">
        <v>145191</v>
      </c>
      <c r="G48">
        <v>3555</v>
      </c>
    </row>
    <row r="49" spans="1:7" x14ac:dyDescent="0.35">
      <c r="A49" s="1">
        <v>43940</v>
      </c>
      <c r="B49">
        <v>19319</v>
      </c>
      <c r="C49">
        <v>939</v>
      </c>
      <c r="D49">
        <v>1169</v>
      </c>
      <c r="E49">
        <v>198</v>
      </c>
      <c r="F49">
        <v>148482</v>
      </c>
      <c r="G49">
        <v>3847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959A7-678F-4782-AEA8-33A89ACBBFD9}">
  <dimension ref="A1:G38"/>
  <sheetViews>
    <sheetView topLeftCell="A16" workbookViewId="0">
      <selection activeCell="C41" sqref="C41"/>
    </sheetView>
  </sheetViews>
  <sheetFormatPr defaultRowHeight="14.5" x14ac:dyDescent="0.35"/>
  <cols>
    <col min="1" max="1" width="10.08984375" bestFit="1" customWidth="1"/>
    <col min="3" max="3" width="14.90625" bestFit="1" customWidth="1"/>
    <col min="5" max="5" width="10.08984375" bestFit="1" customWidth="1"/>
    <col min="6" max="6" width="15.26953125" bestFit="1" customWidth="1"/>
    <col min="7" max="7" width="9.26953125" bestFit="1" customWidth="1"/>
  </cols>
  <sheetData>
    <row r="1" spans="1:7" x14ac:dyDescent="0.35">
      <c r="A1" t="s">
        <v>144</v>
      </c>
      <c r="B1" t="s">
        <v>178</v>
      </c>
      <c r="C1" t="s">
        <v>179</v>
      </c>
      <c r="F1" t="s">
        <v>180</v>
      </c>
      <c r="G1" t="s">
        <v>181</v>
      </c>
    </row>
    <row r="2" spans="1:7" x14ac:dyDescent="0.35">
      <c r="A2" s="19">
        <v>43904</v>
      </c>
      <c r="B2" t="s">
        <v>102</v>
      </c>
      <c r="C2">
        <v>16</v>
      </c>
    </row>
    <row r="3" spans="1:7" x14ac:dyDescent="0.35">
      <c r="A3" s="19">
        <v>43905</v>
      </c>
      <c r="B3">
        <v>4</v>
      </c>
      <c r="C3">
        <f t="shared" ref="C3:C27" si="0">C2+B3</f>
        <v>20</v>
      </c>
    </row>
    <row r="4" spans="1:7" x14ac:dyDescent="0.35">
      <c r="A4" s="19">
        <v>43906</v>
      </c>
      <c r="B4">
        <v>5</v>
      </c>
      <c r="C4">
        <f t="shared" si="0"/>
        <v>25</v>
      </c>
    </row>
    <row r="5" spans="1:7" x14ac:dyDescent="0.35">
      <c r="A5" s="19">
        <v>43907</v>
      </c>
      <c r="B5">
        <v>14</v>
      </c>
      <c r="C5">
        <f t="shared" si="0"/>
        <v>39</v>
      </c>
    </row>
    <row r="6" spans="1:7" x14ac:dyDescent="0.35">
      <c r="A6" s="19">
        <v>43908</v>
      </c>
      <c r="B6">
        <v>3</v>
      </c>
      <c r="C6">
        <f t="shared" si="0"/>
        <v>42</v>
      </c>
    </row>
    <row r="7" spans="1:7" x14ac:dyDescent="0.35">
      <c r="A7" s="19">
        <v>43909</v>
      </c>
      <c r="B7">
        <v>32</v>
      </c>
      <c r="C7">
        <f t="shared" si="0"/>
        <v>74</v>
      </c>
    </row>
    <row r="8" spans="1:7" x14ac:dyDescent="0.35">
      <c r="A8" s="19">
        <v>43910</v>
      </c>
      <c r="B8">
        <v>39</v>
      </c>
      <c r="C8">
        <f t="shared" si="0"/>
        <v>113</v>
      </c>
    </row>
    <row r="9" spans="1:7" x14ac:dyDescent="0.35">
      <c r="A9" s="19">
        <v>43911</v>
      </c>
      <c r="B9">
        <v>103</v>
      </c>
      <c r="C9">
        <f t="shared" si="0"/>
        <v>216</v>
      </c>
    </row>
    <row r="10" spans="1:7" x14ac:dyDescent="0.35">
      <c r="A10" s="19">
        <v>43912</v>
      </c>
      <c r="B10">
        <v>96</v>
      </c>
      <c r="C10">
        <f t="shared" si="0"/>
        <v>312</v>
      </c>
    </row>
    <row r="11" spans="1:7" x14ac:dyDescent="0.35">
      <c r="A11" s="19">
        <v>43913</v>
      </c>
      <c r="B11">
        <v>142</v>
      </c>
      <c r="C11">
        <f t="shared" si="0"/>
        <v>454</v>
      </c>
    </row>
    <row r="12" spans="1:7" x14ac:dyDescent="0.35">
      <c r="A12" s="19">
        <v>43914</v>
      </c>
      <c r="B12">
        <v>179</v>
      </c>
      <c r="C12">
        <f t="shared" si="0"/>
        <v>633</v>
      </c>
    </row>
    <row r="13" spans="1:7" x14ac:dyDescent="0.35">
      <c r="A13" s="19">
        <v>43915</v>
      </c>
      <c r="B13">
        <v>197</v>
      </c>
      <c r="C13">
        <f t="shared" si="0"/>
        <v>830</v>
      </c>
    </row>
    <row r="14" spans="1:7" x14ac:dyDescent="0.35">
      <c r="A14" s="19">
        <v>43916</v>
      </c>
      <c r="B14">
        <v>201</v>
      </c>
      <c r="C14">
        <f t="shared" si="0"/>
        <v>1031</v>
      </c>
    </row>
    <row r="15" spans="1:7" x14ac:dyDescent="0.35">
      <c r="A15" s="19">
        <v>43917</v>
      </c>
      <c r="B15">
        <v>269</v>
      </c>
      <c r="C15">
        <f t="shared" si="0"/>
        <v>1300</v>
      </c>
    </row>
    <row r="16" spans="1:7" x14ac:dyDescent="0.35">
      <c r="A16" s="19">
        <v>43918</v>
      </c>
      <c r="B16">
        <v>242</v>
      </c>
      <c r="C16">
        <f t="shared" si="0"/>
        <v>1542</v>
      </c>
    </row>
    <row r="17" spans="1:7" x14ac:dyDescent="0.35">
      <c r="A17" s="19">
        <v>43919</v>
      </c>
      <c r="B17">
        <v>298</v>
      </c>
      <c r="C17">
        <f t="shared" si="0"/>
        <v>1840</v>
      </c>
      <c r="E17" s="19">
        <v>43919</v>
      </c>
      <c r="F17">
        <v>1612</v>
      </c>
      <c r="G17">
        <f t="shared" ref="G17:G20" si="1">C17-F17</f>
        <v>228</v>
      </c>
    </row>
    <row r="18" spans="1:7" x14ac:dyDescent="0.35">
      <c r="A18" s="19">
        <v>43920</v>
      </c>
      <c r="B18">
        <v>283</v>
      </c>
      <c r="C18">
        <f t="shared" si="0"/>
        <v>2123</v>
      </c>
      <c r="E18" s="19">
        <v>43920</v>
      </c>
      <c r="F18">
        <v>1991</v>
      </c>
      <c r="G18">
        <f t="shared" si="1"/>
        <v>132</v>
      </c>
    </row>
    <row r="19" spans="1:7" x14ac:dyDescent="0.35">
      <c r="A19" s="19">
        <v>43921</v>
      </c>
      <c r="B19">
        <v>396</v>
      </c>
      <c r="C19">
        <f t="shared" si="0"/>
        <v>2519</v>
      </c>
      <c r="E19" s="19">
        <v>43921</v>
      </c>
      <c r="F19">
        <v>2097</v>
      </c>
      <c r="G19">
        <f t="shared" si="1"/>
        <v>422</v>
      </c>
    </row>
    <row r="20" spans="1:7" x14ac:dyDescent="0.35">
      <c r="A20" s="19">
        <v>43922</v>
      </c>
      <c r="B20">
        <v>309</v>
      </c>
      <c r="C20">
        <f t="shared" si="0"/>
        <v>2828</v>
      </c>
      <c r="E20" s="19">
        <v>43922</v>
      </c>
      <c r="F20">
        <v>2642</v>
      </c>
      <c r="G20">
        <f t="shared" si="1"/>
        <v>186</v>
      </c>
    </row>
    <row r="21" spans="1:7" x14ac:dyDescent="0.35">
      <c r="A21" s="19">
        <v>43923</v>
      </c>
      <c r="B21">
        <v>410</v>
      </c>
      <c r="C21">
        <f t="shared" si="0"/>
        <v>3238</v>
      </c>
      <c r="E21" s="19">
        <v>43923</v>
      </c>
      <c r="F21">
        <v>2837</v>
      </c>
      <c r="G21">
        <f t="shared" ref="G21:G26" si="2">C21-F21</f>
        <v>401</v>
      </c>
    </row>
    <row r="22" spans="1:7" x14ac:dyDescent="0.35">
      <c r="A22" s="19">
        <v>43924</v>
      </c>
      <c r="B22">
        <v>360</v>
      </c>
      <c r="C22">
        <f t="shared" si="0"/>
        <v>3598</v>
      </c>
      <c r="E22" s="19">
        <v>43924</v>
      </c>
      <c r="F22">
        <v>3261</v>
      </c>
      <c r="G22">
        <f t="shared" si="2"/>
        <v>337</v>
      </c>
    </row>
    <row r="23" spans="1:7" x14ac:dyDescent="0.35">
      <c r="A23" s="19">
        <v>43925</v>
      </c>
      <c r="B23">
        <v>319</v>
      </c>
      <c r="C23">
        <f t="shared" si="0"/>
        <v>3917</v>
      </c>
      <c r="E23" s="19">
        <v>43925</v>
      </c>
      <c r="F23">
        <v>3713</v>
      </c>
      <c r="G23">
        <f t="shared" si="2"/>
        <v>204</v>
      </c>
    </row>
    <row r="24" spans="1:7" x14ac:dyDescent="0.35">
      <c r="A24" s="19">
        <v>43926</v>
      </c>
      <c r="B24">
        <v>262</v>
      </c>
      <c r="C24">
        <f t="shared" si="0"/>
        <v>4179</v>
      </c>
      <c r="E24" s="19">
        <v>43926</v>
      </c>
      <c r="F24">
        <v>3977</v>
      </c>
      <c r="G24">
        <f t="shared" si="2"/>
        <v>202</v>
      </c>
    </row>
    <row r="25" spans="1:7" x14ac:dyDescent="0.35">
      <c r="A25" s="19">
        <v>43927</v>
      </c>
      <c r="B25">
        <v>433</v>
      </c>
      <c r="C25">
        <f t="shared" si="0"/>
        <v>4612</v>
      </c>
      <c r="E25" s="19">
        <v>43927</v>
      </c>
      <c r="F25">
        <v>4407</v>
      </c>
      <c r="G25">
        <f t="shared" si="2"/>
        <v>205</v>
      </c>
    </row>
    <row r="26" spans="1:7" x14ac:dyDescent="0.35">
      <c r="A26" s="19">
        <v>43928</v>
      </c>
      <c r="B26">
        <v>426</v>
      </c>
      <c r="C26">
        <f t="shared" si="0"/>
        <v>5038</v>
      </c>
      <c r="E26" s="19">
        <v>43928</v>
      </c>
      <c r="F26">
        <v>4775</v>
      </c>
      <c r="G26">
        <f t="shared" si="2"/>
        <v>263</v>
      </c>
    </row>
    <row r="27" spans="1:7" x14ac:dyDescent="0.35">
      <c r="A27" s="19">
        <v>43929</v>
      </c>
      <c r="B27">
        <v>347</v>
      </c>
      <c r="C27">
        <f t="shared" si="0"/>
        <v>5385</v>
      </c>
      <c r="E27" s="19">
        <v>43929</v>
      </c>
      <c r="F27">
        <v>5262</v>
      </c>
      <c r="G27">
        <f t="shared" ref="G27" si="3">C27-F27</f>
        <v>123</v>
      </c>
    </row>
    <row r="28" spans="1:7" x14ac:dyDescent="0.35">
      <c r="A28" s="19">
        <v>43930</v>
      </c>
      <c r="B28">
        <v>318</v>
      </c>
      <c r="C28">
        <f t="shared" ref="C28:C37" si="4">C27+B28</f>
        <v>5703</v>
      </c>
      <c r="E28" s="19">
        <v>43930</v>
      </c>
      <c r="F28">
        <v>5617</v>
      </c>
      <c r="G28">
        <f t="shared" ref="G28:G33" si="5">C28-F28</f>
        <v>86</v>
      </c>
    </row>
    <row r="29" spans="1:7" x14ac:dyDescent="0.35">
      <c r="A29" s="19">
        <v>43931</v>
      </c>
      <c r="B29">
        <v>257</v>
      </c>
      <c r="C29">
        <f t="shared" si="4"/>
        <v>5960</v>
      </c>
      <c r="E29" s="19">
        <v>43931</v>
      </c>
      <c r="F29">
        <v>5861</v>
      </c>
      <c r="G29">
        <f t="shared" si="5"/>
        <v>99</v>
      </c>
    </row>
    <row r="30" spans="1:7" x14ac:dyDescent="0.35">
      <c r="A30" s="19">
        <v>43932</v>
      </c>
      <c r="B30">
        <v>206</v>
      </c>
      <c r="C30">
        <f t="shared" si="4"/>
        <v>6166</v>
      </c>
      <c r="E30" s="19">
        <v>43932</v>
      </c>
      <c r="F30">
        <v>6088</v>
      </c>
      <c r="G30">
        <f t="shared" si="5"/>
        <v>78</v>
      </c>
    </row>
    <row r="31" spans="1:7" x14ac:dyDescent="0.35">
      <c r="A31" s="19">
        <v>43933</v>
      </c>
      <c r="B31">
        <v>313</v>
      </c>
      <c r="C31">
        <f t="shared" si="4"/>
        <v>6479</v>
      </c>
      <c r="E31" s="19">
        <v>43933</v>
      </c>
      <c r="F31">
        <v>6393</v>
      </c>
      <c r="G31">
        <f t="shared" si="5"/>
        <v>86</v>
      </c>
    </row>
    <row r="32" spans="1:7" x14ac:dyDescent="0.35">
      <c r="A32" s="19">
        <v>43934</v>
      </c>
      <c r="B32">
        <v>550</v>
      </c>
      <c r="C32">
        <f t="shared" si="4"/>
        <v>7029</v>
      </c>
      <c r="E32" s="19">
        <v>43934</v>
      </c>
      <c r="F32">
        <v>6628</v>
      </c>
      <c r="G32">
        <f t="shared" si="5"/>
        <v>401</v>
      </c>
    </row>
    <row r="33" spans="1:7" x14ac:dyDescent="0.35">
      <c r="A33" s="19">
        <v>43935</v>
      </c>
      <c r="B33">
        <v>419</v>
      </c>
      <c r="C33">
        <f t="shared" si="4"/>
        <v>7448</v>
      </c>
      <c r="E33" s="19">
        <v>43935</v>
      </c>
      <c r="F33">
        <v>6830</v>
      </c>
      <c r="G33">
        <f t="shared" si="5"/>
        <v>618</v>
      </c>
    </row>
    <row r="34" spans="1:7" x14ac:dyDescent="0.35">
      <c r="A34" s="19">
        <v>43936</v>
      </c>
      <c r="B34">
        <v>442</v>
      </c>
      <c r="C34">
        <f t="shared" si="4"/>
        <v>7890</v>
      </c>
      <c r="E34" s="19">
        <v>43936</v>
      </c>
      <c r="F34">
        <v>7281</v>
      </c>
      <c r="G34">
        <f t="shared" ref="G34:G36" si="6">C34-F34</f>
        <v>609</v>
      </c>
    </row>
    <row r="35" spans="1:7" x14ac:dyDescent="0.35">
      <c r="A35" s="19">
        <v>43937</v>
      </c>
      <c r="B35">
        <v>335</v>
      </c>
      <c r="C35">
        <f t="shared" si="4"/>
        <v>8225</v>
      </c>
      <c r="E35" s="19">
        <v>43937</v>
      </c>
      <c r="F35">
        <v>7760</v>
      </c>
      <c r="G35">
        <f t="shared" si="6"/>
        <v>465</v>
      </c>
    </row>
    <row r="36" spans="1:7" x14ac:dyDescent="0.35">
      <c r="A36" s="19">
        <v>43938</v>
      </c>
      <c r="B36">
        <v>219</v>
      </c>
      <c r="C36">
        <f t="shared" si="4"/>
        <v>8444</v>
      </c>
      <c r="E36" s="19">
        <v>43938</v>
      </c>
      <c r="F36">
        <v>8052</v>
      </c>
      <c r="G36">
        <f t="shared" si="6"/>
        <v>392</v>
      </c>
    </row>
    <row r="37" spans="1:7" x14ac:dyDescent="0.35">
      <c r="A37" s="19">
        <v>43939</v>
      </c>
      <c r="B37" s="23">
        <v>13</v>
      </c>
      <c r="C37">
        <f t="shared" si="4"/>
        <v>8457</v>
      </c>
      <c r="E37" s="19">
        <v>43939</v>
      </c>
      <c r="F37">
        <v>8457</v>
      </c>
      <c r="G37">
        <f t="shared" ref="G37" si="7">C37-F37</f>
        <v>0</v>
      </c>
    </row>
    <row r="38" spans="1:7" x14ac:dyDescent="0.35">
      <c r="A38" s="19">
        <v>43940</v>
      </c>
      <c r="B38" s="23">
        <v>507</v>
      </c>
      <c r="C38">
        <f t="shared" ref="C38" si="8">C37+B38</f>
        <v>8964</v>
      </c>
      <c r="E38" s="19">
        <v>43940</v>
      </c>
      <c r="F38">
        <v>8964</v>
      </c>
      <c r="G38">
        <f t="shared" ref="G38" si="9">C38-F38</f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61AEA-18EA-4FE9-ACAC-1FB61BEBD535}">
  <dimension ref="A1:HH81"/>
  <sheetViews>
    <sheetView topLeftCell="A26" workbookViewId="0">
      <pane xSplit="1" topLeftCell="K1" activePane="topRight" state="frozen"/>
      <selection pane="topRight" activeCell="V68" sqref="V68"/>
    </sheetView>
  </sheetViews>
  <sheetFormatPr defaultRowHeight="14.5" x14ac:dyDescent="0.35"/>
  <cols>
    <col min="1" max="1" width="32.7265625" customWidth="1"/>
    <col min="2" max="2" width="8.7265625" customWidth="1"/>
    <col min="8" max="8" width="11.81640625" bestFit="1" customWidth="1"/>
    <col min="9" max="9" width="14.54296875" customWidth="1"/>
  </cols>
  <sheetData>
    <row r="1" spans="1:216" ht="21.5" thickBot="1" x14ac:dyDescent="0.4">
      <c r="A1" s="4" t="s">
        <v>36</v>
      </c>
      <c r="B1" s="5" t="s">
        <v>100</v>
      </c>
      <c r="C1" s="5" t="s">
        <v>99</v>
      </c>
      <c r="D1" s="5" t="s">
        <v>117</v>
      </c>
      <c r="E1" s="5" t="s">
        <v>118</v>
      </c>
      <c r="F1" s="5" t="s">
        <v>171</v>
      </c>
      <c r="G1" s="5" t="s">
        <v>192</v>
      </c>
      <c r="H1" s="5" t="s">
        <v>214</v>
      </c>
      <c r="I1" s="5" t="s">
        <v>221</v>
      </c>
      <c r="J1" s="5" t="s">
        <v>236</v>
      </c>
      <c r="K1" s="5" t="s">
        <v>238</v>
      </c>
      <c r="L1" s="5" t="s">
        <v>247</v>
      </c>
      <c r="M1" s="5" t="s">
        <v>252</v>
      </c>
      <c r="N1" s="5" t="s">
        <v>271</v>
      </c>
      <c r="O1" s="5" t="s">
        <v>272</v>
      </c>
      <c r="P1" s="5" t="s">
        <v>273</v>
      </c>
      <c r="Q1" s="5" t="s">
        <v>274</v>
      </c>
      <c r="R1" s="5" t="s">
        <v>275</v>
      </c>
      <c r="S1" s="5" t="s">
        <v>276</v>
      </c>
      <c r="T1" s="5" t="s">
        <v>279</v>
      </c>
      <c r="U1" s="5" t="s">
        <v>282</v>
      </c>
      <c r="V1" s="5" t="s">
        <v>305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</row>
    <row r="2" spans="1:216" ht="15" thickBot="1" x14ac:dyDescent="0.4">
      <c r="A2" s="6" t="s">
        <v>37</v>
      </c>
      <c r="B2" s="7">
        <v>66</v>
      </c>
      <c r="C2" s="7" t="s">
        <v>102</v>
      </c>
      <c r="D2" s="7">
        <v>98</v>
      </c>
      <c r="E2" s="7">
        <v>106</v>
      </c>
      <c r="F2" s="7">
        <v>131</v>
      </c>
      <c r="G2" s="7">
        <v>143</v>
      </c>
      <c r="H2" s="7">
        <v>176</v>
      </c>
      <c r="I2" s="7">
        <v>200</v>
      </c>
      <c r="J2" s="7">
        <v>223</v>
      </c>
      <c r="K2" s="7">
        <v>247</v>
      </c>
      <c r="L2" s="7">
        <v>277</v>
      </c>
      <c r="M2" s="7">
        <v>305</v>
      </c>
      <c r="N2" s="7">
        <v>333</v>
      </c>
      <c r="O2" s="7">
        <v>353</v>
      </c>
      <c r="P2" s="7">
        <v>392</v>
      </c>
      <c r="Q2" s="7">
        <v>417</v>
      </c>
      <c r="R2" s="7">
        <v>481</v>
      </c>
      <c r="S2" s="7">
        <v>535</v>
      </c>
      <c r="T2" s="7">
        <v>594</v>
      </c>
      <c r="U2" s="7">
        <v>663</v>
      </c>
      <c r="V2" s="7" t="s">
        <v>102</v>
      </c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</row>
    <row r="3" spans="1:216" ht="21.5" customHeight="1" thickBot="1" x14ac:dyDescent="0.4">
      <c r="A3" s="8" t="s">
        <v>38</v>
      </c>
      <c r="B3" s="9">
        <v>14</v>
      </c>
      <c r="C3" s="9" t="s">
        <v>102</v>
      </c>
      <c r="D3" s="9">
        <v>19</v>
      </c>
      <c r="E3" s="9">
        <v>19</v>
      </c>
      <c r="F3" s="9">
        <v>26</v>
      </c>
      <c r="G3" s="9">
        <v>35</v>
      </c>
      <c r="H3" s="9">
        <v>37</v>
      </c>
      <c r="I3" s="9">
        <v>42</v>
      </c>
      <c r="J3" s="9">
        <v>47</v>
      </c>
      <c r="K3" s="9">
        <v>59</v>
      </c>
      <c r="L3" s="9">
        <v>67</v>
      </c>
      <c r="M3" s="9">
        <v>72</v>
      </c>
      <c r="N3" s="9">
        <v>81</v>
      </c>
      <c r="O3" s="9">
        <v>87</v>
      </c>
      <c r="P3" s="9">
        <v>92</v>
      </c>
      <c r="Q3" s="9">
        <v>97</v>
      </c>
      <c r="R3" s="9">
        <v>113</v>
      </c>
      <c r="S3" s="9">
        <v>120</v>
      </c>
      <c r="T3" s="9">
        <v>127</v>
      </c>
      <c r="U3" s="9">
        <v>138</v>
      </c>
      <c r="V3" s="9" t="s">
        <v>102</v>
      </c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</row>
    <row r="4" spans="1:216" ht="15" thickBot="1" x14ac:dyDescent="0.4">
      <c r="A4" s="6" t="s">
        <v>39</v>
      </c>
      <c r="B4" s="7">
        <v>2</v>
      </c>
      <c r="C4" s="7" t="s">
        <v>102</v>
      </c>
      <c r="D4" s="20">
        <v>5</v>
      </c>
      <c r="E4" s="20">
        <v>5</v>
      </c>
      <c r="F4" s="20">
        <v>5</v>
      </c>
      <c r="G4" s="21">
        <v>5</v>
      </c>
      <c r="H4" s="7">
        <v>5</v>
      </c>
      <c r="I4" s="20">
        <v>5</v>
      </c>
      <c r="J4" s="20">
        <v>5</v>
      </c>
      <c r="K4" s="7">
        <v>5</v>
      </c>
      <c r="L4" s="7">
        <v>5</v>
      </c>
      <c r="M4" s="7">
        <v>5</v>
      </c>
      <c r="N4" s="7">
        <v>5</v>
      </c>
      <c r="O4" s="7">
        <v>5</v>
      </c>
      <c r="P4" s="7">
        <v>5</v>
      </c>
      <c r="Q4" s="7">
        <v>5</v>
      </c>
      <c r="R4" s="7">
        <v>5</v>
      </c>
      <c r="S4" s="7">
        <v>5</v>
      </c>
      <c r="T4" s="7">
        <v>5</v>
      </c>
      <c r="U4" s="7">
        <v>5</v>
      </c>
      <c r="V4" s="7" t="s">
        <v>102</v>
      </c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</row>
    <row r="5" spans="1:216" ht="15" thickBot="1" x14ac:dyDescent="0.4">
      <c r="A5" s="8" t="s">
        <v>40</v>
      </c>
      <c r="B5" s="9">
        <v>9</v>
      </c>
      <c r="C5" s="9" t="s">
        <v>102</v>
      </c>
      <c r="D5" s="9">
        <v>10</v>
      </c>
      <c r="E5" s="9">
        <v>10</v>
      </c>
      <c r="F5" s="9">
        <v>10</v>
      </c>
      <c r="G5" s="9">
        <v>10</v>
      </c>
      <c r="H5" s="9">
        <v>10</v>
      </c>
      <c r="I5" s="9">
        <v>11</v>
      </c>
      <c r="J5" s="9">
        <v>13</v>
      </c>
      <c r="K5" s="9">
        <v>14</v>
      </c>
      <c r="L5" s="9">
        <v>14</v>
      </c>
      <c r="M5" s="9">
        <v>14</v>
      </c>
      <c r="N5" s="9">
        <v>14</v>
      </c>
      <c r="O5" s="9">
        <v>13</v>
      </c>
      <c r="P5" s="9">
        <v>13</v>
      </c>
      <c r="Q5" s="9">
        <v>13</v>
      </c>
      <c r="R5" s="9">
        <v>13</v>
      </c>
      <c r="S5" s="9">
        <v>15</v>
      </c>
      <c r="T5" s="9">
        <v>15</v>
      </c>
      <c r="U5" s="9">
        <v>15</v>
      </c>
      <c r="V5" s="9" t="s">
        <v>102</v>
      </c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</row>
    <row r="6" spans="1:216" ht="15" thickBot="1" x14ac:dyDescent="0.4">
      <c r="A6" s="6" t="s">
        <v>41</v>
      </c>
      <c r="B6" s="7">
        <v>182</v>
      </c>
      <c r="C6" s="7" t="s">
        <v>102</v>
      </c>
      <c r="D6" s="7">
        <v>253</v>
      </c>
      <c r="E6" s="7">
        <v>281</v>
      </c>
      <c r="F6" s="7">
        <v>323</v>
      </c>
      <c r="G6" s="7">
        <v>370</v>
      </c>
      <c r="H6" s="7">
        <v>384</v>
      </c>
      <c r="I6" s="7">
        <v>428</v>
      </c>
      <c r="J6" s="7">
        <v>453</v>
      </c>
      <c r="K6" s="7">
        <v>501</v>
      </c>
      <c r="L6" s="7">
        <v>522</v>
      </c>
      <c r="M6" s="7">
        <v>538</v>
      </c>
      <c r="N6" s="7">
        <v>543</v>
      </c>
      <c r="O6" s="7">
        <v>559</v>
      </c>
      <c r="P6" s="7">
        <v>640</v>
      </c>
      <c r="Q6" s="7">
        <v>671</v>
      </c>
      <c r="R6" s="7">
        <v>717</v>
      </c>
      <c r="S6" s="7">
        <v>775</v>
      </c>
      <c r="T6" s="7">
        <v>799</v>
      </c>
      <c r="U6" s="7">
        <v>839</v>
      </c>
      <c r="V6" s="7" t="s">
        <v>102</v>
      </c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</row>
    <row r="7" spans="1:216" ht="15" thickBot="1" x14ac:dyDescent="0.4">
      <c r="A7" s="8" t="s">
        <v>42</v>
      </c>
      <c r="B7" s="9">
        <v>120</v>
      </c>
      <c r="C7" s="9" t="s">
        <v>102</v>
      </c>
      <c r="D7" s="9">
        <v>147</v>
      </c>
      <c r="E7" s="9">
        <v>154</v>
      </c>
      <c r="F7" s="9">
        <v>169</v>
      </c>
      <c r="G7" s="9">
        <v>192</v>
      </c>
      <c r="H7" s="9">
        <v>207</v>
      </c>
      <c r="I7" s="9">
        <v>232</v>
      </c>
      <c r="J7" s="9">
        <v>241</v>
      </c>
      <c r="K7" s="9">
        <v>262</v>
      </c>
      <c r="L7" s="9">
        <v>264</v>
      </c>
      <c r="M7" s="9">
        <v>266</v>
      </c>
      <c r="N7" s="9">
        <v>267</v>
      </c>
      <c r="O7" s="9">
        <v>267</v>
      </c>
      <c r="P7" s="9">
        <v>270</v>
      </c>
      <c r="Q7" s="9">
        <v>279</v>
      </c>
      <c r="R7" s="9">
        <v>286</v>
      </c>
      <c r="S7" s="9">
        <v>292</v>
      </c>
      <c r="T7" s="9">
        <v>292</v>
      </c>
      <c r="U7" s="9">
        <v>300</v>
      </c>
      <c r="V7" s="9" t="s">
        <v>102</v>
      </c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  <c r="GQ7" s="9"/>
      <c r="GR7" s="9"/>
      <c r="GS7" s="9"/>
      <c r="GT7" s="9"/>
      <c r="GU7" s="9"/>
      <c r="GV7" s="9"/>
      <c r="GW7" s="9"/>
      <c r="GX7" s="9"/>
      <c r="GY7" s="9"/>
      <c r="GZ7" s="9"/>
      <c r="HA7" s="9"/>
      <c r="HB7" s="9"/>
      <c r="HC7" s="9"/>
      <c r="HD7" s="9"/>
      <c r="HE7" s="9"/>
      <c r="HF7" s="9"/>
      <c r="HG7" s="9"/>
      <c r="HH7" s="9"/>
    </row>
    <row r="8" spans="1:216" ht="15" thickBot="1" x14ac:dyDescent="0.4">
      <c r="A8" s="6" t="s">
        <v>43</v>
      </c>
      <c r="B8" s="7">
        <v>18</v>
      </c>
      <c r="C8" s="7" t="s">
        <v>102</v>
      </c>
      <c r="D8" s="7">
        <v>28</v>
      </c>
      <c r="E8" s="7">
        <v>30</v>
      </c>
      <c r="F8" s="7">
        <v>36</v>
      </c>
      <c r="G8" s="7">
        <v>45</v>
      </c>
      <c r="H8" s="7">
        <v>50</v>
      </c>
      <c r="I8" s="7">
        <v>54</v>
      </c>
      <c r="J8" s="7">
        <v>64</v>
      </c>
      <c r="K8" s="7">
        <v>66</v>
      </c>
      <c r="L8" s="7">
        <v>68</v>
      </c>
      <c r="M8" s="7">
        <v>71</v>
      </c>
      <c r="N8" s="7">
        <v>72</v>
      </c>
      <c r="O8" s="7">
        <v>73</v>
      </c>
      <c r="P8" s="7">
        <v>75</v>
      </c>
      <c r="Q8" s="7">
        <v>76</v>
      </c>
      <c r="R8" s="7">
        <v>82</v>
      </c>
      <c r="S8" s="7">
        <v>89</v>
      </c>
      <c r="T8" s="7">
        <v>92</v>
      </c>
      <c r="U8" s="7">
        <v>96</v>
      </c>
      <c r="V8" s="7" t="s">
        <v>102</v>
      </c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</row>
    <row r="9" spans="1:216" ht="15" thickBot="1" x14ac:dyDescent="0.4">
      <c r="A9" s="8" t="s">
        <v>44</v>
      </c>
      <c r="B9" s="9">
        <v>10</v>
      </c>
      <c r="C9" s="9" t="s">
        <v>102</v>
      </c>
      <c r="D9" s="9">
        <v>16</v>
      </c>
      <c r="E9" s="9">
        <v>17</v>
      </c>
      <c r="F9" s="9">
        <v>23</v>
      </c>
      <c r="G9" s="9">
        <v>26</v>
      </c>
      <c r="H9" s="9">
        <v>27</v>
      </c>
      <c r="I9" s="9">
        <v>31</v>
      </c>
      <c r="J9" s="9">
        <v>37</v>
      </c>
      <c r="K9" s="9">
        <v>37</v>
      </c>
      <c r="L9" s="9">
        <v>37</v>
      </c>
      <c r="M9" s="9">
        <v>37</v>
      </c>
      <c r="N9" s="9">
        <v>37</v>
      </c>
      <c r="O9" s="9">
        <v>38</v>
      </c>
      <c r="P9" s="9">
        <v>41</v>
      </c>
      <c r="Q9" s="9">
        <v>41</v>
      </c>
      <c r="R9" s="9">
        <v>44</v>
      </c>
      <c r="S9" s="9">
        <v>47</v>
      </c>
      <c r="T9" s="9">
        <v>47</v>
      </c>
      <c r="U9" s="9">
        <v>49</v>
      </c>
      <c r="V9" s="9" t="s">
        <v>102</v>
      </c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  <c r="GW9" s="9"/>
      <c r="GX9" s="9"/>
      <c r="GY9" s="9"/>
      <c r="GZ9" s="9"/>
      <c r="HA9" s="9"/>
      <c r="HB9" s="9"/>
      <c r="HC9" s="9"/>
      <c r="HD9" s="9"/>
      <c r="HE9" s="9"/>
      <c r="HF9" s="9"/>
      <c r="HG9" s="9"/>
      <c r="HH9" s="9"/>
    </row>
    <row r="10" spans="1:216" ht="15" thickBot="1" x14ac:dyDescent="0.4">
      <c r="A10" s="6" t="s">
        <v>45</v>
      </c>
      <c r="B10" s="7">
        <v>20</v>
      </c>
      <c r="C10" s="7" t="s">
        <v>102</v>
      </c>
      <c r="D10" s="7">
        <v>22</v>
      </c>
      <c r="E10" s="7">
        <v>23</v>
      </c>
      <c r="F10" s="7">
        <v>26</v>
      </c>
      <c r="G10" s="7">
        <v>27</v>
      </c>
      <c r="H10" s="7">
        <v>27</v>
      </c>
      <c r="I10" s="7">
        <v>28</v>
      </c>
      <c r="J10" s="7">
        <v>28</v>
      </c>
      <c r="K10" s="7">
        <v>29</v>
      </c>
      <c r="L10" s="7">
        <v>29</v>
      </c>
      <c r="M10" s="7">
        <v>29</v>
      </c>
      <c r="N10" s="7">
        <v>29</v>
      </c>
      <c r="O10" s="7">
        <v>29</v>
      </c>
      <c r="P10" s="7">
        <v>29</v>
      </c>
      <c r="Q10" s="7">
        <v>29</v>
      </c>
      <c r="R10" s="7">
        <v>29</v>
      </c>
      <c r="S10" s="7">
        <v>29</v>
      </c>
      <c r="T10" s="7">
        <v>29</v>
      </c>
      <c r="U10" s="7">
        <v>29</v>
      </c>
      <c r="V10" s="7" t="s">
        <v>102</v>
      </c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</row>
    <row r="11" spans="1:216" ht="15" thickBot="1" x14ac:dyDescent="0.4">
      <c r="A11" s="8" t="s">
        <v>46</v>
      </c>
      <c r="B11" s="9">
        <v>7</v>
      </c>
      <c r="C11" s="9" t="s">
        <v>102</v>
      </c>
      <c r="D11" s="9">
        <v>8</v>
      </c>
      <c r="E11" s="9">
        <v>8</v>
      </c>
      <c r="F11" s="9">
        <v>11</v>
      </c>
      <c r="G11" s="9">
        <v>12</v>
      </c>
      <c r="H11" s="9">
        <v>12</v>
      </c>
      <c r="I11" s="9">
        <v>12</v>
      </c>
      <c r="J11" s="9">
        <v>12</v>
      </c>
      <c r="K11" s="9">
        <v>14</v>
      </c>
      <c r="L11" s="9">
        <v>15</v>
      </c>
      <c r="M11" s="9">
        <v>15</v>
      </c>
      <c r="N11" s="9">
        <v>17</v>
      </c>
      <c r="O11" s="9">
        <v>17</v>
      </c>
      <c r="P11" s="9">
        <v>18</v>
      </c>
      <c r="Q11" s="9">
        <v>18</v>
      </c>
      <c r="R11" s="9">
        <v>20</v>
      </c>
      <c r="S11" s="9">
        <v>21</v>
      </c>
      <c r="T11" s="9">
        <v>23</v>
      </c>
      <c r="U11" s="9">
        <v>25</v>
      </c>
      <c r="V11" s="9" t="s">
        <v>102</v>
      </c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  <c r="GQ11" s="9"/>
      <c r="GR11" s="9"/>
      <c r="GS11" s="9"/>
      <c r="GT11" s="9"/>
      <c r="GU11" s="9"/>
      <c r="GV11" s="9"/>
      <c r="GW11" s="9"/>
      <c r="GX11" s="9"/>
      <c r="GY11" s="9"/>
      <c r="GZ11" s="9"/>
      <c r="HA11" s="9"/>
      <c r="HB11" s="9"/>
      <c r="HC11" s="9"/>
      <c r="HD11" s="9"/>
      <c r="HE11" s="9"/>
      <c r="HF11" s="9"/>
      <c r="HG11" s="9"/>
      <c r="HH11" s="9"/>
    </row>
    <row r="12" spans="1:216" ht="15" thickBot="1" x14ac:dyDescent="0.4">
      <c r="A12" s="6" t="s">
        <v>47</v>
      </c>
      <c r="B12" s="7">
        <v>22</v>
      </c>
      <c r="C12" s="7" t="s">
        <v>102</v>
      </c>
      <c r="D12" s="7">
        <v>32</v>
      </c>
      <c r="E12" s="7">
        <v>35</v>
      </c>
      <c r="F12" s="7">
        <v>45</v>
      </c>
      <c r="G12" s="7">
        <v>57</v>
      </c>
      <c r="H12" s="7">
        <v>59</v>
      </c>
      <c r="I12" s="7">
        <v>71</v>
      </c>
      <c r="J12" s="7">
        <v>78</v>
      </c>
      <c r="K12" s="7">
        <v>83</v>
      </c>
      <c r="L12" s="7">
        <v>83</v>
      </c>
      <c r="M12" s="7">
        <v>84</v>
      </c>
      <c r="N12" s="7">
        <v>85</v>
      </c>
      <c r="O12" s="7">
        <v>87</v>
      </c>
      <c r="P12" s="7">
        <v>89</v>
      </c>
      <c r="Q12" s="7">
        <v>93</v>
      </c>
      <c r="R12" s="7">
        <v>99</v>
      </c>
      <c r="S12" s="7">
        <v>102</v>
      </c>
      <c r="T12" s="7">
        <v>104</v>
      </c>
      <c r="U12" s="7">
        <v>108</v>
      </c>
      <c r="V12" s="7" t="s">
        <v>102</v>
      </c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7"/>
      <c r="HC12" s="7"/>
      <c r="HD12" s="7"/>
      <c r="HE12" s="7"/>
      <c r="HF12" s="7"/>
      <c r="HG12" s="7"/>
      <c r="HH12" s="7"/>
    </row>
    <row r="13" spans="1:216" ht="15" thickBot="1" x14ac:dyDescent="0.4">
      <c r="A13" s="8" t="s">
        <v>48</v>
      </c>
      <c r="B13" s="9">
        <v>78</v>
      </c>
      <c r="C13" s="9" t="s">
        <v>102</v>
      </c>
      <c r="D13" s="9">
        <v>119</v>
      </c>
      <c r="E13" s="9">
        <v>135</v>
      </c>
      <c r="F13" s="9">
        <v>170</v>
      </c>
      <c r="G13" s="9">
        <v>204</v>
      </c>
      <c r="H13" s="9">
        <v>219</v>
      </c>
      <c r="I13" s="9">
        <v>237</v>
      </c>
      <c r="J13" s="9">
        <v>267</v>
      </c>
      <c r="K13" s="9">
        <v>286</v>
      </c>
      <c r="L13" s="9">
        <v>298</v>
      </c>
      <c r="M13" s="9">
        <v>312</v>
      </c>
      <c r="N13" s="9">
        <v>313</v>
      </c>
      <c r="O13" s="9">
        <v>324</v>
      </c>
      <c r="P13" s="9">
        <v>339</v>
      </c>
      <c r="Q13" s="9">
        <v>349</v>
      </c>
      <c r="R13" s="9">
        <v>360</v>
      </c>
      <c r="S13" s="9">
        <v>372</v>
      </c>
      <c r="T13" s="9">
        <v>379</v>
      </c>
      <c r="U13" s="9">
        <v>384</v>
      </c>
      <c r="V13" s="9" t="s">
        <v>102</v>
      </c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9"/>
      <c r="GT13" s="9"/>
      <c r="GU13" s="9"/>
      <c r="GV13" s="9"/>
      <c r="GW13" s="9"/>
      <c r="GX13" s="9"/>
      <c r="GY13" s="9"/>
      <c r="GZ13" s="9"/>
      <c r="HA13" s="9"/>
      <c r="HB13" s="9"/>
      <c r="HC13" s="9"/>
      <c r="HD13" s="9"/>
      <c r="HE13" s="9"/>
      <c r="HF13" s="9"/>
      <c r="HG13" s="9"/>
      <c r="HH13" s="9"/>
    </row>
    <row r="14" spans="1:216" ht="15" thickBot="1" x14ac:dyDescent="0.4">
      <c r="A14" s="6" t="s">
        <v>49</v>
      </c>
      <c r="B14" s="7">
        <v>7</v>
      </c>
      <c r="C14" s="7" t="s">
        <v>102</v>
      </c>
      <c r="D14" s="7">
        <v>9</v>
      </c>
      <c r="E14" s="7">
        <v>9</v>
      </c>
      <c r="F14" s="7">
        <v>11</v>
      </c>
      <c r="G14" s="7">
        <v>14</v>
      </c>
      <c r="H14" s="7">
        <v>15</v>
      </c>
      <c r="I14" s="7">
        <v>16</v>
      </c>
      <c r="J14" s="7">
        <v>20</v>
      </c>
      <c r="K14" s="7">
        <v>19</v>
      </c>
      <c r="L14" s="7">
        <v>22</v>
      </c>
      <c r="M14" s="7">
        <v>22</v>
      </c>
      <c r="N14" s="7">
        <v>25</v>
      </c>
      <c r="O14" s="7">
        <v>25</v>
      </c>
      <c r="P14" s="7">
        <v>27</v>
      </c>
      <c r="Q14" s="7">
        <v>28</v>
      </c>
      <c r="R14" s="7">
        <v>29</v>
      </c>
      <c r="S14" s="7">
        <v>33</v>
      </c>
      <c r="T14" s="7">
        <v>32</v>
      </c>
      <c r="U14" s="7">
        <v>31</v>
      </c>
      <c r="V14" s="7" t="s">
        <v>102</v>
      </c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7"/>
      <c r="GM14" s="7"/>
      <c r="GN14" s="7"/>
      <c r="GO14" s="7"/>
      <c r="GP14" s="7"/>
      <c r="GQ14" s="7"/>
      <c r="GR14" s="7"/>
      <c r="GS14" s="7"/>
      <c r="GT14" s="7"/>
      <c r="GU14" s="7"/>
      <c r="GV14" s="7"/>
      <c r="GW14" s="7"/>
      <c r="GX14" s="7"/>
      <c r="GY14" s="7"/>
      <c r="GZ14" s="7"/>
      <c r="HA14" s="7"/>
      <c r="HB14" s="7"/>
      <c r="HC14" s="7"/>
      <c r="HD14" s="7"/>
      <c r="HE14" s="7"/>
      <c r="HF14" s="7"/>
      <c r="HG14" s="7"/>
      <c r="HH14" s="7"/>
    </row>
    <row r="15" spans="1:216" ht="15" thickBot="1" x14ac:dyDescent="0.4">
      <c r="A15" s="8" t="s">
        <v>50</v>
      </c>
      <c r="B15" s="9">
        <v>62</v>
      </c>
      <c r="C15" s="9" t="s">
        <v>102</v>
      </c>
      <c r="D15" s="9">
        <v>91</v>
      </c>
      <c r="E15" s="9">
        <v>98</v>
      </c>
      <c r="F15" s="9">
        <v>126</v>
      </c>
      <c r="G15" s="9">
        <v>145</v>
      </c>
      <c r="H15" s="9">
        <v>151</v>
      </c>
      <c r="I15" s="9">
        <v>182</v>
      </c>
      <c r="J15" s="9">
        <v>195</v>
      </c>
      <c r="K15" s="9">
        <v>213</v>
      </c>
      <c r="L15" s="9">
        <v>232</v>
      </c>
      <c r="M15" s="9">
        <v>255</v>
      </c>
      <c r="N15" s="9">
        <v>276</v>
      </c>
      <c r="O15" s="9">
        <v>298</v>
      </c>
      <c r="P15" s="9">
        <v>330</v>
      </c>
      <c r="Q15" s="9">
        <v>359</v>
      </c>
      <c r="R15" s="9">
        <v>396</v>
      </c>
      <c r="S15" s="9">
        <v>430</v>
      </c>
      <c r="T15" s="9">
        <v>459</v>
      </c>
      <c r="U15" s="9">
        <v>488</v>
      </c>
      <c r="V15" s="9" t="s">
        <v>102</v>
      </c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9"/>
      <c r="GR15" s="9"/>
      <c r="GS15" s="9"/>
      <c r="GT15" s="9"/>
      <c r="GU15" s="9"/>
      <c r="GV15" s="9"/>
      <c r="GW15" s="9"/>
      <c r="GX15" s="9"/>
      <c r="GY15" s="9"/>
      <c r="GZ15" s="9"/>
      <c r="HA15" s="9"/>
      <c r="HB15" s="9"/>
      <c r="HC15" s="9"/>
      <c r="HD15" s="9"/>
      <c r="HE15" s="9"/>
      <c r="HF15" s="9"/>
      <c r="HG15" s="9"/>
      <c r="HH15" s="9"/>
    </row>
    <row r="16" spans="1:216" ht="15" thickBot="1" x14ac:dyDescent="0.4">
      <c r="A16" s="6" t="s">
        <v>51</v>
      </c>
      <c r="B16" s="7">
        <v>1</v>
      </c>
      <c r="C16" s="7" t="s">
        <v>102</v>
      </c>
      <c r="D16" s="20">
        <v>5</v>
      </c>
      <c r="E16" s="20">
        <v>5</v>
      </c>
      <c r="F16" s="20">
        <v>5</v>
      </c>
      <c r="G16" s="20">
        <v>5</v>
      </c>
      <c r="H16" s="20">
        <v>5</v>
      </c>
      <c r="I16" s="7">
        <v>5</v>
      </c>
      <c r="J16" s="7">
        <v>5</v>
      </c>
      <c r="K16" s="7">
        <v>6</v>
      </c>
      <c r="L16" s="7">
        <v>7</v>
      </c>
      <c r="M16" s="7">
        <v>8</v>
      </c>
      <c r="N16" s="7">
        <v>8</v>
      </c>
      <c r="O16" s="7">
        <v>7</v>
      </c>
      <c r="P16" s="7">
        <v>7</v>
      </c>
      <c r="Q16" s="7">
        <v>7</v>
      </c>
      <c r="R16" s="7">
        <v>7</v>
      </c>
      <c r="S16" s="7">
        <v>8</v>
      </c>
      <c r="T16" s="7">
        <v>8</v>
      </c>
      <c r="U16" s="7">
        <v>8</v>
      </c>
      <c r="V16" s="7" t="s">
        <v>102</v>
      </c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</row>
    <row r="17" spans="1:216" ht="15" thickBot="1" x14ac:dyDescent="0.4">
      <c r="A17" s="8" t="s">
        <v>52</v>
      </c>
      <c r="B17" s="9">
        <v>33</v>
      </c>
      <c r="C17" s="9" t="s">
        <v>102</v>
      </c>
      <c r="D17" s="9">
        <v>50</v>
      </c>
      <c r="E17" s="9">
        <v>55</v>
      </c>
      <c r="F17" s="9">
        <v>79</v>
      </c>
      <c r="G17" s="9">
        <v>99</v>
      </c>
      <c r="H17" s="9">
        <v>117</v>
      </c>
      <c r="I17" s="9">
        <v>149</v>
      </c>
      <c r="J17" s="9">
        <v>165</v>
      </c>
      <c r="K17" s="9">
        <v>193</v>
      </c>
      <c r="L17" s="9">
        <v>238</v>
      </c>
      <c r="M17" s="9">
        <v>263</v>
      </c>
      <c r="N17" s="9">
        <v>291</v>
      </c>
      <c r="O17" s="9">
        <v>326</v>
      </c>
      <c r="P17" s="9">
        <v>357</v>
      </c>
      <c r="Q17" s="9">
        <v>404</v>
      </c>
      <c r="R17" s="9">
        <v>443</v>
      </c>
      <c r="S17" s="9">
        <v>490</v>
      </c>
      <c r="T17" s="9">
        <v>527</v>
      </c>
      <c r="U17" s="9">
        <v>577</v>
      </c>
      <c r="V17" s="9" t="s">
        <v>102</v>
      </c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  <c r="GF17" s="9"/>
      <c r="GG17" s="9"/>
      <c r="GH17" s="9"/>
      <c r="GI17" s="9"/>
      <c r="GJ17" s="9"/>
      <c r="GK17" s="9"/>
      <c r="GL17" s="9"/>
      <c r="GM17" s="9"/>
      <c r="GN17" s="9"/>
      <c r="GO17" s="9"/>
      <c r="GP17" s="9"/>
      <c r="GQ17" s="9"/>
      <c r="GR17" s="9"/>
      <c r="GS17" s="9"/>
      <c r="GT17" s="9"/>
      <c r="GU17" s="9"/>
      <c r="GV17" s="9"/>
      <c r="GW17" s="9"/>
      <c r="GX17" s="9"/>
      <c r="GY17" s="9"/>
      <c r="GZ17" s="9"/>
      <c r="HA17" s="9"/>
      <c r="HB17" s="9"/>
      <c r="HC17" s="9"/>
      <c r="HD17" s="9"/>
      <c r="HE17" s="9"/>
      <c r="HF17" s="9"/>
      <c r="HG17" s="9"/>
      <c r="HH17" s="9"/>
    </row>
    <row r="18" spans="1:216" ht="15" thickBot="1" x14ac:dyDescent="0.4">
      <c r="A18" s="6" t="s">
        <v>53</v>
      </c>
      <c r="B18" s="7">
        <v>3</v>
      </c>
      <c r="C18" s="7" t="s">
        <v>102</v>
      </c>
      <c r="D18" s="20">
        <v>5</v>
      </c>
      <c r="E18" s="20">
        <v>5</v>
      </c>
      <c r="F18" s="20">
        <v>5</v>
      </c>
      <c r="G18" s="20">
        <v>5</v>
      </c>
      <c r="H18" s="20">
        <v>5</v>
      </c>
      <c r="I18" s="20">
        <v>5</v>
      </c>
      <c r="J18" s="7">
        <v>5</v>
      </c>
      <c r="K18" s="7">
        <v>5</v>
      </c>
      <c r="L18" s="7">
        <v>5</v>
      </c>
      <c r="M18" s="7">
        <v>5</v>
      </c>
      <c r="N18" s="7">
        <v>5</v>
      </c>
      <c r="O18" s="7">
        <v>5</v>
      </c>
      <c r="P18" s="7">
        <v>5</v>
      </c>
      <c r="Q18" s="7">
        <v>5</v>
      </c>
      <c r="R18" s="7">
        <v>5</v>
      </c>
      <c r="S18" s="7">
        <v>5</v>
      </c>
      <c r="T18" s="7">
        <v>6</v>
      </c>
      <c r="U18" s="7">
        <v>6</v>
      </c>
      <c r="V18" s="7" t="s">
        <v>102</v>
      </c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/>
      <c r="FI18" s="7"/>
      <c r="FJ18" s="7"/>
      <c r="FK18" s="7"/>
      <c r="FL18" s="7"/>
      <c r="FM18" s="7"/>
      <c r="FN18" s="7"/>
      <c r="FO18" s="7"/>
      <c r="FP18" s="7"/>
      <c r="FQ18" s="7"/>
      <c r="FR18" s="7"/>
      <c r="FS18" s="7"/>
      <c r="FT18" s="7"/>
      <c r="FU18" s="7"/>
      <c r="FV18" s="7"/>
      <c r="FW18" s="7"/>
      <c r="FX18" s="7"/>
      <c r="FY18" s="7"/>
      <c r="FZ18" s="7"/>
      <c r="GA18" s="7"/>
      <c r="GB18" s="7"/>
      <c r="GC18" s="7"/>
      <c r="GD18" s="7"/>
      <c r="GE18" s="7"/>
      <c r="GF18" s="7"/>
      <c r="GG18" s="7"/>
      <c r="GH18" s="7"/>
      <c r="GI18" s="7"/>
      <c r="GJ18" s="7"/>
      <c r="GK18" s="7"/>
      <c r="GL18" s="7"/>
      <c r="GM18" s="7"/>
      <c r="GN18" s="7"/>
      <c r="GO18" s="7"/>
      <c r="GP18" s="7"/>
      <c r="GQ18" s="7"/>
      <c r="GR18" s="7"/>
      <c r="GS18" s="7"/>
      <c r="GT18" s="7"/>
      <c r="GU18" s="7"/>
      <c r="GV18" s="7"/>
      <c r="GW18" s="7"/>
      <c r="GX18" s="7"/>
      <c r="GY18" s="7"/>
      <c r="GZ18" s="7"/>
      <c r="HA18" s="7"/>
      <c r="HB18" s="7"/>
      <c r="HC18" s="7"/>
      <c r="HD18" s="7"/>
      <c r="HE18" s="7"/>
      <c r="HF18" s="7"/>
      <c r="HG18" s="7"/>
      <c r="HH18" s="7"/>
    </row>
    <row r="19" spans="1:216" ht="15" thickBot="1" x14ac:dyDescent="0.4">
      <c r="A19" s="8" t="s">
        <v>54</v>
      </c>
      <c r="B19" s="9">
        <v>24</v>
      </c>
      <c r="C19" s="9" t="s">
        <v>102</v>
      </c>
      <c r="D19" s="9">
        <v>31</v>
      </c>
      <c r="E19" s="9">
        <v>33</v>
      </c>
      <c r="F19" s="9">
        <v>34</v>
      </c>
      <c r="G19" s="9">
        <v>36</v>
      </c>
      <c r="H19" s="9">
        <v>36</v>
      </c>
      <c r="I19" s="9">
        <v>37</v>
      </c>
      <c r="J19" s="9">
        <v>38</v>
      </c>
      <c r="K19" s="9">
        <v>44</v>
      </c>
      <c r="L19" s="9">
        <v>44</v>
      </c>
      <c r="M19" s="9">
        <v>45</v>
      </c>
      <c r="N19" s="9">
        <v>46</v>
      </c>
      <c r="O19" s="9">
        <v>47</v>
      </c>
      <c r="P19" s="9">
        <v>49</v>
      </c>
      <c r="Q19" s="9">
        <v>51</v>
      </c>
      <c r="R19" s="9">
        <v>53</v>
      </c>
      <c r="S19" s="9">
        <v>57</v>
      </c>
      <c r="T19" s="9">
        <v>60</v>
      </c>
      <c r="U19" s="9">
        <v>63</v>
      </c>
      <c r="V19" s="9" t="s">
        <v>102</v>
      </c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  <c r="GF19" s="9"/>
      <c r="GG19" s="9"/>
      <c r="GH19" s="9"/>
      <c r="GI19" s="9"/>
      <c r="GJ19" s="9"/>
      <c r="GK19" s="9"/>
      <c r="GL19" s="9"/>
      <c r="GM19" s="9"/>
      <c r="GN19" s="9"/>
      <c r="GO19" s="9"/>
      <c r="GP19" s="9"/>
      <c r="GQ19" s="9"/>
      <c r="GR19" s="9"/>
      <c r="GS19" s="9"/>
      <c r="GT19" s="9"/>
      <c r="GU19" s="9"/>
      <c r="GV19" s="9"/>
      <c r="GW19" s="9"/>
      <c r="GX19" s="9"/>
      <c r="GY19" s="9"/>
      <c r="GZ19" s="9"/>
      <c r="HA19" s="9"/>
      <c r="HB19" s="9"/>
      <c r="HC19" s="9"/>
      <c r="HD19" s="9"/>
      <c r="HE19" s="9"/>
      <c r="HF19" s="9"/>
      <c r="HG19" s="9"/>
      <c r="HH19" s="9"/>
    </row>
    <row r="20" spans="1:216" ht="15" thickBot="1" x14ac:dyDescent="0.4">
      <c r="A20" s="6" t="s">
        <v>55</v>
      </c>
      <c r="B20" s="7">
        <v>61</v>
      </c>
      <c r="C20" s="7" t="s">
        <v>102</v>
      </c>
      <c r="D20" s="7">
        <v>88</v>
      </c>
      <c r="E20" s="7">
        <v>95</v>
      </c>
      <c r="F20" s="7">
        <v>103</v>
      </c>
      <c r="G20" s="7">
        <v>113</v>
      </c>
      <c r="H20" s="7">
        <v>113</v>
      </c>
      <c r="I20" s="7">
        <v>119</v>
      </c>
      <c r="J20" s="7">
        <v>131</v>
      </c>
      <c r="K20" s="7">
        <v>139</v>
      </c>
      <c r="L20" s="7">
        <v>143</v>
      </c>
      <c r="M20" s="7">
        <v>145</v>
      </c>
      <c r="N20" s="7">
        <v>144</v>
      </c>
      <c r="O20" s="7">
        <v>147</v>
      </c>
      <c r="P20" s="7">
        <v>148</v>
      </c>
      <c r="Q20" s="7">
        <v>153</v>
      </c>
      <c r="R20" s="7">
        <v>156</v>
      </c>
      <c r="S20" s="7">
        <v>157</v>
      </c>
      <c r="T20" s="7">
        <v>159</v>
      </c>
      <c r="U20" s="7">
        <v>162</v>
      </c>
      <c r="V20" s="7" t="s">
        <v>102</v>
      </c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  <c r="EZ20" s="7"/>
      <c r="FA20" s="7"/>
      <c r="FB20" s="7"/>
      <c r="FC20" s="7"/>
      <c r="FD20" s="7"/>
      <c r="FE20" s="7"/>
      <c r="FF20" s="7"/>
      <c r="FG20" s="7"/>
      <c r="FH20" s="7"/>
      <c r="FI20" s="7"/>
      <c r="FJ20" s="7"/>
      <c r="FK20" s="7"/>
      <c r="FL20" s="7"/>
      <c r="FM20" s="7"/>
      <c r="FN20" s="7"/>
      <c r="FO20" s="7"/>
      <c r="FP20" s="7"/>
      <c r="FQ20" s="7"/>
      <c r="FR20" s="7"/>
      <c r="FS20" s="7"/>
      <c r="FT20" s="7"/>
      <c r="FU20" s="7"/>
      <c r="FV20" s="7"/>
      <c r="FW20" s="7"/>
      <c r="FX20" s="7"/>
      <c r="FY20" s="7"/>
      <c r="FZ20" s="7"/>
      <c r="GA20" s="7"/>
      <c r="GB20" s="7"/>
      <c r="GC20" s="7"/>
      <c r="GD20" s="7"/>
      <c r="GE20" s="7"/>
      <c r="GF20" s="7"/>
      <c r="GG20" s="7"/>
      <c r="GH20" s="7"/>
      <c r="GI20" s="7"/>
      <c r="GJ20" s="7"/>
      <c r="GK20" s="7"/>
      <c r="GL20" s="7"/>
      <c r="GM20" s="7"/>
      <c r="GN20" s="7"/>
      <c r="GO20" s="7"/>
      <c r="GP20" s="7"/>
      <c r="GQ20" s="7"/>
      <c r="GR20" s="7"/>
      <c r="GS20" s="7"/>
      <c r="GT20" s="7"/>
      <c r="GU20" s="7"/>
      <c r="GV20" s="7"/>
      <c r="GW20" s="7"/>
      <c r="GX20" s="7"/>
      <c r="GY20" s="7"/>
      <c r="GZ20" s="7"/>
      <c r="HA20" s="7"/>
      <c r="HB20" s="7"/>
      <c r="HC20" s="7"/>
      <c r="HD20" s="7"/>
      <c r="HE20" s="7"/>
      <c r="HF20" s="7"/>
      <c r="HG20" s="7"/>
      <c r="HH20" s="7"/>
    </row>
    <row r="21" spans="1:216" ht="15" thickBot="1" x14ac:dyDescent="0.4">
      <c r="A21" s="8" t="s">
        <v>56</v>
      </c>
      <c r="B21" s="9">
        <v>27</v>
      </c>
      <c r="C21" s="9" t="s">
        <v>102</v>
      </c>
      <c r="D21" s="9">
        <v>39</v>
      </c>
      <c r="E21" s="9">
        <v>39</v>
      </c>
      <c r="F21" s="9">
        <v>45</v>
      </c>
      <c r="G21" s="9">
        <v>50</v>
      </c>
      <c r="H21" s="9">
        <v>54</v>
      </c>
      <c r="I21" s="9">
        <v>56</v>
      </c>
      <c r="J21" s="9">
        <v>69</v>
      </c>
      <c r="K21" s="9">
        <v>75</v>
      </c>
      <c r="L21" s="9">
        <v>78</v>
      </c>
      <c r="M21" s="9">
        <v>83</v>
      </c>
      <c r="N21" s="9">
        <v>86</v>
      </c>
      <c r="O21" s="9">
        <v>88</v>
      </c>
      <c r="P21" s="9">
        <v>90</v>
      </c>
      <c r="Q21" s="9">
        <v>93</v>
      </c>
      <c r="R21" s="9">
        <v>100</v>
      </c>
      <c r="S21" s="9">
        <v>104</v>
      </c>
      <c r="T21" s="9">
        <v>108</v>
      </c>
      <c r="U21" s="9">
        <v>110</v>
      </c>
      <c r="V21" s="9" t="s">
        <v>102</v>
      </c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9"/>
      <c r="FC21" s="9"/>
      <c r="FD21" s="9"/>
      <c r="FE21" s="9"/>
      <c r="FF21" s="9"/>
      <c r="FG21" s="9"/>
      <c r="FH21" s="9"/>
      <c r="FI21" s="9"/>
      <c r="FJ21" s="9"/>
      <c r="FK21" s="9"/>
      <c r="FL21" s="9"/>
      <c r="FM21" s="9"/>
      <c r="FN21" s="9"/>
      <c r="FO21" s="9"/>
      <c r="FP21" s="9"/>
      <c r="FQ21" s="9"/>
      <c r="FR21" s="9"/>
      <c r="FS21" s="9"/>
      <c r="FT21" s="9"/>
      <c r="FU21" s="9"/>
      <c r="FV21" s="9"/>
      <c r="FW21" s="9"/>
      <c r="FX21" s="9"/>
      <c r="FY21" s="9"/>
      <c r="FZ21" s="9"/>
      <c r="GA21" s="9"/>
      <c r="GB21" s="9"/>
      <c r="GC21" s="9"/>
      <c r="GD21" s="9"/>
      <c r="GE21" s="9"/>
      <c r="GF21" s="9"/>
      <c r="GG21" s="9"/>
      <c r="GH21" s="9"/>
      <c r="GI21" s="9"/>
      <c r="GJ21" s="9"/>
      <c r="GK21" s="9"/>
      <c r="GL21" s="9"/>
      <c r="GM21" s="9"/>
      <c r="GN21" s="9"/>
      <c r="GO21" s="9"/>
      <c r="GP21" s="9"/>
      <c r="GQ21" s="9"/>
      <c r="GR21" s="9"/>
      <c r="GS21" s="9"/>
      <c r="GT21" s="9"/>
      <c r="GU21" s="9"/>
      <c r="GV21" s="9"/>
      <c r="GW21" s="9"/>
      <c r="GX21" s="9"/>
      <c r="GY21" s="9"/>
      <c r="GZ21" s="9"/>
      <c r="HA21" s="9"/>
      <c r="HB21" s="9"/>
      <c r="HC21" s="9"/>
      <c r="HD21" s="9"/>
      <c r="HE21" s="9"/>
      <c r="HF21" s="9"/>
      <c r="HG21" s="9"/>
      <c r="HH21" s="9"/>
    </row>
    <row r="22" spans="1:216" ht="15" thickBot="1" x14ac:dyDescent="0.4">
      <c r="A22" s="6" t="s">
        <v>57</v>
      </c>
      <c r="B22" s="7">
        <v>80</v>
      </c>
      <c r="C22" s="7" t="s">
        <v>102</v>
      </c>
      <c r="D22" s="7">
        <v>120</v>
      </c>
      <c r="E22" s="7">
        <v>134</v>
      </c>
      <c r="F22" s="7">
        <v>156</v>
      </c>
      <c r="G22" s="7">
        <v>168</v>
      </c>
      <c r="H22" s="7">
        <v>174</v>
      </c>
      <c r="I22" s="7">
        <v>186</v>
      </c>
      <c r="J22" s="7">
        <v>203</v>
      </c>
      <c r="K22" s="7">
        <v>220</v>
      </c>
      <c r="L22" s="7">
        <v>232</v>
      </c>
      <c r="M22" s="7">
        <v>233</v>
      </c>
      <c r="N22" s="7">
        <v>235</v>
      </c>
      <c r="O22" s="7">
        <v>248</v>
      </c>
      <c r="P22" s="7">
        <v>259</v>
      </c>
      <c r="Q22" s="7">
        <v>275</v>
      </c>
      <c r="R22" s="7">
        <v>295</v>
      </c>
      <c r="S22" s="7">
        <v>345</v>
      </c>
      <c r="T22" s="7">
        <v>348</v>
      </c>
      <c r="U22" s="7">
        <v>363</v>
      </c>
      <c r="V22" s="7" t="s">
        <v>102</v>
      </c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  <c r="GK22" s="7"/>
      <c r="GL22" s="7"/>
      <c r="GM22" s="7"/>
      <c r="GN22" s="7"/>
      <c r="GO22" s="7"/>
      <c r="GP22" s="7"/>
      <c r="GQ22" s="7"/>
      <c r="GR22" s="7"/>
      <c r="GS22" s="7"/>
      <c r="GT22" s="7"/>
      <c r="GU22" s="7"/>
      <c r="GV22" s="7"/>
      <c r="GW22" s="7"/>
      <c r="GX22" s="7"/>
      <c r="GY22" s="7"/>
      <c r="GZ22" s="7"/>
      <c r="HA22" s="7"/>
      <c r="HB22" s="7"/>
      <c r="HC22" s="7"/>
      <c r="HD22" s="7"/>
      <c r="HE22" s="7"/>
      <c r="HF22" s="7"/>
      <c r="HG22" s="7"/>
      <c r="HH22" s="7"/>
    </row>
    <row r="23" spans="1:216" ht="15" thickBot="1" x14ac:dyDescent="0.4">
      <c r="A23" s="8" t="s">
        <v>58</v>
      </c>
      <c r="B23" s="9">
        <v>11</v>
      </c>
      <c r="C23" s="9" t="s">
        <v>102</v>
      </c>
      <c r="D23" s="9">
        <v>14</v>
      </c>
      <c r="E23" s="9">
        <v>15</v>
      </c>
      <c r="F23" s="9">
        <v>18</v>
      </c>
      <c r="G23" s="9">
        <v>21</v>
      </c>
      <c r="H23" s="9">
        <v>23</v>
      </c>
      <c r="I23" s="9">
        <v>24</v>
      </c>
      <c r="J23" s="9">
        <v>30</v>
      </c>
      <c r="K23" s="9">
        <v>32</v>
      </c>
      <c r="L23" s="9">
        <v>33</v>
      </c>
      <c r="M23" s="9">
        <v>33</v>
      </c>
      <c r="N23" s="9">
        <v>33</v>
      </c>
      <c r="O23" s="9">
        <v>34</v>
      </c>
      <c r="P23" s="9">
        <v>37</v>
      </c>
      <c r="Q23" s="9">
        <v>37</v>
      </c>
      <c r="R23" s="9">
        <v>38</v>
      </c>
      <c r="S23" s="9">
        <v>39</v>
      </c>
      <c r="T23" s="9">
        <v>40</v>
      </c>
      <c r="U23" s="9">
        <v>40</v>
      </c>
      <c r="V23" s="9" t="s">
        <v>102</v>
      </c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9"/>
      <c r="FH23" s="9"/>
      <c r="FI23" s="9"/>
      <c r="FJ23" s="9"/>
      <c r="FK23" s="9"/>
      <c r="FL23" s="9"/>
      <c r="FM23" s="9"/>
      <c r="FN23" s="9"/>
      <c r="FO23" s="9"/>
      <c r="FP23" s="9"/>
      <c r="FQ23" s="9"/>
      <c r="FR23" s="9"/>
      <c r="FS23" s="9"/>
      <c r="FT23" s="9"/>
      <c r="FU23" s="9"/>
      <c r="FV23" s="9"/>
      <c r="FW23" s="9"/>
      <c r="FX23" s="9"/>
      <c r="FY23" s="9"/>
      <c r="FZ23" s="9"/>
      <c r="GA23" s="9"/>
      <c r="GB23" s="9"/>
      <c r="GC23" s="9"/>
      <c r="GD23" s="9"/>
      <c r="GE23" s="9"/>
      <c r="GF23" s="9"/>
      <c r="GG23" s="9"/>
      <c r="GH23" s="9"/>
      <c r="GI23" s="9"/>
      <c r="GJ23" s="9"/>
      <c r="GK23" s="9"/>
      <c r="GL23" s="9"/>
      <c r="GM23" s="9"/>
      <c r="GN23" s="9"/>
      <c r="GO23" s="9"/>
      <c r="GP23" s="9"/>
      <c r="GQ23" s="9"/>
      <c r="GR23" s="9"/>
      <c r="GS23" s="9"/>
      <c r="GT23" s="9"/>
      <c r="GU23" s="9"/>
      <c r="GV23" s="9"/>
      <c r="GW23" s="9"/>
      <c r="GX23" s="9"/>
      <c r="GY23" s="9"/>
      <c r="GZ23" s="9"/>
      <c r="HA23" s="9"/>
      <c r="HB23" s="9"/>
      <c r="HC23" s="9"/>
      <c r="HD23" s="9"/>
      <c r="HE23" s="9"/>
      <c r="HF23" s="9"/>
      <c r="HG23" s="9"/>
      <c r="HH23" s="9"/>
    </row>
    <row r="24" spans="1:216" ht="15" thickBot="1" x14ac:dyDescent="0.4">
      <c r="A24" s="6" t="s">
        <v>59</v>
      </c>
      <c r="B24" s="7">
        <v>51</v>
      </c>
      <c r="C24" s="7" t="s">
        <v>102</v>
      </c>
      <c r="D24" s="7">
        <v>73</v>
      </c>
      <c r="E24" s="7">
        <v>83</v>
      </c>
      <c r="F24" s="7">
        <v>102</v>
      </c>
      <c r="G24" s="7">
        <v>117</v>
      </c>
      <c r="H24" s="7">
        <v>133</v>
      </c>
      <c r="I24" s="7">
        <v>148</v>
      </c>
      <c r="J24" s="7">
        <v>161</v>
      </c>
      <c r="K24" s="7">
        <v>180</v>
      </c>
      <c r="L24" s="7">
        <v>194</v>
      </c>
      <c r="M24" s="7">
        <v>216</v>
      </c>
      <c r="N24" s="7">
        <v>235</v>
      </c>
      <c r="O24" s="7">
        <v>253</v>
      </c>
      <c r="P24" s="7">
        <v>285</v>
      </c>
      <c r="Q24" s="7">
        <v>313</v>
      </c>
      <c r="R24" s="7">
        <v>358</v>
      </c>
      <c r="S24" s="7">
        <v>395</v>
      </c>
      <c r="T24" s="7">
        <v>413</v>
      </c>
      <c r="U24" s="7">
        <v>444</v>
      </c>
      <c r="V24" s="7" t="s">
        <v>102</v>
      </c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  <c r="FV24" s="7"/>
      <c r="FW24" s="7"/>
      <c r="FX24" s="7"/>
      <c r="FY24" s="7"/>
      <c r="FZ24" s="7"/>
      <c r="GA24" s="7"/>
      <c r="GB24" s="7"/>
      <c r="GC24" s="7"/>
      <c r="GD24" s="7"/>
      <c r="GE24" s="7"/>
      <c r="GF24" s="7"/>
      <c r="GG24" s="7"/>
      <c r="GH24" s="7"/>
      <c r="GI24" s="7"/>
      <c r="GJ24" s="7"/>
      <c r="GK24" s="7"/>
      <c r="GL24" s="7"/>
      <c r="GM24" s="7"/>
      <c r="GN24" s="7"/>
      <c r="GO24" s="7"/>
      <c r="GP24" s="7"/>
      <c r="GQ24" s="7"/>
      <c r="GR24" s="7"/>
      <c r="GS24" s="7"/>
      <c r="GT24" s="7"/>
      <c r="GU24" s="7"/>
      <c r="GV24" s="7"/>
      <c r="GW24" s="7"/>
      <c r="GX24" s="7"/>
      <c r="GY24" s="7"/>
      <c r="GZ24" s="7"/>
      <c r="HA24" s="7"/>
      <c r="HB24" s="7"/>
      <c r="HC24" s="7"/>
      <c r="HD24" s="7"/>
      <c r="HE24" s="7"/>
      <c r="HF24" s="7"/>
      <c r="HG24" s="7"/>
      <c r="HH24" s="7"/>
    </row>
    <row r="25" spans="1:216" ht="15" thickBot="1" x14ac:dyDescent="0.4">
      <c r="A25" s="8" t="s">
        <v>60</v>
      </c>
      <c r="B25" s="9">
        <v>97</v>
      </c>
      <c r="C25" s="9" t="s">
        <v>102</v>
      </c>
      <c r="D25" s="9">
        <v>133</v>
      </c>
      <c r="E25" s="9">
        <v>141</v>
      </c>
      <c r="F25" s="9">
        <v>166</v>
      </c>
      <c r="G25" s="9">
        <v>181</v>
      </c>
      <c r="H25" s="9">
        <v>194</v>
      </c>
      <c r="I25" s="9">
        <v>217</v>
      </c>
      <c r="J25" s="9">
        <v>227</v>
      </c>
      <c r="K25" s="9">
        <v>247</v>
      </c>
      <c r="L25" s="9">
        <v>260</v>
      </c>
      <c r="M25" s="9">
        <v>278</v>
      </c>
      <c r="N25" s="9">
        <v>301</v>
      </c>
      <c r="O25" s="9">
        <v>317</v>
      </c>
      <c r="P25" s="9">
        <v>336</v>
      </c>
      <c r="Q25" s="9">
        <v>340</v>
      </c>
      <c r="R25" s="9">
        <v>357</v>
      </c>
      <c r="S25" s="9">
        <v>379</v>
      </c>
      <c r="T25" s="9">
        <v>401</v>
      </c>
      <c r="U25" s="9">
        <v>418</v>
      </c>
      <c r="V25" s="9" t="s">
        <v>102</v>
      </c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  <c r="EX25" s="9"/>
      <c r="EY25" s="9"/>
      <c r="EZ25" s="9"/>
      <c r="FA25" s="9"/>
      <c r="FB25" s="9"/>
      <c r="FC25" s="9"/>
      <c r="FD25" s="9"/>
      <c r="FE25" s="9"/>
      <c r="FF25" s="9"/>
      <c r="FG25" s="9"/>
      <c r="FH25" s="9"/>
      <c r="FI25" s="9"/>
      <c r="FJ25" s="9"/>
      <c r="FK25" s="9"/>
      <c r="FL25" s="9"/>
      <c r="FM25" s="9"/>
      <c r="FN25" s="9"/>
      <c r="FO25" s="9"/>
      <c r="FP25" s="9"/>
      <c r="FQ25" s="9"/>
      <c r="FR25" s="9"/>
      <c r="FS25" s="9"/>
      <c r="FT25" s="9"/>
      <c r="FU25" s="9"/>
      <c r="FV25" s="9"/>
      <c r="FW25" s="9"/>
      <c r="FX25" s="9"/>
      <c r="FY25" s="9"/>
      <c r="FZ25" s="9"/>
      <c r="GA25" s="9"/>
      <c r="GB25" s="9"/>
      <c r="GC25" s="9"/>
      <c r="GD25" s="9"/>
      <c r="GE25" s="9"/>
      <c r="GF25" s="9"/>
      <c r="GG25" s="9"/>
      <c r="GH25" s="9"/>
      <c r="GI25" s="9"/>
      <c r="GJ25" s="9"/>
      <c r="GK25" s="9"/>
      <c r="GL25" s="9"/>
      <c r="GM25" s="9"/>
      <c r="GN25" s="9"/>
      <c r="GO25" s="9"/>
      <c r="GP25" s="9"/>
      <c r="GQ25" s="9"/>
      <c r="GR25" s="9"/>
      <c r="GS25" s="9"/>
      <c r="GT25" s="9"/>
      <c r="GU25" s="9"/>
      <c r="GV25" s="9"/>
      <c r="GW25" s="9"/>
      <c r="GX25" s="9"/>
      <c r="GY25" s="9"/>
      <c r="GZ25" s="9"/>
      <c r="HA25" s="9"/>
      <c r="HB25" s="9"/>
      <c r="HC25" s="9"/>
      <c r="HD25" s="9"/>
      <c r="HE25" s="9"/>
      <c r="HF25" s="9"/>
      <c r="HG25" s="9"/>
      <c r="HH25" s="9"/>
    </row>
    <row r="26" spans="1:216" ht="15" thickBot="1" x14ac:dyDescent="0.4">
      <c r="A26" s="6" t="s">
        <v>61</v>
      </c>
      <c r="B26" s="7">
        <v>2</v>
      </c>
      <c r="C26" s="7" t="s">
        <v>102</v>
      </c>
      <c r="D26" s="20">
        <v>5</v>
      </c>
      <c r="E26" s="20">
        <v>5</v>
      </c>
      <c r="F26" s="20">
        <v>5</v>
      </c>
      <c r="G26" s="20">
        <v>5</v>
      </c>
      <c r="H26" s="20">
        <v>5</v>
      </c>
      <c r="I26" s="7">
        <v>5</v>
      </c>
      <c r="J26" s="7">
        <v>5</v>
      </c>
      <c r="K26" s="7">
        <v>5</v>
      </c>
      <c r="L26" s="7">
        <v>5</v>
      </c>
      <c r="M26" s="7">
        <v>5</v>
      </c>
      <c r="N26" s="7">
        <v>5</v>
      </c>
      <c r="O26" s="7">
        <v>5</v>
      </c>
      <c r="P26" s="7">
        <v>5</v>
      </c>
      <c r="Q26" s="7">
        <v>5</v>
      </c>
      <c r="R26" s="7">
        <v>5</v>
      </c>
      <c r="S26" s="7">
        <v>5</v>
      </c>
      <c r="T26" s="7">
        <v>5</v>
      </c>
      <c r="U26" s="7">
        <v>5</v>
      </c>
      <c r="V26" s="7" t="s">
        <v>102</v>
      </c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/>
      <c r="GR26" s="7"/>
      <c r="GS26" s="7"/>
      <c r="GT26" s="7"/>
      <c r="GU26" s="7"/>
      <c r="GV26" s="7"/>
      <c r="GW26" s="7"/>
      <c r="GX26" s="7"/>
      <c r="GY26" s="7"/>
      <c r="GZ26" s="7"/>
      <c r="HA26" s="7"/>
      <c r="HB26" s="7"/>
      <c r="HC26" s="7"/>
      <c r="HD26" s="7"/>
      <c r="HE26" s="7"/>
      <c r="HF26" s="7"/>
      <c r="HG26" s="7"/>
      <c r="HH26" s="7"/>
    </row>
    <row r="27" spans="1:216" ht="15" thickBot="1" x14ac:dyDescent="0.4">
      <c r="A27" s="8" t="s">
        <v>62</v>
      </c>
      <c r="B27" s="9">
        <v>49</v>
      </c>
      <c r="C27" s="9" t="s">
        <v>102</v>
      </c>
      <c r="D27" s="9">
        <v>81</v>
      </c>
      <c r="E27" s="9">
        <v>90</v>
      </c>
      <c r="F27" s="9">
        <v>103</v>
      </c>
      <c r="G27" s="9">
        <v>119</v>
      </c>
      <c r="H27" s="9">
        <v>128</v>
      </c>
      <c r="I27" s="9">
        <v>141</v>
      </c>
      <c r="J27" s="9">
        <v>152</v>
      </c>
      <c r="K27" s="9">
        <v>163</v>
      </c>
      <c r="L27" s="9">
        <v>167</v>
      </c>
      <c r="M27" s="9">
        <v>172</v>
      </c>
      <c r="N27" s="9">
        <v>181</v>
      </c>
      <c r="O27" s="9">
        <v>191</v>
      </c>
      <c r="P27" s="9">
        <v>200</v>
      </c>
      <c r="Q27" s="9">
        <v>213</v>
      </c>
      <c r="R27" s="9">
        <v>223</v>
      </c>
      <c r="S27" s="9">
        <v>237</v>
      </c>
      <c r="T27" s="9">
        <v>253</v>
      </c>
      <c r="U27" s="9">
        <v>271</v>
      </c>
      <c r="V27" s="9" t="s">
        <v>102</v>
      </c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  <c r="FC27" s="9"/>
      <c r="FD27" s="9"/>
      <c r="FE27" s="9"/>
      <c r="FF27" s="9"/>
      <c r="FG27" s="9"/>
      <c r="FH27" s="9"/>
      <c r="FI27" s="9"/>
      <c r="FJ27" s="9"/>
      <c r="FK27" s="9"/>
      <c r="FL27" s="9"/>
      <c r="FM27" s="9"/>
      <c r="FN27" s="9"/>
      <c r="FO27" s="9"/>
      <c r="FP27" s="9"/>
      <c r="FQ27" s="9"/>
      <c r="FR27" s="9"/>
      <c r="FS27" s="9"/>
      <c r="FT27" s="9"/>
      <c r="FU27" s="9"/>
      <c r="FV27" s="9"/>
      <c r="FW27" s="9"/>
      <c r="FX27" s="9"/>
      <c r="FY27" s="9"/>
      <c r="FZ27" s="9"/>
      <c r="GA27" s="9"/>
      <c r="GB27" s="9"/>
      <c r="GC27" s="9"/>
      <c r="GD27" s="9"/>
      <c r="GE27" s="9"/>
      <c r="GF27" s="9"/>
      <c r="GG27" s="9"/>
      <c r="GH27" s="9"/>
      <c r="GI27" s="9"/>
      <c r="GJ27" s="9"/>
      <c r="GK27" s="9"/>
      <c r="GL27" s="9"/>
      <c r="GM27" s="9"/>
      <c r="GN27" s="9"/>
      <c r="GO27" s="9"/>
      <c r="GP27" s="9"/>
      <c r="GQ27" s="9"/>
      <c r="GR27" s="9"/>
      <c r="GS27" s="9"/>
      <c r="GT27" s="9"/>
      <c r="GU27" s="9"/>
      <c r="GV27" s="9"/>
      <c r="GW27" s="9"/>
      <c r="GX27" s="9"/>
      <c r="GY27" s="9"/>
      <c r="GZ27" s="9"/>
      <c r="HA27" s="9"/>
      <c r="HB27" s="9"/>
      <c r="HC27" s="9"/>
      <c r="HD27" s="9"/>
      <c r="HE27" s="9"/>
      <c r="HF27" s="9"/>
      <c r="HG27" s="9"/>
      <c r="HH27" s="9"/>
    </row>
    <row r="28" spans="1:216" ht="15" thickBot="1" x14ac:dyDescent="0.4">
      <c r="A28" s="6" t="s">
        <v>63</v>
      </c>
      <c r="B28" s="7">
        <v>20</v>
      </c>
      <c r="C28" s="7" t="s">
        <v>102</v>
      </c>
      <c r="D28" s="7">
        <v>37</v>
      </c>
      <c r="E28" s="7">
        <v>40</v>
      </c>
      <c r="F28" s="7">
        <v>48</v>
      </c>
      <c r="G28" s="7">
        <v>67</v>
      </c>
      <c r="H28" s="7">
        <v>77</v>
      </c>
      <c r="I28" s="7">
        <v>96</v>
      </c>
      <c r="J28" s="7">
        <v>103</v>
      </c>
      <c r="K28" s="7">
        <v>124</v>
      </c>
      <c r="L28" s="7">
        <v>139</v>
      </c>
      <c r="M28" s="7">
        <v>153</v>
      </c>
      <c r="N28" s="7">
        <v>168</v>
      </c>
      <c r="O28" s="7">
        <v>184</v>
      </c>
      <c r="P28" s="7">
        <v>210</v>
      </c>
      <c r="Q28" s="7">
        <v>224</v>
      </c>
      <c r="R28" s="7">
        <v>240</v>
      </c>
      <c r="S28" s="7">
        <v>258</v>
      </c>
      <c r="T28" s="7">
        <v>273</v>
      </c>
      <c r="U28" s="7">
        <v>294</v>
      </c>
      <c r="V28" s="7" t="s">
        <v>102</v>
      </c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7"/>
      <c r="FB28" s="7"/>
      <c r="FC28" s="7"/>
      <c r="FD28" s="7"/>
      <c r="FE28" s="7"/>
      <c r="FF28" s="7"/>
      <c r="FG28" s="7"/>
      <c r="FH28" s="7"/>
      <c r="FI28" s="7"/>
      <c r="FJ28" s="7"/>
      <c r="FK28" s="7"/>
      <c r="FL28" s="7"/>
      <c r="FM28" s="7"/>
      <c r="FN28" s="7"/>
      <c r="FO28" s="7"/>
      <c r="FP28" s="7"/>
      <c r="FQ28" s="7"/>
      <c r="FR28" s="7"/>
      <c r="FS28" s="7"/>
      <c r="FT28" s="7"/>
      <c r="FU28" s="7"/>
      <c r="FV28" s="7"/>
      <c r="FW28" s="7"/>
      <c r="FX28" s="7"/>
      <c r="FY28" s="7"/>
      <c r="FZ28" s="7"/>
      <c r="GA28" s="7"/>
      <c r="GB28" s="7"/>
      <c r="GC28" s="7"/>
      <c r="GD28" s="7"/>
      <c r="GE28" s="7"/>
      <c r="GF28" s="7"/>
      <c r="GG28" s="7"/>
      <c r="GH28" s="7"/>
      <c r="GI28" s="7"/>
      <c r="GJ28" s="7"/>
      <c r="GK28" s="7"/>
      <c r="GL28" s="7"/>
      <c r="GM28" s="7"/>
      <c r="GN28" s="7"/>
      <c r="GO28" s="7"/>
      <c r="GP28" s="7"/>
      <c r="GQ28" s="7"/>
      <c r="GR28" s="7"/>
      <c r="GS28" s="7"/>
      <c r="GT28" s="7"/>
      <c r="GU28" s="7"/>
      <c r="GV28" s="7"/>
      <c r="GW28" s="7"/>
      <c r="GX28" s="7"/>
      <c r="GY28" s="7"/>
      <c r="GZ28" s="7"/>
      <c r="HA28" s="7"/>
      <c r="HB28" s="7"/>
      <c r="HC28" s="7"/>
      <c r="HD28" s="7"/>
      <c r="HE28" s="7"/>
      <c r="HF28" s="7"/>
      <c r="HG28" s="7"/>
      <c r="HH28" s="7"/>
    </row>
    <row r="29" spans="1:216" ht="15" thickBot="1" x14ac:dyDescent="0.4">
      <c r="A29" s="8" t="s">
        <v>64</v>
      </c>
      <c r="B29" s="9">
        <v>0</v>
      </c>
      <c r="C29" s="9" t="s">
        <v>102</v>
      </c>
      <c r="D29" s="9">
        <v>0</v>
      </c>
      <c r="E29" s="9">
        <v>0</v>
      </c>
      <c r="F29" s="9">
        <v>0</v>
      </c>
      <c r="G29" s="20">
        <v>1</v>
      </c>
      <c r="H29" s="20">
        <v>1</v>
      </c>
      <c r="I29" s="20">
        <v>1</v>
      </c>
      <c r="J29" s="20">
        <v>1</v>
      </c>
      <c r="K29" s="20">
        <v>2</v>
      </c>
      <c r="L29" s="20">
        <v>2</v>
      </c>
      <c r="M29" s="20">
        <v>2</v>
      </c>
      <c r="N29" s="20">
        <v>2</v>
      </c>
      <c r="O29" s="20">
        <v>2</v>
      </c>
      <c r="P29" s="20">
        <v>2</v>
      </c>
      <c r="Q29" s="20">
        <v>2</v>
      </c>
      <c r="R29" s="20">
        <v>2</v>
      </c>
      <c r="S29" s="20">
        <v>2</v>
      </c>
      <c r="T29" s="20">
        <v>2</v>
      </c>
      <c r="U29" s="20">
        <v>2</v>
      </c>
      <c r="V29" s="9" t="s">
        <v>102</v>
      </c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  <c r="DF29" s="22"/>
      <c r="DG29" s="22"/>
      <c r="DH29" s="22"/>
      <c r="DI29" s="22"/>
      <c r="DJ29" s="22"/>
      <c r="DK29" s="22"/>
      <c r="DL29" s="22"/>
      <c r="DM29" s="22"/>
      <c r="DN29" s="22"/>
      <c r="DO29" s="22"/>
      <c r="DP29" s="22"/>
      <c r="DQ29" s="22"/>
      <c r="DR29" s="22"/>
      <c r="DS29" s="22"/>
      <c r="DT29" s="22"/>
      <c r="DU29" s="22"/>
      <c r="DV29" s="22"/>
      <c r="DW29" s="22"/>
      <c r="DX29" s="22"/>
      <c r="DY29" s="22"/>
      <c r="DZ29" s="22"/>
      <c r="EA29" s="22"/>
      <c r="EB29" s="22"/>
      <c r="EC29" s="22"/>
      <c r="ED29" s="22"/>
      <c r="EE29" s="22"/>
      <c r="EF29" s="22"/>
      <c r="EG29" s="22"/>
      <c r="EH29" s="22"/>
      <c r="EI29" s="22"/>
      <c r="EJ29" s="22"/>
      <c r="EK29" s="22"/>
      <c r="EL29" s="22"/>
      <c r="EM29" s="22"/>
      <c r="EN29" s="22"/>
      <c r="EO29" s="22"/>
      <c r="EP29" s="22"/>
      <c r="EQ29" s="22"/>
      <c r="ER29" s="22"/>
      <c r="ES29" s="22"/>
      <c r="ET29" s="22"/>
      <c r="EU29" s="22"/>
      <c r="EV29" s="22"/>
      <c r="EW29" s="22"/>
      <c r="EX29" s="22"/>
      <c r="EY29" s="22"/>
      <c r="EZ29" s="22"/>
      <c r="FA29" s="22"/>
      <c r="FB29" s="22"/>
      <c r="FC29" s="22"/>
      <c r="FD29" s="22"/>
      <c r="FE29" s="22"/>
      <c r="FF29" s="22"/>
      <c r="FG29" s="22"/>
      <c r="FH29" s="22"/>
      <c r="FI29" s="22"/>
      <c r="FJ29" s="22"/>
      <c r="FK29" s="22"/>
      <c r="FL29" s="22"/>
      <c r="FM29" s="22"/>
      <c r="FN29" s="22"/>
      <c r="FO29" s="22"/>
      <c r="FP29" s="22"/>
      <c r="FQ29" s="22"/>
      <c r="FR29" s="22"/>
      <c r="FS29" s="22"/>
      <c r="FT29" s="22"/>
      <c r="FU29" s="22"/>
      <c r="FV29" s="22"/>
      <c r="FW29" s="22"/>
      <c r="FX29" s="22"/>
      <c r="FY29" s="22"/>
      <c r="FZ29" s="22"/>
      <c r="GA29" s="22"/>
      <c r="GB29" s="22"/>
      <c r="GC29" s="22"/>
      <c r="GD29" s="22"/>
      <c r="GE29" s="22"/>
      <c r="GF29" s="22"/>
      <c r="GG29" s="22"/>
      <c r="GH29" s="22"/>
      <c r="GI29" s="22"/>
      <c r="GJ29" s="22"/>
      <c r="GK29" s="22"/>
      <c r="GL29" s="22"/>
      <c r="GM29" s="22"/>
      <c r="GN29" s="22"/>
      <c r="GO29" s="22"/>
      <c r="GP29" s="22"/>
      <c r="GQ29" s="22"/>
      <c r="GR29" s="22"/>
      <c r="GS29" s="22"/>
      <c r="GT29" s="22"/>
      <c r="GU29" s="22"/>
      <c r="GV29" s="22"/>
      <c r="GW29" s="22"/>
      <c r="GX29" s="22"/>
      <c r="GY29" s="22"/>
      <c r="GZ29" s="22"/>
      <c r="HA29" s="22"/>
      <c r="HB29" s="22"/>
      <c r="HC29" s="22"/>
      <c r="HD29" s="22"/>
      <c r="HE29" s="22"/>
      <c r="HF29" s="22"/>
      <c r="HG29" s="22"/>
      <c r="HH29" s="22"/>
    </row>
    <row r="30" spans="1:216" ht="15" thickBot="1" x14ac:dyDescent="0.4">
      <c r="A30" s="6" t="s">
        <v>65</v>
      </c>
      <c r="B30" s="7">
        <v>56</v>
      </c>
      <c r="C30" s="7" t="s">
        <v>102</v>
      </c>
      <c r="D30" s="7">
        <v>83</v>
      </c>
      <c r="E30" s="7">
        <v>95</v>
      </c>
      <c r="F30" s="7">
        <v>107</v>
      </c>
      <c r="G30" s="7">
        <v>124</v>
      </c>
      <c r="H30" s="7">
        <v>134</v>
      </c>
      <c r="I30" s="7">
        <v>162</v>
      </c>
      <c r="J30" s="7">
        <v>171</v>
      </c>
      <c r="K30" s="7">
        <v>184</v>
      </c>
      <c r="L30" s="7">
        <v>210</v>
      </c>
      <c r="M30" s="7">
        <v>224</v>
      </c>
      <c r="N30" s="7">
        <v>227</v>
      </c>
      <c r="O30" s="7">
        <v>236</v>
      </c>
      <c r="P30" s="7">
        <v>268</v>
      </c>
      <c r="Q30" s="7">
        <v>286</v>
      </c>
      <c r="R30" s="7">
        <v>310</v>
      </c>
      <c r="S30" s="7">
        <v>322</v>
      </c>
      <c r="T30" s="7">
        <v>328</v>
      </c>
      <c r="U30" s="7">
        <v>350</v>
      </c>
      <c r="V30" s="7" t="s">
        <v>102</v>
      </c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7"/>
      <c r="EW30" s="7"/>
      <c r="EX30" s="7"/>
      <c r="EY30" s="7"/>
      <c r="EZ30" s="7"/>
      <c r="FA30" s="7"/>
      <c r="FB30" s="7"/>
      <c r="FC30" s="7"/>
      <c r="FD30" s="7"/>
      <c r="FE30" s="7"/>
      <c r="FF30" s="7"/>
      <c r="FG30" s="7"/>
      <c r="FH30" s="7"/>
      <c r="FI30" s="7"/>
      <c r="FJ30" s="7"/>
      <c r="FK30" s="7"/>
      <c r="FL30" s="7"/>
      <c r="FM30" s="7"/>
      <c r="FN30" s="7"/>
      <c r="FO30" s="7"/>
      <c r="FP30" s="7"/>
      <c r="FQ30" s="7"/>
      <c r="FR30" s="7"/>
      <c r="FS30" s="7"/>
      <c r="FT30" s="7"/>
      <c r="FU30" s="7"/>
      <c r="FV30" s="7"/>
      <c r="FW30" s="7"/>
      <c r="FX30" s="7"/>
      <c r="FY30" s="7"/>
      <c r="FZ30" s="7"/>
      <c r="GA30" s="7"/>
      <c r="GB30" s="7"/>
      <c r="GC30" s="7"/>
      <c r="GD30" s="7"/>
      <c r="GE30" s="7"/>
      <c r="GF30" s="7"/>
      <c r="GG30" s="7"/>
      <c r="GH30" s="7"/>
      <c r="GI30" s="7"/>
      <c r="GJ30" s="7"/>
      <c r="GK30" s="7"/>
      <c r="GL30" s="7"/>
      <c r="GM30" s="7"/>
      <c r="GN30" s="7"/>
      <c r="GO30" s="7"/>
      <c r="GP30" s="7"/>
      <c r="GQ30" s="7"/>
      <c r="GR30" s="7"/>
      <c r="GS30" s="7"/>
      <c r="GT30" s="7"/>
      <c r="GU30" s="7"/>
      <c r="GV30" s="7"/>
      <c r="GW30" s="7"/>
      <c r="GX30" s="7"/>
      <c r="GY30" s="7"/>
      <c r="GZ30" s="7"/>
      <c r="HA30" s="7"/>
      <c r="HB30" s="7"/>
      <c r="HC30" s="7"/>
      <c r="HD30" s="7"/>
      <c r="HE30" s="7"/>
      <c r="HF30" s="7"/>
      <c r="HG30" s="7"/>
      <c r="HH30" s="7"/>
    </row>
    <row r="31" spans="1:216" ht="15" thickBot="1" x14ac:dyDescent="0.4">
      <c r="A31" s="8" t="s">
        <v>66</v>
      </c>
      <c r="B31" s="9">
        <v>43</v>
      </c>
      <c r="C31" s="9" t="s">
        <v>102</v>
      </c>
      <c r="D31" s="9">
        <v>77</v>
      </c>
      <c r="E31" s="9">
        <v>85</v>
      </c>
      <c r="F31" s="9">
        <v>97</v>
      </c>
      <c r="G31" s="9">
        <v>105</v>
      </c>
      <c r="H31" s="9">
        <v>117</v>
      </c>
      <c r="I31" s="9">
        <v>134</v>
      </c>
      <c r="J31" s="9">
        <v>141</v>
      </c>
      <c r="K31" s="9">
        <v>154</v>
      </c>
      <c r="L31" s="9">
        <v>174</v>
      </c>
      <c r="M31" s="9">
        <v>183</v>
      </c>
      <c r="N31" s="9">
        <v>186</v>
      </c>
      <c r="O31" s="9">
        <v>198</v>
      </c>
      <c r="P31" s="9">
        <v>240</v>
      </c>
      <c r="Q31" s="9">
        <v>276</v>
      </c>
      <c r="R31" s="9">
        <v>301</v>
      </c>
      <c r="S31" s="9">
        <v>326</v>
      </c>
      <c r="T31" s="9">
        <v>332</v>
      </c>
      <c r="U31" s="9">
        <v>350</v>
      </c>
      <c r="V31" s="9" t="s">
        <v>102</v>
      </c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  <c r="FV31" s="9"/>
      <c r="FW31" s="9"/>
      <c r="FX31" s="9"/>
      <c r="FY31" s="9"/>
      <c r="FZ31" s="9"/>
      <c r="GA31" s="9"/>
      <c r="GB31" s="9"/>
      <c r="GC31" s="9"/>
      <c r="GD31" s="9"/>
      <c r="GE31" s="9"/>
      <c r="GF31" s="9"/>
      <c r="GG31" s="9"/>
      <c r="GH31" s="9"/>
      <c r="GI31" s="9"/>
      <c r="GJ31" s="9"/>
      <c r="GK31" s="9"/>
      <c r="GL31" s="9"/>
      <c r="GM31" s="9"/>
      <c r="GN31" s="9"/>
      <c r="GO31" s="9"/>
      <c r="GP31" s="9"/>
      <c r="GQ31" s="9"/>
      <c r="GR31" s="9"/>
      <c r="GS31" s="9"/>
      <c r="GT31" s="9"/>
      <c r="GU31" s="9"/>
      <c r="GV31" s="9"/>
      <c r="GW31" s="9"/>
      <c r="GX31" s="9"/>
      <c r="GY31" s="9"/>
      <c r="GZ31" s="9"/>
      <c r="HA31" s="9"/>
      <c r="HB31" s="9"/>
      <c r="HC31" s="9"/>
      <c r="HD31" s="9"/>
      <c r="HE31" s="9"/>
      <c r="HF31" s="9"/>
      <c r="HG31" s="9"/>
      <c r="HH31" s="9"/>
    </row>
    <row r="32" spans="1:216" ht="15" thickBot="1" x14ac:dyDescent="0.4">
      <c r="A32" s="6" t="s">
        <v>67</v>
      </c>
      <c r="B32" s="7">
        <v>78</v>
      </c>
      <c r="C32" s="7" t="s">
        <v>102</v>
      </c>
      <c r="D32" s="7">
        <v>114</v>
      </c>
      <c r="E32" s="7">
        <v>117</v>
      </c>
      <c r="F32" s="7">
        <v>127</v>
      </c>
      <c r="G32" s="7">
        <v>135</v>
      </c>
      <c r="H32" s="7">
        <v>140</v>
      </c>
      <c r="I32" s="7">
        <v>152</v>
      </c>
      <c r="J32" s="7">
        <v>164</v>
      </c>
      <c r="K32" s="7">
        <v>174</v>
      </c>
      <c r="L32" s="7">
        <v>185</v>
      </c>
      <c r="M32" s="7">
        <v>190</v>
      </c>
      <c r="N32" s="7">
        <v>193</v>
      </c>
      <c r="O32" s="7">
        <v>205</v>
      </c>
      <c r="P32" s="7">
        <v>215</v>
      </c>
      <c r="Q32" s="7">
        <v>225</v>
      </c>
      <c r="R32" s="7">
        <v>238</v>
      </c>
      <c r="S32" s="7">
        <v>249</v>
      </c>
      <c r="T32" s="7">
        <v>252</v>
      </c>
      <c r="U32" s="7">
        <v>261</v>
      </c>
      <c r="V32" s="7" t="s">
        <v>102</v>
      </c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7"/>
      <c r="EO32" s="7"/>
      <c r="EP32" s="7"/>
      <c r="EQ32" s="7"/>
      <c r="ER32" s="7"/>
      <c r="ES32" s="7"/>
      <c r="ET32" s="7"/>
      <c r="EU32" s="7"/>
      <c r="EV32" s="7"/>
      <c r="EW32" s="7"/>
      <c r="EX32" s="7"/>
      <c r="EY32" s="7"/>
      <c r="EZ32" s="7"/>
      <c r="FA32" s="7"/>
      <c r="FB32" s="7"/>
      <c r="FC32" s="7"/>
      <c r="FD32" s="7"/>
      <c r="FE32" s="7"/>
      <c r="FF32" s="7"/>
      <c r="FG32" s="7"/>
      <c r="FH32" s="7"/>
      <c r="FI32" s="7"/>
      <c r="FJ32" s="7"/>
      <c r="FK32" s="7"/>
      <c r="FL32" s="7"/>
      <c r="FM32" s="7"/>
      <c r="FN32" s="7"/>
      <c r="FO32" s="7"/>
      <c r="FP32" s="7"/>
      <c r="FQ32" s="7"/>
      <c r="FR32" s="7"/>
      <c r="FS32" s="7"/>
      <c r="FT32" s="7"/>
      <c r="FU32" s="7"/>
      <c r="FV32" s="7"/>
      <c r="FW32" s="7"/>
      <c r="FX32" s="7"/>
      <c r="FY32" s="7"/>
      <c r="FZ32" s="7"/>
      <c r="GA32" s="7"/>
      <c r="GB32" s="7"/>
      <c r="GC32" s="7"/>
      <c r="GD32" s="7"/>
      <c r="GE32" s="7"/>
      <c r="GF32" s="7"/>
      <c r="GG32" s="7"/>
      <c r="GH32" s="7"/>
      <c r="GI32" s="7"/>
      <c r="GJ32" s="7"/>
      <c r="GK32" s="7"/>
      <c r="GL32" s="7"/>
      <c r="GM32" s="7"/>
      <c r="GN32" s="7"/>
      <c r="GO32" s="7"/>
      <c r="GP32" s="7"/>
      <c r="GQ32" s="7"/>
      <c r="GR32" s="7"/>
      <c r="GS32" s="7"/>
      <c r="GT32" s="7"/>
      <c r="GU32" s="7"/>
      <c r="GV32" s="7"/>
      <c r="GW32" s="7"/>
      <c r="GX32" s="7"/>
      <c r="GY32" s="7"/>
      <c r="GZ32" s="7"/>
      <c r="HA32" s="7"/>
      <c r="HB32" s="7"/>
      <c r="HC32" s="7"/>
      <c r="HD32" s="7"/>
      <c r="HE32" s="7"/>
      <c r="HF32" s="7"/>
      <c r="HG32" s="7"/>
      <c r="HH32" s="7"/>
    </row>
    <row r="33" spans="1:216" ht="15" thickBot="1" x14ac:dyDescent="0.4">
      <c r="A33" s="8" t="s">
        <v>68</v>
      </c>
      <c r="B33" s="9">
        <v>56</v>
      </c>
      <c r="C33" s="9" t="s">
        <v>102</v>
      </c>
      <c r="D33" s="9">
        <v>88</v>
      </c>
      <c r="E33" s="9">
        <v>103</v>
      </c>
      <c r="F33" s="9">
        <v>126</v>
      </c>
      <c r="G33" s="9">
        <v>149</v>
      </c>
      <c r="H33" s="9">
        <v>160</v>
      </c>
      <c r="I33" s="9">
        <v>185</v>
      </c>
      <c r="J33" s="9">
        <v>199</v>
      </c>
      <c r="K33" s="9">
        <v>242</v>
      </c>
      <c r="L33" s="9">
        <v>266</v>
      </c>
      <c r="M33" s="9">
        <v>292</v>
      </c>
      <c r="N33" s="9">
        <v>302</v>
      </c>
      <c r="O33" s="9">
        <v>326</v>
      </c>
      <c r="P33" s="9">
        <v>367</v>
      </c>
      <c r="Q33" s="9">
        <v>390</v>
      </c>
      <c r="R33" s="9">
        <v>429</v>
      </c>
      <c r="S33" s="9">
        <v>467</v>
      </c>
      <c r="T33" s="9">
        <v>487</v>
      </c>
      <c r="U33" s="9">
        <v>529</v>
      </c>
      <c r="V33" s="9" t="s">
        <v>102</v>
      </c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  <c r="EY33" s="9"/>
      <c r="EZ33" s="9"/>
      <c r="FA33" s="9"/>
      <c r="FB33" s="9"/>
      <c r="FC33" s="9"/>
      <c r="FD33" s="9"/>
      <c r="FE33" s="9"/>
      <c r="FF33" s="9"/>
      <c r="FG33" s="9"/>
      <c r="FH33" s="9"/>
      <c r="FI33" s="9"/>
      <c r="FJ33" s="9"/>
      <c r="FK33" s="9"/>
      <c r="FL33" s="9"/>
      <c r="FM33" s="9"/>
      <c r="FN33" s="9"/>
      <c r="FO33" s="9"/>
      <c r="FP33" s="9"/>
      <c r="FQ33" s="9"/>
      <c r="FR33" s="9"/>
      <c r="FS33" s="9"/>
      <c r="FT33" s="9"/>
      <c r="FU33" s="9"/>
      <c r="FV33" s="9"/>
      <c r="FW33" s="9"/>
      <c r="FX33" s="9"/>
      <c r="FY33" s="9"/>
      <c r="FZ33" s="9"/>
      <c r="GA33" s="9"/>
      <c r="GB33" s="9"/>
      <c r="GC33" s="9"/>
      <c r="GD33" s="9"/>
      <c r="GE33" s="9"/>
      <c r="GF33" s="9"/>
      <c r="GG33" s="9"/>
      <c r="GH33" s="9"/>
      <c r="GI33" s="9"/>
      <c r="GJ33" s="9"/>
      <c r="GK33" s="9"/>
      <c r="GL33" s="9"/>
      <c r="GM33" s="9"/>
      <c r="GN33" s="9"/>
      <c r="GO33" s="9"/>
      <c r="GP33" s="9"/>
      <c r="GQ33" s="9"/>
      <c r="GR33" s="9"/>
      <c r="GS33" s="9"/>
      <c r="GT33" s="9"/>
      <c r="GU33" s="9"/>
      <c r="GV33" s="9"/>
      <c r="GW33" s="9"/>
      <c r="GX33" s="9"/>
      <c r="GY33" s="9"/>
      <c r="GZ33" s="9"/>
      <c r="HA33" s="9"/>
      <c r="HB33" s="9"/>
      <c r="HC33" s="9"/>
      <c r="HD33" s="9"/>
      <c r="HE33" s="9"/>
      <c r="HF33" s="9"/>
      <c r="HG33" s="9"/>
      <c r="HH33" s="9"/>
    </row>
    <row r="34" spans="1:216" ht="15" thickBot="1" x14ac:dyDescent="0.4">
      <c r="A34" s="6" t="s">
        <v>69</v>
      </c>
      <c r="B34" s="7">
        <v>29</v>
      </c>
      <c r="C34" s="7" t="s">
        <v>102</v>
      </c>
      <c r="D34" s="7">
        <v>33</v>
      </c>
      <c r="E34" s="7">
        <v>38</v>
      </c>
      <c r="F34" s="7">
        <v>39</v>
      </c>
      <c r="G34" s="7">
        <v>44</v>
      </c>
      <c r="H34" s="7">
        <v>46</v>
      </c>
      <c r="I34" s="7">
        <v>52</v>
      </c>
      <c r="J34" s="7">
        <v>55</v>
      </c>
      <c r="K34" s="7">
        <v>57</v>
      </c>
      <c r="L34" s="7">
        <v>57</v>
      </c>
      <c r="M34" s="7">
        <v>58</v>
      </c>
      <c r="N34" s="7">
        <v>59</v>
      </c>
      <c r="O34" s="7">
        <v>60</v>
      </c>
      <c r="P34" s="7">
        <v>62</v>
      </c>
      <c r="Q34" s="7">
        <v>63</v>
      </c>
      <c r="R34" s="7">
        <v>64</v>
      </c>
      <c r="S34" s="7">
        <v>67</v>
      </c>
      <c r="T34" s="7">
        <v>67</v>
      </c>
      <c r="U34" s="7">
        <v>70</v>
      </c>
      <c r="V34" s="7" t="s">
        <v>102</v>
      </c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/>
      <c r="EW34" s="7"/>
      <c r="EX34" s="7"/>
      <c r="EY34" s="7"/>
      <c r="EZ34" s="7"/>
      <c r="FA34" s="7"/>
      <c r="FB34" s="7"/>
      <c r="FC34" s="7"/>
      <c r="FD34" s="7"/>
      <c r="FE34" s="7"/>
      <c r="FF34" s="7"/>
      <c r="FG34" s="7"/>
      <c r="FH34" s="7"/>
      <c r="FI34" s="7"/>
      <c r="FJ34" s="7"/>
      <c r="FK34" s="7"/>
      <c r="FL34" s="7"/>
      <c r="FM34" s="7"/>
      <c r="FN34" s="7"/>
      <c r="FO34" s="7"/>
      <c r="FP34" s="7"/>
      <c r="FQ34" s="7"/>
      <c r="FR34" s="7"/>
      <c r="FS34" s="7"/>
      <c r="FT34" s="7"/>
      <c r="FU34" s="7"/>
      <c r="FV34" s="7"/>
      <c r="FW34" s="7"/>
      <c r="FX34" s="7"/>
      <c r="FY34" s="7"/>
      <c r="FZ34" s="7"/>
      <c r="GA34" s="7"/>
      <c r="GB34" s="7"/>
      <c r="GC34" s="7"/>
      <c r="GD34" s="7"/>
      <c r="GE34" s="7"/>
      <c r="GF34" s="7"/>
      <c r="GG34" s="7"/>
      <c r="GH34" s="7"/>
      <c r="GI34" s="7"/>
      <c r="GJ34" s="7"/>
      <c r="GK34" s="7"/>
      <c r="GL34" s="7"/>
      <c r="GM34" s="7"/>
      <c r="GN34" s="7"/>
      <c r="GO34" s="7"/>
      <c r="GP34" s="7"/>
      <c r="GQ34" s="7"/>
      <c r="GR34" s="7"/>
      <c r="GS34" s="7"/>
      <c r="GT34" s="7"/>
      <c r="GU34" s="7"/>
      <c r="GV34" s="7"/>
      <c r="GW34" s="7"/>
      <c r="GX34" s="7"/>
      <c r="GY34" s="7"/>
      <c r="GZ34" s="7"/>
      <c r="HA34" s="7"/>
      <c r="HB34" s="7"/>
      <c r="HC34" s="7"/>
      <c r="HD34" s="7"/>
      <c r="HE34" s="7"/>
      <c r="HF34" s="7"/>
      <c r="HG34" s="7"/>
      <c r="HH34" s="7"/>
    </row>
    <row r="35" spans="1:216" ht="15" thickBot="1" x14ac:dyDescent="0.4">
      <c r="A35" s="8" t="s">
        <v>70</v>
      </c>
      <c r="B35" s="9">
        <v>653</v>
      </c>
      <c r="C35" s="9" t="s">
        <v>102</v>
      </c>
      <c r="D35" s="9">
        <v>715</v>
      </c>
      <c r="E35" s="9">
        <v>735</v>
      </c>
      <c r="F35" s="9">
        <v>788</v>
      </c>
      <c r="G35" s="9">
        <v>888</v>
      </c>
      <c r="H35" s="9">
        <v>938</v>
      </c>
      <c r="I35" s="9">
        <v>985</v>
      </c>
      <c r="J35" s="9">
        <v>1067</v>
      </c>
      <c r="K35" s="9">
        <v>1181</v>
      </c>
      <c r="L35" s="9">
        <v>1245</v>
      </c>
      <c r="M35" s="9">
        <v>1248</v>
      </c>
      <c r="N35" s="9">
        <v>1284</v>
      </c>
      <c r="O35" s="9">
        <v>1339</v>
      </c>
      <c r="P35" s="9">
        <v>1126</v>
      </c>
      <c r="Q35" s="9">
        <v>993</v>
      </c>
      <c r="R35" s="9">
        <v>983</v>
      </c>
      <c r="S35" s="9">
        <v>983</v>
      </c>
      <c r="T35" s="9">
        <v>986</v>
      </c>
      <c r="U35" s="9">
        <v>964</v>
      </c>
      <c r="V35" s="9" t="s">
        <v>102</v>
      </c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  <c r="EX35" s="9"/>
      <c r="EY35" s="9"/>
      <c r="EZ35" s="9"/>
      <c r="FA35" s="9"/>
      <c r="FB35" s="9"/>
      <c r="FC35" s="9"/>
      <c r="FD35" s="9"/>
      <c r="FE35" s="9"/>
      <c r="FF35" s="9"/>
      <c r="FG35" s="9"/>
      <c r="FH35" s="9"/>
      <c r="FI35" s="9"/>
      <c r="FJ35" s="9"/>
      <c r="FK35" s="9"/>
      <c r="FL35" s="9"/>
      <c r="FM35" s="9"/>
      <c r="FN35" s="9"/>
      <c r="FO35" s="9"/>
      <c r="FP35" s="9"/>
      <c r="FQ35" s="9"/>
      <c r="FR35" s="9"/>
      <c r="FS35" s="9"/>
      <c r="FT35" s="9"/>
      <c r="FU35" s="9"/>
      <c r="FV35" s="9"/>
      <c r="FW35" s="9"/>
      <c r="FX35" s="9"/>
      <c r="FY35" s="9"/>
      <c r="FZ35" s="9"/>
      <c r="GA35" s="9"/>
      <c r="GB35" s="9"/>
      <c r="GC35" s="9"/>
      <c r="GD35" s="9"/>
      <c r="GE35" s="9"/>
      <c r="GF35" s="9"/>
      <c r="GG35" s="9"/>
      <c r="GH35" s="9"/>
      <c r="GI35" s="9"/>
      <c r="GJ35" s="9"/>
      <c r="GK35" s="9"/>
      <c r="GL35" s="9"/>
      <c r="GM35" s="9"/>
      <c r="GN35" s="9"/>
      <c r="GO35" s="9"/>
      <c r="GP35" s="9"/>
      <c r="GQ35" s="9"/>
      <c r="GR35" s="9"/>
      <c r="GS35" s="9"/>
      <c r="GT35" s="9"/>
      <c r="GU35" s="9"/>
      <c r="GV35" s="9"/>
      <c r="GW35" s="9"/>
      <c r="GX35" s="9"/>
      <c r="GY35" s="9"/>
      <c r="GZ35" s="9"/>
      <c r="HA35" s="9"/>
      <c r="HB35" s="9"/>
      <c r="HC35" s="9"/>
      <c r="HD35" s="9"/>
      <c r="HE35" s="9"/>
      <c r="HF35" s="9"/>
      <c r="HG35" s="9"/>
      <c r="HH35" s="9"/>
    </row>
    <row r="36" spans="1:216" ht="15" thickBot="1" x14ac:dyDescent="0.4">
      <c r="A36" s="10" t="s">
        <v>71</v>
      </c>
      <c r="B36" s="11">
        <v>1991</v>
      </c>
      <c r="C36" s="11">
        <v>2097</v>
      </c>
      <c r="D36" s="11">
        <v>2642</v>
      </c>
      <c r="E36" s="11">
        <v>2837</v>
      </c>
      <c r="F36" s="11">
        <v>3261</v>
      </c>
      <c r="G36" s="11">
        <v>3713</v>
      </c>
      <c r="H36" s="11">
        <v>3977</v>
      </c>
      <c r="I36" s="11">
        <v>4407</v>
      </c>
      <c r="J36" s="11">
        <v>4775</v>
      </c>
      <c r="K36" s="11">
        <v>5262</v>
      </c>
      <c r="L36" s="11">
        <v>5617</v>
      </c>
      <c r="M36" s="11">
        <v>5861</v>
      </c>
      <c r="N36" s="11">
        <v>6088</v>
      </c>
      <c r="O36" s="11">
        <v>6393</v>
      </c>
      <c r="P36" s="11">
        <v>6628</v>
      </c>
      <c r="Q36" s="11">
        <v>6830</v>
      </c>
      <c r="R36" s="11">
        <v>7281</v>
      </c>
      <c r="S36" s="11">
        <v>7760</v>
      </c>
      <c r="T36" s="11">
        <v>8052</v>
      </c>
      <c r="U36" s="11">
        <v>8457</v>
      </c>
      <c r="V36" s="11">
        <v>8964</v>
      </c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/>
      <c r="DH36" s="11"/>
      <c r="DI36" s="11"/>
      <c r="DJ36" s="11"/>
      <c r="DK36" s="11"/>
      <c r="DL36" s="11"/>
      <c r="DM36" s="11"/>
      <c r="DN36" s="11"/>
      <c r="DO36" s="11"/>
      <c r="DP36" s="11"/>
      <c r="DQ36" s="11"/>
      <c r="DR36" s="11"/>
      <c r="DS36" s="11"/>
      <c r="DT36" s="11"/>
      <c r="DU36" s="11"/>
      <c r="DV36" s="11"/>
      <c r="DW36" s="11"/>
      <c r="DX36" s="11"/>
      <c r="DY36" s="11"/>
      <c r="DZ36" s="11"/>
      <c r="EA36" s="11"/>
      <c r="EB36" s="11"/>
      <c r="EC36" s="11"/>
      <c r="ED36" s="11"/>
      <c r="EE36" s="11"/>
      <c r="EF36" s="11"/>
      <c r="EG36" s="11"/>
      <c r="EH36" s="11"/>
      <c r="EI36" s="11"/>
      <c r="EJ36" s="11"/>
      <c r="EK36" s="11"/>
      <c r="EL36" s="11"/>
      <c r="EM36" s="11"/>
      <c r="EN36" s="11"/>
      <c r="EO36" s="11"/>
      <c r="EP36" s="11"/>
      <c r="EQ36" s="11"/>
      <c r="ER36" s="11"/>
      <c r="ES36" s="11"/>
      <c r="ET36" s="11"/>
      <c r="EU36" s="11"/>
      <c r="EV36" s="11"/>
      <c r="EW36" s="11"/>
      <c r="EX36" s="11"/>
      <c r="EY36" s="11"/>
      <c r="EZ36" s="11"/>
      <c r="FA36" s="11"/>
      <c r="FB36" s="11"/>
      <c r="FC36" s="11"/>
      <c r="FD36" s="11"/>
      <c r="FE36" s="11"/>
      <c r="FF36" s="11"/>
      <c r="FG36" s="11"/>
      <c r="FH36" s="11"/>
      <c r="FI36" s="11"/>
      <c r="FJ36" s="11"/>
      <c r="FK36" s="11"/>
      <c r="FL36" s="11"/>
      <c r="FM36" s="11"/>
      <c r="FN36" s="11"/>
      <c r="FO36" s="11"/>
      <c r="FP36" s="11"/>
      <c r="FQ36" s="11"/>
      <c r="FR36" s="11"/>
      <c r="FS36" s="11"/>
      <c r="FT36" s="11"/>
      <c r="FU36" s="11"/>
      <c r="FV36" s="11"/>
      <c r="FW36" s="11"/>
      <c r="FX36" s="11"/>
      <c r="FY36" s="11"/>
      <c r="FZ36" s="11"/>
      <c r="GA36" s="11"/>
      <c r="GB36" s="11"/>
      <c r="GC36" s="11"/>
      <c r="GD36" s="11"/>
      <c r="GE36" s="11"/>
      <c r="GF36" s="11"/>
      <c r="GG36" s="11"/>
      <c r="GH36" s="11"/>
      <c r="GI36" s="11"/>
      <c r="GJ36" s="11"/>
      <c r="GK36" s="11"/>
      <c r="GL36" s="11"/>
      <c r="GM36" s="11"/>
      <c r="GN36" s="11"/>
      <c r="GO36" s="11"/>
      <c r="GP36" s="11"/>
      <c r="GQ36" s="11"/>
      <c r="GR36" s="11"/>
      <c r="GS36" s="11"/>
      <c r="GT36" s="11"/>
      <c r="GU36" s="11"/>
      <c r="GV36" s="11"/>
      <c r="GW36" s="11"/>
      <c r="GX36" s="11"/>
      <c r="GY36" s="11"/>
      <c r="GZ36" s="11"/>
      <c r="HA36" s="11"/>
      <c r="HB36" s="11"/>
      <c r="HC36" s="11"/>
      <c r="HD36" s="11"/>
      <c r="HE36" s="11"/>
      <c r="HF36" s="11"/>
      <c r="HG36" s="11"/>
      <c r="HH36" s="11"/>
    </row>
    <row r="37" spans="1:216" ht="15" hidden="1" thickBot="1" x14ac:dyDescent="0.4"/>
    <row r="38" spans="1:216" ht="21.5" hidden="1" thickBot="1" x14ac:dyDescent="0.4">
      <c r="A38" s="4" t="s">
        <v>72</v>
      </c>
      <c r="B38" s="5" t="s">
        <v>101</v>
      </c>
      <c r="C38" s="5" t="s">
        <v>99</v>
      </c>
      <c r="D38" s="5" t="s">
        <v>117</v>
      </c>
      <c r="E38" s="5" t="s">
        <v>118</v>
      </c>
      <c r="F38" s="5" t="s">
        <v>171</v>
      </c>
      <c r="G38" s="5" t="s">
        <v>192</v>
      </c>
      <c r="H38" s="5" t="s">
        <v>214</v>
      </c>
      <c r="I38" s="5" t="s">
        <v>221</v>
      </c>
      <c r="J38" s="5" t="s">
        <v>236</v>
      </c>
      <c r="K38" s="5" t="s">
        <v>238</v>
      </c>
      <c r="L38" s="5" t="s">
        <v>247</v>
      </c>
      <c r="M38" s="5" t="s">
        <v>252</v>
      </c>
      <c r="N38" s="5" t="s">
        <v>258</v>
      </c>
      <c r="O38" s="5" t="s">
        <v>270</v>
      </c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  <c r="GR38" s="5"/>
      <c r="GS38" s="5"/>
      <c r="GT38" s="5"/>
      <c r="GU38" s="5"/>
      <c r="GV38" s="5"/>
      <c r="GW38" s="5"/>
      <c r="GX38" s="5"/>
      <c r="GY38" s="5"/>
      <c r="GZ38" s="5"/>
      <c r="HA38" s="5"/>
      <c r="HB38" s="5"/>
      <c r="HC38" s="5"/>
      <c r="HD38" s="5"/>
      <c r="HE38" s="5"/>
      <c r="HF38" s="5"/>
      <c r="HG38" s="5"/>
      <c r="HH38" s="5"/>
    </row>
    <row r="39" spans="1:216" ht="15" hidden="1" thickBot="1" x14ac:dyDescent="0.4">
      <c r="A39" s="6" t="s">
        <v>73</v>
      </c>
      <c r="B39" s="7">
        <v>479</v>
      </c>
      <c r="C39" s="7">
        <v>520</v>
      </c>
      <c r="D39" s="7">
        <v>620</v>
      </c>
      <c r="E39" s="7">
        <v>672</v>
      </c>
      <c r="F39" s="7">
        <v>752</v>
      </c>
      <c r="G39" s="7">
        <v>850</v>
      </c>
      <c r="H39" s="7">
        <v>891</v>
      </c>
      <c r="I39" s="7">
        <v>986</v>
      </c>
      <c r="J39" s="7">
        <v>1042</v>
      </c>
      <c r="K39" s="7">
        <v>1145</v>
      </c>
      <c r="L39" s="7">
        <v>1178</v>
      </c>
      <c r="M39" s="7">
        <v>1201</v>
      </c>
      <c r="N39" s="7">
        <v>1209</v>
      </c>
      <c r="O39" s="7">
        <v>1235</v>
      </c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7"/>
      <c r="EC39" s="7"/>
      <c r="ED39" s="7"/>
      <c r="EE39" s="7"/>
      <c r="EF39" s="7"/>
      <c r="EG39" s="7"/>
      <c r="EH39" s="7"/>
      <c r="EI39" s="7"/>
      <c r="EJ39" s="7"/>
      <c r="EK39" s="7"/>
      <c r="EL39" s="7"/>
      <c r="EM39" s="7"/>
      <c r="EN39" s="7"/>
      <c r="EO39" s="7"/>
      <c r="EP39" s="7"/>
      <c r="EQ39" s="7"/>
      <c r="ER39" s="7"/>
      <c r="ES39" s="7"/>
      <c r="ET39" s="7"/>
      <c r="EU39" s="7"/>
      <c r="EV39" s="7"/>
      <c r="EW39" s="7"/>
      <c r="EX39" s="7"/>
      <c r="EY39" s="7"/>
      <c r="EZ39" s="7"/>
      <c r="FA39" s="7"/>
      <c r="FB39" s="7"/>
      <c r="FC39" s="7"/>
      <c r="FD39" s="7"/>
      <c r="FE39" s="7"/>
      <c r="FF39" s="7"/>
      <c r="FG39" s="7"/>
      <c r="FH39" s="7"/>
      <c r="FI39" s="7"/>
      <c r="FJ39" s="7"/>
      <c r="FK39" s="7"/>
      <c r="FL39" s="7"/>
      <c r="FM39" s="7"/>
      <c r="FN39" s="7"/>
      <c r="FO39" s="7"/>
      <c r="FP39" s="7"/>
      <c r="FQ39" s="7"/>
      <c r="FR39" s="7"/>
      <c r="FS39" s="7"/>
      <c r="FT39" s="7"/>
      <c r="FU39" s="7"/>
      <c r="FV39" s="7"/>
      <c r="FW39" s="7"/>
      <c r="FX39" s="7"/>
      <c r="FY39" s="7"/>
      <c r="FZ39" s="7"/>
      <c r="GA39" s="7"/>
      <c r="GB39" s="7"/>
      <c r="GC39" s="7"/>
      <c r="GD39" s="7"/>
      <c r="GE39" s="7"/>
      <c r="GF39" s="7"/>
      <c r="GG39" s="7"/>
      <c r="GH39" s="7"/>
      <c r="GI39" s="7"/>
      <c r="GJ39" s="7"/>
      <c r="GK39" s="7"/>
      <c r="GL39" s="7"/>
      <c r="GM39" s="7"/>
      <c r="GN39" s="7"/>
      <c r="GO39" s="7"/>
      <c r="GP39" s="7"/>
      <c r="GQ39" s="7"/>
      <c r="GR39" s="7"/>
      <c r="GS39" s="7"/>
      <c r="GT39" s="7"/>
      <c r="GU39" s="7"/>
      <c r="GV39" s="7"/>
      <c r="GW39" s="7"/>
      <c r="GX39" s="7"/>
      <c r="GY39" s="7"/>
      <c r="GZ39" s="7"/>
      <c r="HA39" s="7"/>
      <c r="HB39" s="7"/>
      <c r="HC39" s="7"/>
      <c r="HD39" s="7"/>
      <c r="HE39" s="7"/>
      <c r="HF39" s="7"/>
      <c r="HG39" s="7"/>
      <c r="HH39" s="7"/>
    </row>
    <row r="40" spans="1:216" ht="15" hidden="1" thickBot="1" x14ac:dyDescent="0.4">
      <c r="A40" s="8" t="s">
        <v>74</v>
      </c>
      <c r="B40" s="9">
        <v>233</v>
      </c>
      <c r="C40" s="9">
        <v>271</v>
      </c>
      <c r="D40" s="9">
        <v>355</v>
      </c>
      <c r="E40" s="9">
        <v>392</v>
      </c>
      <c r="F40" s="9">
        <v>443</v>
      </c>
      <c r="G40" s="9">
        <v>485</v>
      </c>
      <c r="H40" s="9">
        <v>516</v>
      </c>
      <c r="I40" s="9">
        <v>580</v>
      </c>
      <c r="J40" s="9">
        <v>622</v>
      </c>
      <c r="K40" s="9">
        <v>673</v>
      </c>
      <c r="L40" s="9">
        <v>639</v>
      </c>
      <c r="M40" s="9">
        <v>768</v>
      </c>
      <c r="N40" s="9">
        <v>779</v>
      </c>
      <c r="O40" s="9">
        <v>825</v>
      </c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  <c r="EX40" s="9"/>
      <c r="EY40" s="9"/>
      <c r="EZ40" s="9"/>
      <c r="FA40" s="9"/>
      <c r="FB40" s="9"/>
      <c r="FC40" s="9"/>
      <c r="FD40" s="9"/>
      <c r="FE40" s="9"/>
      <c r="FF40" s="9"/>
      <c r="FG40" s="9"/>
      <c r="FH40" s="9"/>
      <c r="FI40" s="9"/>
      <c r="FJ40" s="9"/>
      <c r="FK40" s="9"/>
      <c r="FL40" s="9"/>
      <c r="FM40" s="9"/>
      <c r="FN40" s="9"/>
      <c r="FO40" s="9"/>
      <c r="FP40" s="9"/>
      <c r="FQ40" s="9"/>
      <c r="FR40" s="9"/>
      <c r="FS40" s="9"/>
      <c r="FT40" s="9"/>
      <c r="FU40" s="9"/>
      <c r="FV40" s="9"/>
      <c r="FW40" s="9"/>
      <c r="FX40" s="9"/>
      <c r="FY40" s="9"/>
      <c r="FZ40" s="9"/>
      <c r="GA40" s="9"/>
      <c r="GB40" s="9"/>
      <c r="GC40" s="9"/>
      <c r="GD40" s="9"/>
      <c r="GE40" s="9"/>
      <c r="GF40" s="9"/>
      <c r="GG40" s="9"/>
      <c r="GH40" s="9"/>
      <c r="GI40" s="9"/>
      <c r="GJ40" s="9"/>
      <c r="GK40" s="9"/>
      <c r="GL40" s="9"/>
      <c r="GM40" s="9"/>
      <c r="GN40" s="9"/>
      <c r="GO40" s="9"/>
      <c r="GP40" s="9"/>
      <c r="GQ40" s="9"/>
      <c r="GR40" s="9"/>
      <c r="GS40" s="9"/>
      <c r="GT40" s="9"/>
      <c r="GU40" s="9"/>
      <c r="GV40" s="9"/>
      <c r="GW40" s="9"/>
      <c r="GX40" s="9"/>
      <c r="GY40" s="9"/>
      <c r="GZ40" s="9"/>
      <c r="HA40" s="9"/>
      <c r="HB40" s="9"/>
      <c r="HC40" s="9"/>
      <c r="HD40" s="9"/>
      <c r="HE40" s="9"/>
      <c r="HF40" s="9"/>
      <c r="HG40" s="9"/>
      <c r="HH40" s="9"/>
    </row>
    <row r="41" spans="1:216" ht="15" hidden="1" thickBot="1" x14ac:dyDescent="0.4">
      <c r="A41" s="6" t="s">
        <v>75</v>
      </c>
      <c r="B41" s="7">
        <v>230</v>
      </c>
      <c r="C41" s="7">
        <v>259</v>
      </c>
      <c r="D41" s="7">
        <v>337</v>
      </c>
      <c r="E41" s="7">
        <v>366</v>
      </c>
      <c r="F41" s="7">
        <v>454</v>
      </c>
      <c r="G41" s="7">
        <v>535</v>
      </c>
      <c r="H41" s="7">
        <v>580</v>
      </c>
      <c r="I41" s="7">
        <v>676</v>
      </c>
      <c r="J41" s="7">
        <v>731</v>
      </c>
      <c r="K41" s="7">
        <v>827</v>
      </c>
      <c r="L41" s="7">
        <v>908</v>
      </c>
      <c r="M41" s="7">
        <v>1004</v>
      </c>
      <c r="N41" s="7">
        <v>1095</v>
      </c>
      <c r="O41" s="7">
        <v>1185</v>
      </c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  <c r="ES41" s="7"/>
      <c r="ET41" s="7"/>
      <c r="EU41" s="7"/>
      <c r="EV41" s="7"/>
      <c r="EW41" s="7"/>
      <c r="EX41" s="7"/>
      <c r="EY41" s="7"/>
      <c r="EZ41" s="7"/>
      <c r="FA41" s="7"/>
      <c r="FB41" s="7"/>
      <c r="FC41" s="7"/>
      <c r="FD41" s="7"/>
      <c r="FE41" s="7"/>
      <c r="FF41" s="7"/>
      <c r="FG41" s="7"/>
      <c r="FH41" s="7"/>
      <c r="FI41" s="7"/>
      <c r="FJ41" s="7"/>
      <c r="FK41" s="7"/>
      <c r="FL41" s="7"/>
      <c r="FM41" s="7"/>
      <c r="FN41" s="7"/>
      <c r="FO41" s="7"/>
      <c r="FP41" s="7"/>
      <c r="FQ41" s="7"/>
      <c r="FR41" s="7"/>
      <c r="FS41" s="7"/>
      <c r="FT41" s="7"/>
      <c r="FU41" s="7"/>
      <c r="FV41" s="7"/>
      <c r="FW41" s="7"/>
      <c r="FX41" s="7"/>
      <c r="FY41" s="7"/>
      <c r="FZ41" s="7"/>
      <c r="GA41" s="7"/>
      <c r="GB41" s="7"/>
      <c r="GC41" s="7"/>
      <c r="GD41" s="7"/>
      <c r="GE41" s="7"/>
      <c r="GF41" s="7"/>
      <c r="GG41" s="7"/>
      <c r="GH41" s="7"/>
      <c r="GI41" s="7"/>
      <c r="GJ41" s="7"/>
      <c r="GK41" s="7"/>
      <c r="GL41" s="7"/>
      <c r="GM41" s="7"/>
      <c r="GN41" s="7"/>
      <c r="GO41" s="7"/>
      <c r="GP41" s="7"/>
      <c r="GQ41" s="7"/>
      <c r="GR41" s="7"/>
      <c r="GS41" s="7"/>
      <c r="GT41" s="7"/>
      <c r="GU41" s="7"/>
      <c r="GV41" s="7"/>
      <c r="GW41" s="7"/>
      <c r="GX41" s="7"/>
      <c r="GY41" s="7"/>
      <c r="GZ41" s="7"/>
      <c r="HA41" s="7"/>
      <c r="HB41" s="7"/>
      <c r="HC41" s="7"/>
      <c r="HD41" s="7"/>
      <c r="HE41" s="7"/>
      <c r="HF41" s="7"/>
      <c r="HG41" s="7"/>
      <c r="HH41" s="7"/>
    </row>
    <row r="42" spans="1:216" ht="15" hidden="1" thickBot="1" x14ac:dyDescent="0.4">
      <c r="A42" s="8" t="s">
        <v>76</v>
      </c>
      <c r="B42" s="9">
        <v>220</v>
      </c>
      <c r="C42" s="9">
        <v>249</v>
      </c>
      <c r="D42" s="9">
        <v>327</v>
      </c>
      <c r="E42" s="9">
        <v>360</v>
      </c>
      <c r="F42" s="9">
        <v>440</v>
      </c>
      <c r="G42" s="9">
        <v>499</v>
      </c>
      <c r="H42" s="9">
        <v>565</v>
      </c>
      <c r="I42" s="9">
        <v>649</v>
      </c>
      <c r="J42" s="9">
        <v>704</v>
      </c>
      <c r="K42" s="9">
        <v>788</v>
      </c>
      <c r="L42" s="9">
        <v>877</v>
      </c>
      <c r="M42" s="9">
        <v>947</v>
      </c>
      <c r="N42" s="9">
        <v>1017</v>
      </c>
      <c r="O42" s="9">
        <v>1088</v>
      </c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  <c r="FA42" s="9"/>
      <c r="FB42" s="9"/>
      <c r="FC42" s="9"/>
      <c r="FD42" s="9"/>
      <c r="FE42" s="9"/>
      <c r="FF42" s="9"/>
      <c r="FG42" s="9"/>
      <c r="FH42" s="9"/>
      <c r="FI42" s="9"/>
      <c r="FJ42" s="9"/>
      <c r="FK42" s="9"/>
      <c r="FL42" s="9"/>
      <c r="FM42" s="9"/>
      <c r="FN42" s="9"/>
      <c r="FO42" s="9"/>
      <c r="FP42" s="9"/>
      <c r="FQ42" s="9"/>
      <c r="FR42" s="9"/>
      <c r="FS42" s="9"/>
      <c r="FT42" s="9"/>
      <c r="FU42" s="9"/>
      <c r="FV42" s="9"/>
      <c r="FW42" s="9"/>
      <c r="FX42" s="9"/>
      <c r="FY42" s="9"/>
      <c r="FZ42" s="9"/>
      <c r="GA42" s="9"/>
      <c r="GB42" s="9"/>
      <c r="GC42" s="9"/>
      <c r="GD42" s="9"/>
      <c r="GE42" s="9"/>
      <c r="GF42" s="9"/>
      <c r="GG42" s="9"/>
      <c r="GH42" s="9"/>
      <c r="GI42" s="9"/>
      <c r="GJ42" s="9"/>
      <c r="GK42" s="9"/>
      <c r="GL42" s="9"/>
      <c r="GM42" s="9"/>
      <c r="GN42" s="9"/>
      <c r="GO42" s="9"/>
      <c r="GP42" s="9"/>
      <c r="GQ42" s="9"/>
      <c r="GR42" s="9"/>
      <c r="GS42" s="9"/>
      <c r="GT42" s="9"/>
      <c r="GU42" s="9"/>
      <c r="GV42" s="9"/>
      <c r="GW42" s="9"/>
      <c r="GX42" s="9"/>
      <c r="GY42" s="9"/>
      <c r="GZ42" s="9"/>
      <c r="HA42" s="9"/>
      <c r="HB42" s="9"/>
      <c r="HC42" s="9"/>
      <c r="HD42" s="9"/>
      <c r="HE42" s="9"/>
      <c r="HF42" s="9"/>
      <c r="HG42" s="9"/>
      <c r="HH42" s="9"/>
    </row>
    <row r="43" spans="1:216" ht="15" hidden="1" thickBot="1" x14ac:dyDescent="0.4">
      <c r="A43" s="6" t="s">
        <v>77</v>
      </c>
      <c r="B43" s="7">
        <v>196</v>
      </c>
      <c r="C43" s="7">
        <v>220</v>
      </c>
      <c r="D43" s="7">
        <v>282</v>
      </c>
      <c r="E43" s="7">
        <v>306</v>
      </c>
      <c r="F43" s="7">
        <v>378</v>
      </c>
      <c r="G43" s="7">
        <v>449</v>
      </c>
      <c r="H43" s="7">
        <v>480</v>
      </c>
      <c r="I43" s="7">
        <v>525</v>
      </c>
      <c r="J43" s="7">
        <v>602</v>
      </c>
      <c r="K43" s="7">
        <v>639</v>
      </c>
      <c r="L43" s="7">
        <v>661</v>
      </c>
      <c r="M43" s="7">
        <v>684</v>
      </c>
      <c r="N43" s="7">
        <v>695</v>
      </c>
      <c r="O43" s="7">
        <v>712</v>
      </c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</row>
    <row r="44" spans="1:216" ht="15" hidden="1" thickBot="1" x14ac:dyDescent="0.4">
      <c r="A44" s="8" t="s">
        <v>70</v>
      </c>
      <c r="B44" s="9">
        <v>633</v>
      </c>
      <c r="C44" s="9">
        <v>578</v>
      </c>
      <c r="D44" s="9">
        <v>721</v>
      </c>
      <c r="E44" s="9">
        <v>741</v>
      </c>
      <c r="F44" s="9">
        <v>794</v>
      </c>
      <c r="G44" s="9">
        <v>895</v>
      </c>
      <c r="H44" s="9">
        <v>945</v>
      </c>
      <c r="I44" s="9">
        <v>991</v>
      </c>
      <c r="J44" s="9">
        <v>1074</v>
      </c>
      <c r="K44" s="9">
        <v>1190</v>
      </c>
      <c r="L44" s="9">
        <v>1254</v>
      </c>
      <c r="M44" s="9">
        <v>1257</v>
      </c>
      <c r="N44" s="9">
        <v>1293</v>
      </c>
      <c r="O44" s="9">
        <v>1348</v>
      </c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9"/>
      <c r="DS44" s="9"/>
      <c r="DT44" s="9"/>
      <c r="DU44" s="9"/>
      <c r="DV44" s="9"/>
      <c r="DW44" s="9"/>
      <c r="DX44" s="9"/>
      <c r="DY44" s="9"/>
      <c r="DZ44" s="9"/>
      <c r="EA44" s="9"/>
      <c r="EB44" s="9"/>
      <c r="EC44" s="9"/>
      <c r="ED44" s="9"/>
      <c r="EE44" s="9"/>
      <c r="EF44" s="9"/>
      <c r="EG44" s="9"/>
      <c r="EH44" s="9"/>
      <c r="EI44" s="9"/>
      <c r="EJ44" s="9"/>
      <c r="EK44" s="9"/>
      <c r="EL44" s="9"/>
      <c r="EM44" s="9"/>
      <c r="EN44" s="9"/>
      <c r="EO44" s="9"/>
      <c r="EP44" s="9"/>
      <c r="EQ44" s="9"/>
      <c r="ER44" s="9"/>
      <c r="ES44" s="9"/>
      <c r="ET44" s="9"/>
      <c r="EU44" s="9"/>
      <c r="EV44" s="9"/>
      <c r="EW44" s="9"/>
      <c r="EX44" s="9"/>
      <c r="EY44" s="9"/>
      <c r="EZ44" s="9"/>
      <c r="FA44" s="9"/>
      <c r="FB44" s="9"/>
      <c r="FC44" s="9"/>
      <c r="FD44" s="9"/>
      <c r="FE44" s="9"/>
      <c r="FF44" s="9"/>
      <c r="FG44" s="9"/>
      <c r="FH44" s="9"/>
      <c r="FI44" s="9"/>
      <c r="FJ44" s="9"/>
      <c r="FK44" s="9"/>
      <c r="FL44" s="9"/>
      <c r="FM44" s="9"/>
      <c r="FN44" s="9"/>
      <c r="FO44" s="9"/>
      <c r="FP44" s="9"/>
      <c r="FQ44" s="9"/>
      <c r="FR44" s="9"/>
      <c r="FS44" s="9"/>
      <c r="FT44" s="9"/>
      <c r="FU44" s="9"/>
      <c r="FV44" s="9"/>
      <c r="FW44" s="9"/>
      <c r="FX44" s="9"/>
      <c r="FY44" s="9"/>
      <c r="FZ44" s="9"/>
      <c r="GA44" s="9"/>
      <c r="GB44" s="9"/>
      <c r="GC44" s="9"/>
      <c r="GD44" s="9"/>
      <c r="GE44" s="9"/>
      <c r="GF44" s="9"/>
      <c r="GG44" s="9"/>
      <c r="GH44" s="9"/>
      <c r="GI44" s="9"/>
      <c r="GJ44" s="9"/>
      <c r="GK44" s="9"/>
      <c r="GL44" s="9"/>
      <c r="GM44" s="9"/>
      <c r="GN44" s="9"/>
      <c r="GO44" s="9"/>
      <c r="GP44" s="9"/>
      <c r="GQ44" s="9"/>
      <c r="GR44" s="9"/>
      <c r="GS44" s="9"/>
      <c r="GT44" s="9"/>
      <c r="GU44" s="9"/>
      <c r="GV44" s="9"/>
      <c r="GW44" s="9"/>
      <c r="GX44" s="9"/>
      <c r="GY44" s="9"/>
      <c r="GZ44" s="9"/>
      <c r="HA44" s="9"/>
      <c r="HB44" s="9"/>
      <c r="HC44" s="9"/>
      <c r="HD44" s="9"/>
      <c r="HE44" s="9"/>
      <c r="HF44" s="9"/>
      <c r="HG44" s="9"/>
      <c r="HH44" s="9"/>
    </row>
    <row r="45" spans="1:216" ht="15" hidden="1" thickBot="1" x14ac:dyDescent="0.4">
      <c r="A45" s="10" t="s">
        <v>78</v>
      </c>
      <c r="B45" s="11">
        <v>1991</v>
      </c>
      <c r="C45" s="11">
        <v>2097</v>
      </c>
      <c r="D45" s="11">
        <v>2642</v>
      </c>
      <c r="E45" s="11">
        <v>2837</v>
      </c>
      <c r="F45" s="11">
        <v>3261</v>
      </c>
      <c r="G45" s="11">
        <v>3713</v>
      </c>
      <c r="H45" s="11">
        <v>3977</v>
      </c>
      <c r="I45" s="11">
        <v>4407</v>
      </c>
      <c r="J45" s="11">
        <v>4775</v>
      </c>
      <c r="K45" s="11">
        <v>5262</v>
      </c>
      <c r="L45" s="11">
        <v>5617</v>
      </c>
      <c r="M45" s="11">
        <v>5861</v>
      </c>
      <c r="N45" s="11">
        <v>6088</v>
      </c>
      <c r="O45" s="11">
        <v>6393</v>
      </c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  <c r="DM45" s="11"/>
      <c r="DN45" s="11"/>
      <c r="DO45" s="11"/>
      <c r="DP45" s="11"/>
      <c r="DQ45" s="11"/>
      <c r="DR45" s="11"/>
      <c r="DS45" s="11"/>
      <c r="DT45" s="11"/>
      <c r="DU45" s="11"/>
      <c r="DV45" s="11"/>
      <c r="DW45" s="11"/>
      <c r="DX45" s="11"/>
      <c r="DY45" s="11"/>
      <c r="DZ45" s="11"/>
      <c r="EA45" s="11"/>
      <c r="EB45" s="11"/>
      <c r="EC45" s="11"/>
      <c r="ED45" s="11"/>
      <c r="EE45" s="11"/>
      <c r="EF45" s="11"/>
      <c r="EG45" s="11"/>
      <c r="EH45" s="11"/>
      <c r="EI45" s="11"/>
      <c r="EJ45" s="11"/>
      <c r="EK45" s="11"/>
      <c r="EL45" s="11"/>
      <c r="EM45" s="11"/>
      <c r="EN45" s="11"/>
      <c r="EO45" s="11"/>
      <c r="EP45" s="11"/>
      <c r="EQ45" s="11"/>
      <c r="ER45" s="11"/>
      <c r="ES45" s="11"/>
      <c r="ET45" s="11"/>
      <c r="EU45" s="11"/>
      <c r="EV45" s="11"/>
      <c r="EW45" s="11"/>
      <c r="EX45" s="11"/>
      <c r="EY45" s="11"/>
      <c r="EZ45" s="11"/>
      <c r="FA45" s="11"/>
      <c r="FB45" s="11"/>
      <c r="FC45" s="11"/>
      <c r="FD45" s="11"/>
      <c r="FE45" s="11"/>
      <c r="FF45" s="11"/>
      <c r="FG45" s="11"/>
      <c r="FH45" s="11"/>
      <c r="FI45" s="11"/>
      <c r="FJ45" s="11"/>
      <c r="FK45" s="11"/>
      <c r="FL45" s="11"/>
      <c r="FM45" s="11"/>
      <c r="FN45" s="11"/>
      <c r="FO45" s="11"/>
      <c r="FP45" s="11"/>
      <c r="FQ45" s="11"/>
      <c r="FR45" s="11"/>
      <c r="FS45" s="11"/>
      <c r="FT45" s="11"/>
      <c r="FU45" s="11"/>
      <c r="FV45" s="11"/>
      <c r="FW45" s="11"/>
      <c r="FX45" s="11"/>
      <c r="FY45" s="11"/>
      <c r="FZ45" s="11"/>
      <c r="GA45" s="11"/>
      <c r="GB45" s="11"/>
      <c r="GC45" s="11"/>
      <c r="GD45" s="11"/>
      <c r="GE45" s="11"/>
      <c r="GF45" s="11"/>
      <c r="GG45" s="11"/>
      <c r="GH45" s="11"/>
      <c r="GI45" s="11"/>
      <c r="GJ45" s="11"/>
      <c r="GK45" s="11"/>
      <c r="GL45" s="11"/>
      <c r="GM45" s="11"/>
      <c r="GN45" s="11"/>
      <c r="GO45" s="11"/>
      <c r="GP45" s="11"/>
      <c r="GQ45" s="11"/>
      <c r="GR45" s="11"/>
      <c r="GS45" s="11"/>
      <c r="GT45" s="11"/>
      <c r="GU45" s="11"/>
      <c r="GV45" s="11"/>
      <c r="GW45" s="11"/>
      <c r="GX45" s="11"/>
      <c r="GY45" s="11"/>
      <c r="GZ45" s="11"/>
      <c r="HA45" s="11"/>
      <c r="HB45" s="11"/>
      <c r="HC45" s="11"/>
      <c r="HD45" s="11"/>
      <c r="HE45" s="11"/>
      <c r="HF45" s="11"/>
      <c r="HG45" s="11"/>
      <c r="HH45" s="11"/>
    </row>
    <row r="46" spans="1:216" ht="15" hidden="1" thickBot="1" x14ac:dyDescent="0.4"/>
    <row r="47" spans="1:216" ht="21.5" hidden="1" thickBot="1" x14ac:dyDescent="0.4">
      <c r="A47" s="4" t="s">
        <v>121</v>
      </c>
      <c r="B47" s="5"/>
      <c r="C47" s="5" t="s">
        <v>99</v>
      </c>
      <c r="D47" s="5" t="s">
        <v>117</v>
      </c>
      <c r="E47" s="5" t="s">
        <v>118</v>
      </c>
      <c r="F47" s="5" t="s">
        <v>171</v>
      </c>
      <c r="G47" s="5" t="s">
        <v>192</v>
      </c>
      <c r="H47" s="5" t="s">
        <v>214</v>
      </c>
      <c r="I47" s="5" t="s">
        <v>221</v>
      </c>
      <c r="J47" s="5" t="s">
        <v>236</v>
      </c>
      <c r="K47" s="5" t="s">
        <v>238</v>
      </c>
      <c r="L47" s="5" t="s">
        <v>247</v>
      </c>
      <c r="M47" s="5" t="s">
        <v>252</v>
      </c>
      <c r="N47" s="5" t="s">
        <v>258</v>
      </c>
      <c r="O47" s="5" t="s">
        <v>270</v>
      </c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5"/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5"/>
      <c r="FU47" s="5"/>
      <c r="FV47" s="5"/>
      <c r="FW47" s="5"/>
      <c r="FX47" s="5"/>
      <c r="FY47" s="5"/>
      <c r="FZ47" s="5"/>
      <c r="GA47" s="5"/>
      <c r="GB47" s="5"/>
      <c r="GC47" s="5"/>
      <c r="GD47" s="5"/>
      <c r="GE47" s="5"/>
      <c r="GF47" s="5"/>
      <c r="GG47" s="5"/>
      <c r="GH47" s="5"/>
      <c r="GI47" s="5"/>
      <c r="GJ47" s="5"/>
      <c r="GK47" s="5"/>
      <c r="GL47" s="5"/>
      <c r="GM47" s="5"/>
      <c r="GN47" s="5"/>
      <c r="GO47" s="5"/>
      <c r="GP47" s="5"/>
      <c r="GQ47" s="5"/>
      <c r="GR47" s="5"/>
      <c r="GS47" s="5"/>
      <c r="GT47" s="5"/>
      <c r="GU47" s="5"/>
      <c r="GV47" s="5"/>
      <c r="GW47" s="5"/>
      <c r="GX47" s="5"/>
      <c r="GY47" s="5"/>
      <c r="GZ47" s="5"/>
      <c r="HA47" s="5"/>
      <c r="HB47" s="5"/>
      <c r="HC47" s="5"/>
      <c r="HD47" s="5"/>
      <c r="HE47" s="5"/>
      <c r="HF47" s="5"/>
      <c r="HG47" s="5"/>
      <c r="HH47" s="5"/>
    </row>
    <row r="48" spans="1:216" ht="15" hidden="1" thickBot="1" x14ac:dyDescent="0.4">
      <c r="A48" s="6" t="s">
        <v>73</v>
      </c>
      <c r="B48" s="7"/>
      <c r="C48" s="7" t="s">
        <v>80</v>
      </c>
      <c r="D48" s="7" t="s">
        <v>122</v>
      </c>
      <c r="E48" s="7" t="s">
        <v>127</v>
      </c>
      <c r="F48" s="7" t="s">
        <v>172</v>
      </c>
      <c r="G48" s="7" t="s">
        <v>187</v>
      </c>
      <c r="H48" s="7" t="s">
        <v>215</v>
      </c>
      <c r="I48" s="7" t="s">
        <v>223</v>
      </c>
      <c r="J48" s="7" t="s">
        <v>230</v>
      </c>
      <c r="K48" s="7" t="s">
        <v>239</v>
      </c>
      <c r="L48" s="7" t="s">
        <v>245</v>
      </c>
      <c r="M48" s="7" t="s">
        <v>253</v>
      </c>
      <c r="N48" s="7" t="s">
        <v>259</v>
      </c>
      <c r="O48" s="7" t="s">
        <v>265</v>
      </c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  <c r="DZ48" s="7"/>
      <c r="EA48" s="7"/>
      <c r="EB48" s="7"/>
      <c r="EC48" s="7"/>
      <c r="ED48" s="7"/>
      <c r="EE48" s="7"/>
      <c r="EF48" s="7"/>
      <c r="EG48" s="7"/>
      <c r="EH48" s="7"/>
      <c r="EI48" s="7"/>
      <c r="EJ48" s="7"/>
      <c r="EK48" s="7"/>
      <c r="EL48" s="7"/>
      <c r="EM48" s="7"/>
      <c r="EN48" s="7"/>
      <c r="EO48" s="7"/>
      <c r="EP48" s="7"/>
      <c r="EQ48" s="7"/>
      <c r="ER48" s="7"/>
      <c r="ES48" s="7"/>
      <c r="ET48" s="7"/>
      <c r="EU48" s="7"/>
      <c r="EV48" s="7"/>
      <c r="EW48" s="7"/>
      <c r="EX48" s="7"/>
      <c r="EY48" s="7"/>
      <c r="EZ48" s="7"/>
      <c r="FA48" s="7"/>
      <c r="FB48" s="7"/>
      <c r="FC48" s="7"/>
      <c r="FD48" s="7"/>
      <c r="FE48" s="7"/>
      <c r="FF48" s="7"/>
      <c r="FG48" s="7"/>
      <c r="FH48" s="7"/>
      <c r="FI48" s="7"/>
      <c r="FJ48" s="7"/>
      <c r="FK48" s="7"/>
      <c r="FL48" s="7"/>
      <c r="FM48" s="7"/>
      <c r="FN48" s="7"/>
      <c r="FO48" s="7"/>
      <c r="FP48" s="7"/>
      <c r="FQ48" s="7"/>
      <c r="FR48" s="7"/>
      <c r="FS48" s="7"/>
      <c r="FT48" s="7"/>
      <c r="FU48" s="7"/>
      <c r="FV48" s="7"/>
      <c r="FW48" s="7"/>
      <c r="FX48" s="7"/>
      <c r="FY48" s="7"/>
      <c r="FZ48" s="7"/>
      <c r="GA48" s="7"/>
      <c r="GB48" s="7"/>
      <c r="GC48" s="7"/>
      <c r="GD48" s="7"/>
      <c r="GE48" s="7"/>
      <c r="GF48" s="7"/>
      <c r="GG48" s="7"/>
      <c r="GH48" s="7"/>
      <c r="GI48" s="7"/>
      <c r="GJ48" s="7"/>
      <c r="GK48" s="7"/>
      <c r="GL48" s="7"/>
      <c r="GM48" s="7"/>
      <c r="GN48" s="7"/>
      <c r="GO48" s="7"/>
      <c r="GP48" s="7"/>
      <c r="GQ48" s="7"/>
      <c r="GR48" s="7"/>
      <c r="GS48" s="7"/>
      <c r="GT48" s="7"/>
      <c r="GU48" s="7"/>
      <c r="GV48" s="7"/>
      <c r="GW48" s="7"/>
      <c r="GX48" s="7"/>
      <c r="GY48" s="7"/>
      <c r="GZ48" s="7"/>
      <c r="HA48" s="7"/>
      <c r="HB48" s="7"/>
      <c r="HC48" s="7"/>
      <c r="HD48" s="7"/>
      <c r="HE48" s="7"/>
      <c r="HF48" s="7"/>
      <c r="HG48" s="7"/>
      <c r="HH48" s="7"/>
    </row>
    <row r="49" spans="1:216" ht="15" hidden="1" thickBot="1" x14ac:dyDescent="0.4">
      <c r="A49" s="8" t="s">
        <v>74</v>
      </c>
      <c r="B49" s="9"/>
      <c r="C49" s="9" t="s">
        <v>81</v>
      </c>
      <c r="D49" s="9" t="s">
        <v>123</v>
      </c>
      <c r="E49" s="9" t="s">
        <v>128</v>
      </c>
      <c r="F49" s="9" t="s">
        <v>173</v>
      </c>
      <c r="G49" s="9" t="s">
        <v>188</v>
      </c>
      <c r="H49" s="9" t="s">
        <v>216</v>
      </c>
      <c r="I49" s="9" t="s">
        <v>224</v>
      </c>
      <c r="J49" s="9" t="s">
        <v>231</v>
      </c>
      <c r="K49" s="9" t="s">
        <v>240</v>
      </c>
      <c r="L49" s="9" t="s">
        <v>246</v>
      </c>
      <c r="M49" s="9" t="s">
        <v>254</v>
      </c>
      <c r="N49" s="9" t="s">
        <v>260</v>
      </c>
      <c r="O49" s="9" t="s">
        <v>266</v>
      </c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  <c r="DF49" s="9"/>
      <c r="DG49" s="9"/>
      <c r="DH49" s="9"/>
      <c r="DI49" s="9"/>
      <c r="DJ49" s="9"/>
      <c r="DK49" s="9"/>
      <c r="DL49" s="9"/>
      <c r="DM49" s="9"/>
      <c r="DN49" s="9"/>
      <c r="DO49" s="9"/>
      <c r="DP49" s="9"/>
      <c r="DQ49" s="9"/>
      <c r="DR49" s="9"/>
      <c r="DS49" s="9"/>
      <c r="DT49" s="9"/>
      <c r="DU49" s="9"/>
      <c r="DV49" s="9"/>
      <c r="DW49" s="9"/>
      <c r="DX49" s="9"/>
      <c r="DY49" s="9"/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9"/>
      <c r="EN49" s="9"/>
      <c r="EO49" s="9"/>
      <c r="EP49" s="9"/>
      <c r="EQ49" s="9"/>
      <c r="ER49" s="9"/>
      <c r="ES49" s="9"/>
      <c r="ET49" s="9"/>
      <c r="EU49" s="9"/>
      <c r="EV49" s="9"/>
      <c r="EW49" s="9"/>
      <c r="EX49" s="9"/>
      <c r="EY49" s="9"/>
      <c r="EZ49" s="9"/>
      <c r="FA49" s="9"/>
      <c r="FB49" s="9"/>
      <c r="FC49" s="9"/>
      <c r="FD49" s="9"/>
      <c r="FE49" s="9"/>
      <c r="FF49" s="9"/>
      <c r="FG49" s="9"/>
      <c r="FH49" s="9"/>
      <c r="FI49" s="9"/>
      <c r="FJ49" s="9"/>
      <c r="FK49" s="9"/>
      <c r="FL49" s="9"/>
      <c r="FM49" s="9"/>
      <c r="FN49" s="9"/>
      <c r="FO49" s="9"/>
      <c r="FP49" s="9"/>
      <c r="FQ49" s="9"/>
      <c r="FR49" s="9"/>
      <c r="FS49" s="9"/>
      <c r="FT49" s="9"/>
      <c r="FU49" s="9"/>
      <c r="FV49" s="9"/>
      <c r="FW49" s="9"/>
      <c r="FX49" s="9"/>
      <c r="FY49" s="9"/>
      <c r="FZ49" s="9"/>
      <c r="GA49" s="9"/>
      <c r="GB49" s="9"/>
      <c r="GC49" s="9"/>
      <c r="GD49" s="9"/>
      <c r="GE49" s="9"/>
      <c r="GF49" s="9"/>
      <c r="GG49" s="9"/>
      <c r="GH49" s="9"/>
      <c r="GI49" s="9"/>
      <c r="GJ49" s="9"/>
      <c r="GK49" s="9"/>
      <c r="GL49" s="9"/>
      <c r="GM49" s="9"/>
      <c r="GN49" s="9"/>
      <c r="GO49" s="9"/>
      <c r="GP49" s="9"/>
      <c r="GQ49" s="9"/>
      <c r="GR49" s="9"/>
      <c r="GS49" s="9"/>
      <c r="GT49" s="9"/>
      <c r="GU49" s="9"/>
      <c r="GV49" s="9"/>
      <c r="GW49" s="9"/>
      <c r="GX49" s="9"/>
      <c r="GY49" s="9"/>
      <c r="GZ49" s="9"/>
      <c r="HA49" s="9"/>
      <c r="HB49" s="9"/>
      <c r="HC49" s="9"/>
      <c r="HD49" s="9"/>
      <c r="HE49" s="9"/>
      <c r="HF49" s="9"/>
      <c r="HG49" s="9"/>
      <c r="HH49" s="9"/>
    </row>
    <row r="50" spans="1:216" ht="15" hidden="1" thickBot="1" x14ac:dyDescent="0.4">
      <c r="A50" s="6" t="s">
        <v>75</v>
      </c>
      <c r="B50" s="7"/>
      <c r="C50" s="7" t="s">
        <v>82</v>
      </c>
      <c r="D50" s="7" t="s">
        <v>124</v>
      </c>
      <c r="E50" s="7" t="s">
        <v>129</v>
      </c>
      <c r="F50" s="7" t="s">
        <v>174</v>
      </c>
      <c r="G50" s="7" t="s">
        <v>189</v>
      </c>
      <c r="H50" s="7" t="s">
        <v>217</v>
      </c>
      <c r="I50" s="7" t="s">
        <v>225</v>
      </c>
      <c r="J50" s="7" t="s">
        <v>232</v>
      </c>
      <c r="K50" s="7" t="s">
        <v>241</v>
      </c>
      <c r="L50" s="7">
        <v>167.4</v>
      </c>
      <c r="M50" s="7" t="s">
        <v>255</v>
      </c>
      <c r="N50" s="7" t="s">
        <v>261</v>
      </c>
      <c r="O50" s="7" t="s">
        <v>267</v>
      </c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  <c r="DJ50" s="7"/>
      <c r="DK50" s="7"/>
      <c r="DL50" s="7"/>
      <c r="DM50" s="7"/>
      <c r="DN50" s="7"/>
      <c r="DO50" s="7"/>
      <c r="DP50" s="7"/>
      <c r="DQ50" s="7"/>
      <c r="DR50" s="7"/>
      <c r="DS50" s="7"/>
      <c r="DT50" s="7"/>
      <c r="DU50" s="7"/>
      <c r="DV50" s="7"/>
      <c r="DW50" s="7"/>
      <c r="DX50" s="7"/>
      <c r="DY50" s="7"/>
      <c r="DZ50" s="7"/>
      <c r="EA50" s="7"/>
      <c r="EB50" s="7"/>
      <c r="EC50" s="7"/>
      <c r="ED50" s="7"/>
      <c r="EE50" s="7"/>
      <c r="EF50" s="7"/>
      <c r="EG50" s="7"/>
      <c r="EH50" s="7"/>
      <c r="EI50" s="7"/>
      <c r="EJ50" s="7"/>
      <c r="EK50" s="7"/>
      <c r="EL50" s="7"/>
      <c r="EM50" s="7"/>
      <c r="EN50" s="7"/>
      <c r="EO50" s="7"/>
      <c r="EP50" s="7"/>
      <c r="EQ50" s="7"/>
      <c r="ER50" s="7"/>
      <c r="ES50" s="7"/>
      <c r="ET50" s="7"/>
      <c r="EU50" s="7"/>
      <c r="EV50" s="7"/>
      <c r="EW50" s="7"/>
      <c r="EX50" s="7"/>
      <c r="EY50" s="7"/>
      <c r="EZ50" s="7"/>
      <c r="FA50" s="7"/>
      <c r="FB50" s="7"/>
      <c r="FC50" s="7"/>
      <c r="FD50" s="7"/>
      <c r="FE50" s="7"/>
      <c r="FF50" s="7"/>
      <c r="FG50" s="7"/>
      <c r="FH50" s="7"/>
      <c r="FI50" s="7"/>
      <c r="FJ50" s="7"/>
      <c r="FK50" s="7"/>
      <c r="FL50" s="7"/>
      <c r="FM50" s="7"/>
      <c r="FN50" s="7"/>
      <c r="FO50" s="7"/>
      <c r="FP50" s="7"/>
      <c r="FQ50" s="7"/>
      <c r="FR50" s="7"/>
      <c r="FS50" s="7"/>
      <c r="FT50" s="7"/>
      <c r="FU50" s="7"/>
      <c r="FV50" s="7"/>
      <c r="FW50" s="7"/>
      <c r="FX50" s="7"/>
      <c r="FY50" s="7"/>
      <c r="FZ50" s="7"/>
      <c r="GA50" s="7"/>
      <c r="GB50" s="7"/>
      <c r="GC50" s="7"/>
      <c r="GD50" s="7"/>
      <c r="GE50" s="7"/>
      <c r="GF50" s="7"/>
      <c r="GG50" s="7"/>
      <c r="GH50" s="7"/>
      <c r="GI50" s="7"/>
      <c r="GJ50" s="7"/>
      <c r="GK50" s="7"/>
      <c r="GL50" s="7"/>
      <c r="GM50" s="7"/>
      <c r="GN50" s="7"/>
      <c r="GO50" s="7"/>
      <c r="GP50" s="7"/>
      <c r="GQ50" s="7"/>
      <c r="GR50" s="7"/>
      <c r="GS50" s="7"/>
      <c r="GT50" s="7"/>
      <c r="GU50" s="7"/>
      <c r="GV50" s="7"/>
      <c r="GW50" s="7"/>
      <c r="GX50" s="7"/>
      <c r="GY50" s="7"/>
      <c r="GZ50" s="7"/>
      <c r="HA50" s="7"/>
      <c r="HB50" s="7"/>
      <c r="HC50" s="7"/>
      <c r="HD50" s="7"/>
      <c r="HE50" s="7"/>
      <c r="HF50" s="7"/>
      <c r="HG50" s="7"/>
      <c r="HH50" s="7"/>
    </row>
    <row r="51" spans="1:216" ht="15" hidden="1" thickBot="1" x14ac:dyDescent="0.4">
      <c r="A51" s="8" t="s">
        <v>76</v>
      </c>
      <c r="B51" s="9"/>
      <c r="C51" s="9" t="s">
        <v>83</v>
      </c>
      <c r="D51" s="9" t="s">
        <v>125</v>
      </c>
      <c r="E51" s="9" t="s">
        <v>130</v>
      </c>
      <c r="F51" s="9" t="s">
        <v>175</v>
      </c>
      <c r="G51" s="9" t="s">
        <v>190</v>
      </c>
      <c r="H51" s="9" t="s">
        <v>218</v>
      </c>
      <c r="I51" s="9" t="s">
        <v>226</v>
      </c>
      <c r="J51" s="9" t="s">
        <v>233</v>
      </c>
      <c r="K51" s="9" t="s">
        <v>242</v>
      </c>
      <c r="L51" s="9" t="s">
        <v>248</v>
      </c>
      <c r="M51" s="9" t="s">
        <v>256</v>
      </c>
      <c r="N51" s="9" t="s">
        <v>262</v>
      </c>
      <c r="O51" s="9" t="s">
        <v>268</v>
      </c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9"/>
      <c r="ER51" s="9"/>
      <c r="ES51" s="9"/>
      <c r="ET51" s="9"/>
      <c r="EU51" s="9"/>
      <c r="EV51" s="9"/>
      <c r="EW51" s="9"/>
      <c r="EX51" s="9"/>
      <c r="EY51" s="9"/>
      <c r="EZ51" s="9"/>
      <c r="FA51" s="9"/>
      <c r="FB51" s="9"/>
      <c r="FC51" s="9"/>
      <c r="FD51" s="9"/>
      <c r="FE51" s="9"/>
      <c r="FF51" s="9"/>
      <c r="FG51" s="9"/>
      <c r="FH51" s="9"/>
      <c r="FI51" s="9"/>
      <c r="FJ51" s="9"/>
      <c r="FK51" s="9"/>
      <c r="FL51" s="9"/>
      <c r="FM51" s="9"/>
      <c r="FN51" s="9"/>
      <c r="FO51" s="9"/>
      <c r="FP51" s="9"/>
      <c r="FQ51" s="9"/>
      <c r="FR51" s="9"/>
      <c r="FS51" s="9"/>
      <c r="FT51" s="9"/>
      <c r="FU51" s="9"/>
      <c r="FV51" s="9"/>
      <c r="FW51" s="9"/>
      <c r="FX51" s="9"/>
      <c r="FY51" s="9"/>
      <c r="FZ51" s="9"/>
      <c r="GA51" s="9"/>
      <c r="GB51" s="9"/>
      <c r="GC51" s="9"/>
      <c r="GD51" s="9"/>
      <c r="GE51" s="9"/>
      <c r="GF51" s="9"/>
      <c r="GG51" s="9"/>
      <c r="GH51" s="9"/>
      <c r="GI51" s="9"/>
      <c r="GJ51" s="9"/>
      <c r="GK51" s="9"/>
      <c r="GL51" s="9"/>
      <c r="GM51" s="9"/>
      <c r="GN51" s="9"/>
      <c r="GO51" s="9"/>
      <c r="GP51" s="9"/>
      <c r="GQ51" s="9"/>
      <c r="GR51" s="9"/>
      <c r="GS51" s="9"/>
      <c r="GT51" s="9"/>
      <c r="GU51" s="9"/>
      <c r="GV51" s="9"/>
      <c r="GW51" s="9"/>
      <c r="GX51" s="9"/>
      <c r="GY51" s="9"/>
      <c r="GZ51" s="9"/>
      <c r="HA51" s="9"/>
      <c r="HB51" s="9"/>
      <c r="HC51" s="9"/>
      <c r="HD51" s="9"/>
      <c r="HE51" s="9"/>
      <c r="HF51" s="9"/>
      <c r="HG51" s="9"/>
      <c r="HH51" s="9"/>
    </row>
    <row r="52" spans="1:216" ht="15" hidden="1" thickBot="1" x14ac:dyDescent="0.4">
      <c r="A52" s="6" t="s">
        <v>77</v>
      </c>
      <c r="B52" s="7"/>
      <c r="C52" s="7" t="s">
        <v>84</v>
      </c>
      <c r="D52" s="7" t="s">
        <v>126</v>
      </c>
      <c r="E52" s="7" t="s">
        <v>131</v>
      </c>
      <c r="F52" s="7" t="s">
        <v>176</v>
      </c>
      <c r="G52" s="7" t="s">
        <v>191</v>
      </c>
      <c r="H52" s="7" t="s">
        <v>219</v>
      </c>
      <c r="I52" s="7" t="s">
        <v>227</v>
      </c>
      <c r="J52" s="7" t="s">
        <v>234</v>
      </c>
      <c r="K52" s="7" t="s">
        <v>243</v>
      </c>
      <c r="L52" s="7" t="s">
        <v>249</v>
      </c>
      <c r="M52" s="7" t="s">
        <v>257</v>
      </c>
      <c r="N52" s="7" t="s">
        <v>263</v>
      </c>
      <c r="O52" s="7" t="s">
        <v>269</v>
      </c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  <c r="DL52" s="7"/>
      <c r="DM52" s="7"/>
      <c r="DN52" s="7"/>
      <c r="DO52" s="7"/>
      <c r="DP52" s="7"/>
      <c r="DQ52" s="7"/>
      <c r="DR52" s="7"/>
      <c r="DS52" s="7"/>
      <c r="DT52" s="7"/>
      <c r="DU52" s="7"/>
      <c r="DV52" s="7"/>
      <c r="DW52" s="7"/>
      <c r="DX52" s="7"/>
      <c r="DY52" s="7"/>
      <c r="DZ52" s="7"/>
      <c r="EA52" s="7"/>
      <c r="EB52" s="7"/>
      <c r="EC52" s="7"/>
      <c r="ED52" s="7"/>
      <c r="EE52" s="7"/>
      <c r="EF52" s="7"/>
      <c r="EG52" s="7"/>
      <c r="EH52" s="7"/>
      <c r="EI52" s="7"/>
      <c r="EJ52" s="7"/>
      <c r="EK52" s="7"/>
      <c r="EL52" s="7"/>
      <c r="EM52" s="7"/>
      <c r="EN52" s="7"/>
      <c r="EO52" s="7"/>
      <c r="EP52" s="7"/>
      <c r="EQ52" s="7"/>
      <c r="ER52" s="7"/>
      <c r="ES52" s="7"/>
      <c r="ET52" s="7"/>
      <c r="EU52" s="7"/>
      <c r="EV52" s="7"/>
      <c r="EW52" s="7"/>
      <c r="EX52" s="7"/>
      <c r="EY52" s="7"/>
      <c r="EZ52" s="7"/>
      <c r="FA52" s="7"/>
      <c r="FB52" s="7"/>
      <c r="FC52" s="7"/>
      <c r="FD52" s="7"/>
      <c r="FE52" s="7"/>
      <c r="FF52" s="7"/>
      <c r="FG52" s="7"/>
      <c r="FH52" s="7"/>
      <c r="FI52" s="7"/>
      <c r="FJ52" s="7"/>
      <c r="FK52" s="7"/>
      <c r="FL52" s="7"/>
      <c r="FM52" s="7"/>
      <c r="FN52" s="7"/>
      <c r="FO52" s="7"/>
      <c r="FP52" s="7"/>
      <c r="FQ52" s="7"/>
      <c r="FR52" s="7"/>
      <c r="FS52" s="7"/>
      <c r="FT52" s="7"/>
      <c r="FU52" s="7"/>
      <c r="FV52" s="7"/>
      <c r="FW52" s="7"/>
      <c r="FX52" s="7"/>
      <c r="FY52" s="7"/>
      <c r="FZ52" s="7"/>
      <c r="GA52" s="7"/>
      <c r="GB52" s="7"/>
      <c r="GC52" s="7"/>
      <c r="GD52" s="7"/>
      <c r="GE52" s="7"/>
      <c r="GF52" s="7"/>
      <c r="GG52" s="7"/>
      <c r="GH52" s="7"/>
      <c r="GI52" s="7"/>
      <c r="GJ52" s="7"/>
      <c r="GK52" s="7"/>
      <c r="GL52" s="7"/>
      <c r="GM52" s="7"/>
      <c r="GN52" s="7"/>
      <c r="GO52" s="7"/>
      <c r="GP52" s="7"/>
      <c r="GQ52" s="7"/>
      <c r="GR52" s="7"/>
      <c r="GS52" s="7"/>
      <c r="GT52" s="7"/>
      <c r="GU52" s="7"/>
      <c r="GV52" s="7"/>
      <c r="GW52" s="7"/>
      <c r="GX52" s="7"/>
      <c r="GY52" s="7"/>
      <c r="GZ52" s="7"/>
      <c r="HA52" s="7"/>
      <c r="HB52" s="7"/>
      <c r="HC52" s="7"/>
      <c r="HD52" s="7"/>
      <c r="HE52" s="7"/>
      <c r="HF52" s="7"/>
      <c r="HG52" s="7"/>
      <c r="HH52" s="7"/>
    </row>
    <row r="53" spans="1:216" ht="15" hidden="1" thickBot="1" x14ac:dyDescent="0.4">
      <c r="A53" s="8" t="s">
        <v>70</v>
      </c>
      <c r="B53" s="9"/>
      <c r="C53" s="9"/>
      <c r="D53" s="9"/>
      <c r="E53" s="9"/>
      <c r="F53" s="9"/>
      <c r="G53" s="9"/>
      <c r="H53" s="9"/>
      <c r="I53" s="9"/>
      <c r="J53" s="9"/>
      <c r="K53" s="9" t="s">
        <v>235</v>
      </c>
      <c r="L53" s="9" t="s">
        <v>235</v>
      </c>
      <c r="M53" s="9" t="s">
        <v>235</v>
      </c>
      <c r="N53" s="9" t="s">
        <v>235</v>
      </c>
      <c r="O53" s="9" t="s">
        <v>235</v>
      </c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  <c r="EW53" s="9"/>
      <c r="EX53" s="9"/>
      <c r="EY53" s="9"/>
      <c r="EZ53" s="9"/>
      <c r="FA53" s="9"/>
      <c r="FB53" s="9"/>
      <c r="FC53" s="9"/>
      <c r="FD53" s="9"/>
      <c r="FE53" s="9"/>
      <c r="FF53" s="9"/>
      <c r="FG53" s="9"/>
      <c r="FH53" s="9"/>
      <c r="FI53" s="9"/>
      <c r="FJ53" s="9"/>
      <c r="FK53" s="9"/>
      <c r="FL53" s="9"/>
      <c r="FM53" s="9"/>
      <c r="FN53" s="9"/>
      <c r="FO53" s="9"/>
      <c r="FP53" s="9"/>
      <c r="FQ53" s="9"/>
      <c r="FR53" s="9"/>
      <c r="FS53" s="9"/>
      <c r="FT53" s="9"/>
      <c r="FU53" s="9"/>
      <c r="FV53" s="9"/>
      <c r="FW53" s="9"/>
      <c r="FX53" s="9"/>
      <c r="FY53" s="9"/>
      <c r="FZ53" s="9"/>
      <c r="GA53" s="9"/>
      <c r="GB53" s="9"/>
      <c r="GC53" s="9"/>
      <c r="GD53" s="9"/>
      <c r="GE53" s="9"/>
      <c r="GF53" s="9"/>
      <c r="GG53" s="9"/>
      <c r="GH53" s="9"/>
      <c r="GI53" s="9"/>
      <c r="GJ53" s="9"/>
      <c r="GK53" s="9"/>
      <c r="GL53" s="9"/>
      <c r="GM53" s="9"/>
      <c r="GN53" s="9"/>
      <c r="GO53" s="9"/>
      <c r="GP53" s="9"/>
      <c r="GQ53" s="9"/>
      <c r="GR53" s="9"/>
      <c r="GS53" s="9"/>
      <c r="GT53" s="9"/>
      <c r="GU53" s="9"/>
      <c r="GV53" s="9"/>
      <c r="GW53" s="9"/>
      <c r="GX53" s="9"/>
      <c r="GY53" s="9"/>
      <c r="GZ53" s="9"/>
      <c r="HA53" s="9"/>
      <c r="HB53" s="9"/>
      <c r="HC53" s="9"/>
      <c r="HD53" s="9"/>
      <c r="HE53" s="9"/>
      <c r="HF53" s="9"/>
      <c r="HG53" s="9"/>
      <c r="HH53" s="9"/>
    </row>
    <row r="54" spans="1:216" ht="15" hidden="1" thickBot="1" x14ac:dyDescent="0.4">
      <c r="A54" s="10" t="s">
        <v>78</v>
      </c>
      <c r="B54" s="7"/>
      <c r="C54" s="7" t="s">
        <v>85</v>
      </c>
      <c r="D54" s="7" t="s">
        <v>119</v>
      </c>
      <c r="E54" s="7" t="s">
        <v>120</v>
      </c>
      <c r="F54" s="7" t="s">
        <v>170</v>
      </c>
      <c r="G54" s="7" t="s">
        <v>186</v>
      </c>
      <c r="H54" s="7" t="s">
        <v>213</v>
      </c>
      <c r="I54" s="7" t="s">
        <v>220</v>
      </c>
      <c r="J54" s="7"/>
      <c r="K54" s="7" t="s">
        <v>244</v>
      </c>
      <c r="L54" s="7" t="s">
        <v>251</v>
      </c>
      <c r="M54" s="7" t="s">
        <v>235</v>
      </c>
      <c r="N54" s="7" t="s">
        <v>264</v>
      </c>
      <c r="O54" s="7" t="s">
        <v>235</v>
      </c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7"/>
      <c r="DT54" s="7"/>
      <c r="DU54" s="7"/>
      <c r="DV54" s="7"/>
      <c r="DW54" s="7"/>
      <c r="DX54" s="7"/>
      <c r="DY54" s="7"/>
      <c r="DZ54" s="7"/>
      <c r="EA54" s="7"/>
      <c r="EB54" s="7"/>
      <c r="EC54" s="7"/>
      <c r="ED54" s="7"/>
      <c r="EE54" s="7"/>
      <c r="EF54" s="7"/>
      <c r="EG54" s="7"/>
      <c r="EH54" s="7"/>
      <c r="EI54" s="7"/>
      <c r="EJ54" s="7"/>
      <c r="EK54" s="7"/>
      <c r="EL54" s="7"/>
      <c r="EM54" s="7"/>
      <c r="EN54" s="7"/>
      <c r="EO54" s="7"/>
      <c r="EP54" s="7"/>
      <c r="EQ54" s="7"/>
      <c r="ER54" s="7"/>
      <c r="ES54" s="7"/>
      <c r="ET54" s="7"/>
      <c r="EU54" s="7"/>
      <c r="EV54" s="7"/>
      <c r="EW54" s="7"/>
      <c r="EX54" s="7"/>
      <c r="EY54" s="7"/>
      <c r="EZ54" s="7"/>
      <c r="FA54" s="7"/>
      <c r="FB54" s="7"/>
      <c r="FC54" s="7"/>
      <c r="FD54" s="7"/>
      <c r="FE54" s="7"/>
      <c r="FF54" s="7"/>
      <c r="FG54" s="7"/>
      <c r="FH54" s="7"/>
      <c r="FI54" s="7"/>
      <c r="FJ54" s="7"/>
      <c r="FK54" s="7"/>
      <c r="FL54" s="7"/>
      <c r="FM54" s="7"/>
      <c r="FN54" s="7"/>
      <c r="FO54" s="7"/>
      <c r="FP54" s="7"/>
      <c r="FQ54" s="7"/>
      <c r="FR54" s="7"/>
      <c r="FS54" s="7"/>
      <c r="FT54" s="7"/>
      <c r="FU54" s="7"/>
      <c r="FV54" s="7"/>
      <c r="FW54" s="7"/>
      <c r="FX54" s="7"/>
      <c r="FY54" s="7"/>
      <c r="FZ54" s="7"/>
      <c r="GA54" s="7"/>
      <c r="GB54" s="7"/>
      <c r="GC54" s="7"/>
      <c r="GD54" s="7"/>
      <c r="GE54" s="7"/>
      <c r="GF54" s="7"/>
      <c r="GG54" s="7"/>
      <c r="GH54" s="7"/>
      <c r="GI54" s="7"/>
      <c r="GJ54" s="7"/>
      <c r="GK54" s="7"/>
      <c r="GL54" s="7"/>
      <c r="GM54" s="7"/>
      <c r="GN54" s="7"/>
      <c r="GO54" s="7"/>
      <c r="GP54" s="7"/>
      <c r="GQ54" s="7"/>
      <c r="GR54" s="7"/>
      <c r="GS54" s="7"/>
      <c r="GT54" s="7"/>
      <c r="GU54" s="7"/>
      <c r="GV54" s="7"/>
      <c r="GW54" s="7"/>
      <c r="GX54" s="7"/>
      <c r="GY54" s="7"/>
      <c r="GZ54" s="7"/>
      <c r="HA54" s="7"/>
      <c r="HB54" s="7"/>
      <c r="HC54" s="7"/>
      <c r="HD54" s="7"/>
      <c r="HE54" s="7"/>
      <c r="HF54" s="7"/>
      <c r="HG54" s="7"/>
      <c r="HH54" s="7"/>
    </row>
    <row r="55" spans="1:216" ht="15" hidden="1" thickBot="1" x14ac:dyDescent="0.4"/>
    <row r="56" spans="1:216" ht="22" customHeight="1" thickBot="1" x14ac:dyDescent="0.4">
      <c r="A56" s="12" t="s">
        <v>86</v>
      </c>
      <c r="B56" s="13"/>
      <c r="C56" s="13" t="s">
        <v>99</v>
      </c>
      <c r="D56" s="5" t="s">
        <v>117</v>
      </c>
      <c r="E56" s="5" t="s">
        <v>118</v>
      </c>
      <c r="F56" s="5" t="s">
        <v>171</v>
      </c>
      <c r="G56" s="5" t="s">
        <v>192</v>
      </c>
      <c r="H56" s="5" t="s">
        <v>214</v>
      </c>
      <c r="I56" s="5" t="s">
        <v>221</v>
      </c>
      <c r="J56" s="5" t="s">
        <v>236</v>
      </c>
      <c r="K56" s="5" t="s">
        <v>238</v>
      </c>
      <c r="L56" s="5" t="s">
        <v>247</v>
      </c>
      <c r="M56" s="5" t="s">
        <v>252</v>
      </c>
      <c r="N56" s="5" t="s">
        <v>271</v>
      </c>
      <c r="O56" s="5" t="s">
        <v>272</v>
      </c>
      <c r="P56" s="5" t="s">
        <v>273</v>
      </c>
      <c r="Q56" s="5" t="s">
        <v>274</v>
      </c>
      <c r="R56" s="5" t="s">
        <v>275</v>
      </c>
      <c r="S56" s="5" t="s">
        <v>276</v>
      </c>
      <c r="T56" s="5" t="s">
        <v>279</v>
      </c>
      <c r="U56" s="5" t="s">
        <v>282</v>
      </c>
      <c r="V56" s="5" t="s">
        <v>305</v>
      </c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5"/>
      <c r="EY56" s="5"/>
      <c r="EZ56" s="5"/>
      <c r="FA56" s="5"/>
      <c r="FB56" s="5"/>
      <c r="FC56" s="5"/>
      <c r="FD56" s="5"/>
      <c r="FE56" s="5"/>
      <c r="FF56" s="5"/>
      <c r="FG56" s="5"/>
      <c r="FH56" s="5"/>
      <c r="FI56" s="5"/>
      <c r="FJ56" s="5"/>
      <c r="FK56" s="5"/>
      <c r="FL56" s="5"/>
      <c r="FM56" s="5"/>
      <c r="FN56" s="5"/>
      <c r="FO56" s="5"/>
      <c r="FP56" s="5"/>
      <c r="FQ56" s="5"/>
      <c r="FR56" s="5"/>
      <c r="FS56" s="5"/>
      <c r="FT56" s="5"/>
      <c r="FU56" s="5"/>
      <c r="FV56" s="5"/>
      <c r="FW56" s="5"/>
      <c r="FX56" s="5"/>
      <c r="FY56" s="5"/>
      <c r="FZ56" s="5"/>
      <c r="GA56" s="5"/>
      <c r="GB56" s="5"/>
      <c r="GC56" s="5"/>
      <c r="GD56" s="5"/>
      <c r="GE56" s="5"/>
      <c r="GF56" s="5"/>
      <c r="GG56" s="5"/>
      <c r="GH56" s="5"/>
      <c r="GI56" s="5"/>
      <c r="GJ56" s="5"/>
      <c r="GK56" s="5"/>
      <c r="GL56" s="5"/>
      <c r="GM56" s="5"/>
      <c r="GN56" s="5"/>
      <c r="GO56" s="5"/>
      <c r="GP56" s="5"/>
      <c r="GQ56" s="5"/>
      <c r="GR56" s="5"/>
      <c r="GS56" s="5"/>
      <c r="GT56" s="5"/>
      <c r="GU56" s="5"/>
      <c r="GV56" s="5"/>
      <c r="GW56" s="5"/>
      <c r="GX56" s="5"/>
      <c r="GY56" s="5"/>
      <c r="GZ56" s="5"/>
      <c r="HA56" s="5"/>
      <c r="HB56" s="5"/>
      <c r="HC56" s="5"/>
      <c r="HD56" s="5"/>
      <c r="HE56" s="5"/>
      <c r="HF56" s="5"/>
      <c r="HG56" s="5"/>
      <c r="HH56" s="5"/>
    </row>
    <row r="57" spans="1:216" ht="15" thickBot="1" x14ac:dyDescent="0.4">
      <c r="A57" s="6" t="s">
        <v>87</v>
      </c>
      <c r="B57" s="7"/>
      <c r="C57" s="7">
        <v>16</v>
      </c>
      <c r="D57" s="7">
        <v>16</v>
      </c>
      <c r="E57" s="7">
        <v>18</v>
      </c>
      <c r="F57" s="7">
        <v>24</v>
      </c>
      <c r="G57" s="7">
        <v>25</v>
      </c>
      <c r="H57" s="7">
        <v>27</v>
      </c>
      <c r="I57" s="7">
        <v>30</v>
      </c>
      <c r="J57" s="7">
        <v>34</v>
      </c>
      <c r="K57" s="7">
        <v>36</v>
      </c>
      <c r="L57" s="7">
        <v>37</v>
      </c>
      <c r="M57" s="7">
        <v>39</v>
      </c>
      <c r="N57" s="7">
        <v>42</v>
      </c>
      <c r="O57" s="7">
        <v>44</v>
      </c>
      <c r="P57" s="7">
        <v>43</v>
      </c>
      <c r="Q57" s="7">
        <v>43</v>
      </c>
      <c r="R57" s="7">
        <v>43</v>
      </c>
      <c r="S57" s="7">
        <v>44</v>
      </c>
      <c r="T57" s="7">
        <v>46</v>
      </c>
      <c r="U57" s="7">
        <v>46</v>
      </c>
      <c r="V57" s="7" t="s">
        <v>102</v>
      </c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  <c r="DO57" s="7"/>
      <c r="DP57" s="7"/>
      <c r="DQ57" s="7"/>
      <c r="DR57" s="7"/>
      <c r="DS57" s="7"/>
      <c r="DT57" s="7"/>
      <c r="DU57" s="7"/>
      <c r="DV57" s="7"/>
      <c r="DW57" s="7"/>
      <c r="DX57" s="7"/>
      <c r="DY57" s="7"/>
      <c r="DZ57" s="7"/>
      <c r="EA57" s="7"/>
      <c r="EB57" s="7"/>
      <c r="EC57" s="7"/>
      <c r="ED57" s="7"/>
      <c r="EE57" s="7"/>
      <c r="EF57" s="7"/>
      <c r="EG57" s="7"/>
      <c r="EH57" s="7"/>
      <c r="EI57" s="7"/>
      <c r="EJ57" s="7"/>
      <c r="EK57" s="7"/>
      <c r="EL57" s="7"/>
      <c r="EM57" s="7"/>
      <c r="EN57" s="7"/>
      <c r="EO57" s="7"/>
      <c r="EP57" s="7"/>
      <c r="EQ57" s="7"/>
      <c r="ER57" s="7"/>
      <c r="ES57" s="7"/>
      <c r="ET57" s="7"/>
      <c r="EU57" s="7"/>
      <c r="EV57" s="7"/>
      <c r="EW57" s="7"/>
      <c r="EX57" s="7"/>
      <c r="EY57" s="7"/>
      <c r="EZ57" s="7"/>
      <c r="FA57" s="7"/>
      <c r="FB57" s="7"/>
      <c r="FC57" s="7"/>
      <c r="FD57" s="7"/>
      <c r="FE57" s="7"/>
      <c r="FF57" s="7"/>
      <c r="FG57" s="7"/>
      <c r="FH57" s="7"/>
      <c r="FI57" s="7"/>
      <c r="FJ57" s="7"/>
      <c r="FK57" s="7"/>
      <c r="FL57" s="7"/>
      <c r="FM57" s="7"/>
      <c r="FN57" s="7"/>
      <c r="FO57" s="7"/>
      <c r="FP57" s="7"/>
      <c r="FQ57" s="7"/>
      <c r="FR57" s="7"/>
      <c r="FS57" s="7"/>
      <c r="FT57" s="7"/>
      <c r="FU57" s="7"/>
      <c r="FV57" s="7"/>
      <c r="FW57" s="7"/>
      <c r="FX57" s="7"/>
      <c r="FY57" s="7"/>
      <c r="FZ57" s="7"/>
      <c r="GA57" s="7"/>
      <c r="GB57" s="7"/>
      <c r="GC57" s="7"/>
      <c r="GD57" s="7"/>
      <c r="GE57" s="7"/>
      <c r="GF57" s="7"/>
      <c r="GG57" s="7"/>
      <c r="GH57" s="7"/>
      <c r="GI57" s="7"/>
      <c r="GJ57" s="7"/>
      <c r="GK57" s="7"/>
      <c r="GL57" s="7"/>
      <c r="GM57" s="7"/>
      <c r="GN57" s="7"/>
      <c r="GO57" s="7"/>
      <c r="GP57" s="7"/>
      <c r="GQ57" s="7"/>
      <c r="GR57" s="7"/>
      <c r="GS57" s="7"/>
      <c r="GT57" s="7"/>
      <c r="GU57" s="7"/>
      <c r="GV57" s="7"/>
      <c r="GW57" s="7"/>
      <c r="GX57" s="7"/>
      <c r="GY57" s="7"/>
      <c r="GZ57" s="7"/>
      <c r="HA57" s="7"/>
      <c r="HB57" s="7"/>
      <c r="HC57" s="7"/>
      <c r="HD57" s="7"/>
      <c r="HE57" s="7"/>
      <c r="HF57" s="7"/>
      <c r="HG57" s="7"/>
      <c r="HH57" s="7"/>
    </row>
    <row r="58" spans="1:216" ht="15" thickBot="1" x14ac:dyDescent="0.4">
      <c r="A58" s="8" t="s">
        <v>88</v>
      </c>
      <c r="B58" s="9"/>
      <c r="C58" s="9">
        <v>18</v>
      </c>
      <c r="D58" s="9">
        <v>20</v>
      </c>
      <c r="E58" s="9">
        <v>20</v>
      </c>
      <c r="F58" s="9">
        <v>23</v>
      </c>
      <c r="G58" s="9">
        <v>27</v>
      </c>
      <c r="H58" s="9">
        <v>29</v>
      </c>
      <c r="I58" s="9">
        <v>31</v>
      </c>
      <c r="J58" s="9">
        <v>33</v>
      </c>
      <c r="K58" s="9">
        <v>33</v>
      </c>
      <c r="L58" s="9">
        <v>34</v>
      </c>
      <c r="M58" s="9">
        <v>34</v>
      </c>
      <c r="N58" s="9">
        <v>34</v>
      </c>
      <c r="O58" s="9">
        <v>34</v>
      </c>
      <c r="P58" s="9">
        <v>35</v>
      </c>
      <c r="Q58" s="9">
        <v>36</v>
      </c>
      <c r="R58" s="9">
        <v>36</v>
      </c>
      <c r="S58" s="9">
        <v>35</v>
      </c>
      <c r="T58" s="9">
        <v>35</v>
      </c>
      <c r="U58" s="9">
        <v>35</v>
      </c>
      <c r="V58" s="9" t="s">
        <v>102</v>
      </c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/>
      <c r="ET58" s="9"/>
      <c r="EU58" s="9"/>
      <c r="EV58" s="9"/>
      <c r="EW58" s="9"/>
      <c r="EX58" s="9"/>
      <c r="EY58" s="9"/>
      <c r="EZ58" s="9"/>
      <c r="FA58" s="9"/>
      <c r="FB58" s="9"/>
      <c r="FC58" s="9"/>
      <c r="FD58" s="9"/>
      <c r="FE58" s="9"/>
      <c r="FF58" s="9"/>
      <c r="FG58" s="9"/>
      <c r="FH58" s="9"/>
      <c r="FI58" s="9"/>
      <c r="FJ58" s="9"/>
      <c r="FK58" s="9"/>
      <c r="FL58" s="9"/>
      <c r="FM58" s="9"/>
      <c r="FN58" s="9"/>
      <c r="FO58" s="9"/>
      <c r="FP58" s="9"/>
      <c r="FQ58" s="9"/>
      <c r="FR58" s="9"/>
      <c r="FS58" s="9"/>
      <c r="FT58" s="9"/>
      <c r="FU58" s="9"/>
      <c r="FV58" s="9"/>
      <c r="FW58" s="9"/>
      <c r="FX58" s="9"/>
      <c r="FY58" s="9"/>
      <c r="FZ58" s="9"/>
      <c r="GA58" s="9"/>
      <c r="GB58" s="9"/>
      <c r="GC58" s="9"/>
      <c r="GD58" s="9"/>
      <c r="GE58" s="9"/>
      <c r="GF58" s="9"/>
      <c r="GG58" s="9"/>
      <c r="GH58" s="9"/>
      <c r="GI58" s="9"/>
      <c r="GJ58" s="9"/>
      <c r="GK58" s="9"/>
      <c r="GL58" s="9"/>
      <c r="GM58" s="9"/>
      <c r="GN58" s="9"/>
      <c r="GO58" s="9"/>
      <c r="GP58" s="9"/>
      <c r="GQ58" s="9"/>
      <c r="GR58" s="9"/>
      <c r="GS58" s="9"/>
      <c r="GT58" s="9"/>
      <c r="GU58" s="9"/>
      <c r="GV58" s="9"/>
      <c r="GW58" s="9"/>
      <c r="GX58" s="9"/>
      <c r="GY58" s="9"/>
      <c r="GZ58" s="9"/>
      <c r="HA58" s="9"/>
      <c r="HB58" s="9"/>
      <c r="HC58" s="9"/>
      <c r="HD58" s="9"/>
      <c r="HE58" s="9"/>
      <c r="HF58" s="9"/>
      <c r="HG58" s="9"/>
      <c r="HH58" s="9"/>
    </row>
    <row r="59" spans="1:216" ht="15" thickBot="1" x14ac:dyDescent="0.4">
      <c r="A59" s="6" t="s">
        <v>89</v>
      </c>
      <c r="B59" s="7"/>
      <c r="C59" s="7">
        <v>87</v>
      </c>
      <c r="D59" s="7">
        <v>112</v>
      </c>
      <c r="E59" s="7">
        <v>116</v>
      </c>
      <c r="F59" s="7">
        <v>128</v>
      </c>
      <c r="G59" s="7">
        <v>144</v>
      </c>
      <c r="H59" s="7">
        <v>148</v>
      </c>
      <c r="I59" s="7">
        <v>154</v>
      </c>
      <c r="J59" s="7">
        <v>165</v>
      </c>
      <c r="K59" s="7">
        <v>171</v>
      </c>
      <c r="L59" s="7">
        <v>177</v>
      </c>
      <c r="M59" s="7">
        <v>180</v>
      </c>
      <c r="N59" s="7">
        <v>181</v>
      </c>
      <c r="O59" s="7">
        <v>182</v>
      </c>
      <c r="P59" s="7">
        <v>183</v>
      </c>
      <c r="Q59" s="7">
        <v>185</v>
      </c>
      <c r="R59" s="7">
        <v>190</v>
      </c>
      <c r="S59" s="7">
        <v>193</v>
      </c>
      <c r="T59" s="7">
        <v>194</v>
      </c>
      <c r="U59" s="7">
        <v>197</v>
      </c>
      <c r="V59" s="7" t="s">
        <v>102</v>
      </c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  <c r="DE59" s="7"/>
      <c r="DF59" s="7"/>
      <c r="DG59" s="7"/>
      <c r="DH59" s="7"/>
      <c r="DI59" s="7"/>
      <c r="DJ59" s="7"/>
      <c r="DK59" s="7"/>
      <c r="DL59" s="7"/>
      <c r="DM59" s="7"/>
      <c r="DN59" s="7"/>
      <c r="DO59" s="7"/>
      <c r="DP59" s="7"/>
      <c r="DQ59" s="7"/>
      <c r="DR59" s="7"/>
      <c r="DS59" s="7"/>
      <c r="DT59" s="7"/>
      <c r="DU59" s="7"/>
      <c r="DV59" s="7"/>
      <c r="DW59" s="7"/>
      <c r="DX59" s="7"/>
      <c r="DY59" s="7"/>
      <c r="DZ59" s="7"/>
      <c r="EA59" s="7"/>
      <c r="EB59" s="7"/>
      <c r="EC59" s="7"/>
      <c r="ED59" s="7"/>
      <c r="EE59" s="7"/>
      <c r="EF59" s="7"/>
      <c r="EG59" s="7"/>
      <c r="EH59" s="7"/>
      <c r="EI59" s="7"/>
      <c r="EJ59" s="7"/>
      <c r="EK59" s="7"/>
      <c r="EL59" s="7"/>
      <c r="EM59" s="7"/>
      <c r="EN59" s="7"/>
      <c r="EO59" s="7"/>
      <c r="EP59" s="7"/>
      <c r="EQ59" s="7"/>
      <c r="ER59" s="7"/>
      <c r="ES59" s="7"/>
      <c r="ET59" s="7"/>
      <c r="EU59" s="7"/>
      <c r="EV59" s="7"/>
      <c r="EW59" s="7"/>
      <c r="EX59" s="7"/>
      <c r="EY59" s="7"/>
      <c r="EZ59" s="7"/>
      <c r="FA59" s="7"/>
      <c r="FB59" s="7"/>
      <c r="FC59" s="7"/>
      <c r="FD59" s="7"/>
      <c r="FE59" s="7"/>
      <c r="FF59" s="7"/>
      <c r="FG59" s="7"/>
      <c r="FH59" s="7"/>
      <c r="FI59" s="7"/>
      <c r="FJ59" s="7"/>
      <c r="FK59" s="7"/>
      <c r="FL59" s="7"/>
      <c r="FM59" s="7"/>
      <c r="FN59" s="7"/>
      <c r="FO59" s="7"/>
      <c r="FP59" s="7"/>
      <c r="FQ59" s="7"/>
      <c r="FR59" s="7"/>
      <c r="FS59" s="7"/>
      <c r="FT59" s="7"/>
      <c r="FU59" s="7"/>
      <c r="FV59" s="7"/>
      <c r="FW59" s="7"/>
      <c r="FX59" s="7"/>
      <c r="FY59" s="7"/>
      <c r="FZ59" s="7"/>
      <c r="GA59" s="7"/>
      <c r="GB59" s="7"/>
      <c r="GC59" s="7"/>
      <c r="GD59" s="7"/>
      <c r="GE59" s="7"/>
      <c r="GF59" s="7"/>
      <c r="GG59" s="7"/>
      <c r="GH59" s="7"/>
      <c r="GI59" s="7"/>
      <c r="GJ59" s="7"/>
      <c r="GK59" s="7"/>
      <c r="GL59" s="7"/>
      <c r="GM59" s="7"/>
      <c r="GN59" s="7"/>
      <c r="GO59" s="7"/>
      <c r="GP59" s="7"/>
      <c r="GQ59" s="7"/>
      <c r="GR59" s="7"/>
      <c r="GS59" s="7"/>
      <c r="GT59" s="7"/>
      <c r="GU59" s="7"/>
      <c r="GV59" s="7"/>
      <c r="GW59" s="7"/>
      <c r="GX59" s="7"/>
      <c r="GY59" s="7"/>
      <c r="GZ59" s="7"/>
      <c r="HA59" s="7"/>
      <c r="HB59" s="7"/>
      <c r="HC59" s="7"/>
      <c r="HD59" s="7"/>
      <c r="HE59" s="7"/>
      <c r="HF59" s="7"/>
      <c r="HG59" s="7"/>
      <c r="HH59" s="7"/>
    </row>
    <row r="60" spans="1:216" ht="15" thickBot="1" x14ac:dyDescent="0.4">
      <c r="A60" s="8" t="s">
        <v>90</v>
      </c>
      <c r="B60" s="9"/>
      <c r="C60" s="9">
        <v>380</v>
      </c>
      <c r="D60" s="9">
        <v>462</v>
      </c>
      <c r="E60" s="9">
        <v>486</v>
      </c>
      <c r="F60" s="9">
        <v>539</v>
      </c>
      <c r="G60" s="9">
        <v>601</v>
      </c>
      <c r="H60" s="9">
        <v>622</v>
      </c>
      <c r="I60" s="9">
        <v>662</v>
      </c>
      <c r="J60" s="9">
        <v>696</v>
      </c>
      <c r="K60" s="9">
        <v>751</v>
      </c>
      <c r="L60" s="9">
        <v>783</v>
      </c>
      <c r="M60" s="9">
        <v>804</v>
      </c>
      <c r="N60" s="9">
        <v>822</v>
      </c>
      <c r="O60" s="9">
        <v>844</v>
      </c>
      <c r="P60" s="9">
        <v>870</v>
      </c>
      <c r="Q60" s="9">
        <v>883</v>
      </c>
      <c r="R60" s="9">
        <v>913</v>
      </c>
      <c r="S60" s="9">
        <v>959</v>
      </c>
      <c r="T60" s="9">
        <v>985</v>
      </c>
      <c r="U60" s="9">
        <v>1022</v>
      </c>
      <c r="V60" s="9" t="s">
        <v>102</v>
      </c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  <c r="EU60" s="9"/>
      <c r="EV60" s="9"/>
      <c r="EW60" s="9"/>
      <c r="EX60" s="9"/>
      <c r="EY60" s="9"/>
      <c r="EZ60" s="9"/>
      <c r="FA60" s="9"/>
      <c r="FB60" s="9"/>
      <c r="FC60" s="9"/>
      <c r="FD60" s="9"/>
      <c r="FE60" s="9"/>
      <c r="FF60" s="9"/>
      <c r="FG60" s="9"/>
      <c r="FH60" s="9"/>
      <c r="FI60" s="9"/>
      <c r="FJ60" s="9"/>
      <c r="FK60" s="9"/>
      <c r="FL60" s="9"/>
      <c r="FM60" s="9"/>
      <c r="FN60" s="9"/>
      <c r="FO60" s="9"/>
      <c r="FP60" s="9"/>
      <c r="FQ60" s="9"/>
      <c r="FR60" s="9"/>
      <c r="FS60" s="9"/>
      <c r="FT60" s="9"/>
      <c r="FU60" s="9"/>
      <c r="FV60" s="9"/>
      <c r="FW60" s="9"/>
      <c r="FX60" s="9"/>
      <c r="FY60" s="9"/>
      <c r="FZ60" s="9"/>
      <c r="GA60" s="9"/>
      <c r="GB60" s="9"/>
      <c r="GC60" s="9"/>
      <c r="GD60" s="9"/>
      <c r="GE60" s="9"/>
      <c r="GF60" s="9"/>
      <c r="GG60" s="9"/>
      <c r="GH60" s="9"/>
      <c r="GI60" s="9"/>
      <c r="GJ60" s="9"/>
      <c r="GK60" s="9"/>
      <c r="GL60" s="9"/>
      <c r="GM60" s="9"/>
      <c r="GN60" s="9"/>
      <c r="GO60" s="9"/>
      <c r="GP60" s="9"/>
      <c r="GQ60" s="9"/>
      <c r="GR60" s="9"/>
      <c r="GS60" s="9"/>
      <c r="GT60" s="9"/>
      <c r="GU60" s="9"/>
      <c r="GV60" s="9"/>
      <c r="GW60" s="9"/>
      <c r="GX60" s="9"/>
      <c r="GY60" s="9"/>
      <c r="GZ60" s="9"/>
      <c r="HA60" s="9"/>
      <c r="HB60" s="9"/>
      <c r="HC60" s="9"/>
      <c r="HD60" s="9"/>
      <c r="HE60" s="9"/>
      <c r="HF60" s="9"/>
      <c r="HG60" s="9"/>
      <c r="HH60" s="9"/>
    </row>
    <row r="61" spans="1:216" ht="15" thickBot="1" x14ac:dyDescent="0.4">
      <c r="A61" s="6" t="s">
        <v>91</v>
      </c>
      <c r="B61" s="7"/>
      <c r="C61" s="7">
        <v>374</v>
      </c>
      <c r="D61" s="7">
        <v>465</v>
      </c>
      <c r="E61" s="7">
        <v>495</v>
      </c>
      <c r="F61" s="7">
        <v>566</v>
      </c>
      <c r="G61" s="7">
        <v>638</v>
      </c>
      <c r="H61" s="7">
        <v>667</v>
      </c>
      <c r="I61" s="7">
        <v>733</v>
      </c>
      <c r="J61" s="7">
        <v>772</v>
      </c>
      <c r="K61" s="7">
        <v>846</v>
      </c>
      <c r="L61" s="7">
        <v>887</v>
      </c>
      <c r="M61" s="7">
        <v>924</v>
      </c>
      <c r="N61" s="7">
        <v>937</v>
      </c>
      <c r="O61" s="7">
        <v>989</v>
      </c>
      <c r="P61" s="7">
        <v>1017</v>
      </c>
      <c r="Q61" s="7">
        <v>1052</v>
      </c>
      <c r="R61" s="7">
        <v>1126</v>
      </c>
      <c r="S61" s="7">
        <v>1176</v>
      </c>
      <c r="T61" s="7">
        <v>1218</v>
      </c>
      <c r="U61" s="7">
        <v>1250</v>
      </c>
      <c r="V61" s="7" t="s">
        <v>102</v>
      </c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7"/>
      <c r="DH61" s="7"/>
      <c r="DI61" s="7"/>
      <c r="DJ61" s="7"/>
      <c r="DK61" s="7"/>
      <c r="DL61" s="7"/>
      <c r="DM61" s="7"/>
      <c r="DN61" s="7"/>
      <c r="DO61" s="7"/>
      <c r="DP61" s="7"/>
      <c r="DQ61" s="7"/>
      <c r="DR61" s="7"/>
      <c r="DS61" s="7"/>
      <c r="DT61" s="7"/>
      <c r="DU61" s="7"/>
      <c r="DV61" s="7"/>
      <c r="DW61" s="7"/>
      <c r="DX61" s="7"/>
      <c r="DY61" s="7"/>
      <c r="DZ61" s="7"/>
      <c r="EA61" s="7"/>
      <c r="EB61" s="7"/>
      <c r="EC61" s="7"/>
      <c r="ED61" s="7"/>
      <c r="EE61" s="7"/>
      <c r="EF61" s="7"/>
      <c r="EG61" s="7"/>
      <c r="EH61" s="7"/>
      <c r="EI61" s="7"/>
      <c r="EJ61" s="7"/>
      <c r="EK61" s="7"/>
      <c r="EL61" s="7"/>
      <c r="EM61" s="7"/>
      <c r="EN61" s="7"/>
      <c r="EO61" s="7"/>
      <c r="EP61" s="7"/>
      <c r="EQ61" s="7"/>
      <c r="ER61" s="7"/>
      <c r="ES61" s="7"/>
      <c r="ET61" s="7"/>
      <c r="EU61" s="7"/>
      <c r="EV61" s="7"/>
      <c r="EW61" s="7"/>
      <c r="EX61" s="7"/>
      <c r="EY61" s="7"/>
      <c r="EZ61" s="7"/>
      <c r="FA61" s="7"/>
      <c r="FB61" s="7"/>
      <c r="FC61" s="7"/>
      <c r="FD61" s="7"/>
      <c r="FE61" s="7"/>
      <c r="FF61" s="7"/>
      <c r="FG61" s="7"/>
      <c r="FH61" s="7"/>
      <c r="FI61" s="7"/>
      <c r="FJ61" s="7"/>
      <c r="FK61" s="7"/>
      <c r="FL61" s="7"/>
      <c r="FM61" s="7"/>
      <c r="FN61" s="7"/>
      <c r="FO61" s="7"/>
      <c r="FP61" s="7"/>
      <c r="FQ61" s="7"/>
      <c r="FR61" s="7"/>
      <c r="FS61" s="7"/>
      <c r="FT61" s="7"/>
      <c r="FU61" s="7"/>
      <c r="FV61" s="7"/>
      <c r="FW61" s="7"/>
      <c r="FX61" s="7"/>
      <c r="FY61" s="7"/>
      <c r="FZ61" s="7"/>
      <c r="GA61" s="7"/>
      <c r="GB61" s="7"/>
      <c r="GC61" s="7"/>
      <c r="GD61" s="7"/>
      <c r="GE61" s="7"/>
      <c r="GF61" s="7"/>
      <c r="GG61" s="7"/>
      <c r="GH61" s="7"/>
      <c r="GI61" s="7"/>
      <c r="GJ61" s="7"/>
      <c r="GK61" s="7"/>
      <c r="GL61" s="7"/>
      <c r="GM61" s="7"/>
      <c r="GN61" s="7"/>
      <c r="GO61" s="7"/>
      <c r="GP61" s="7"/>
      <c r="GQ61" s="7"/>
      <c r="GR61" s="7"/>
      <c r="GS61" s="7"/>
      <c r="GT61" s="7"/>
      <c r="GU61" s="7"/>
      <c r="GV61" s="7"/>
      <c r="GW61" s="7"/>
      <c r="GX61" s="7"/>
      <c r="GY61" s="7"/>
      <c r="GZ61" s="7"/>
      <c r="HA61" s="7"/>
      <c r="HB61" s="7"/>
      <c r="HC61" s="7"/>
      <c r="HD61" s="7"/>
      <c r="HE61" s="7"/>
      <c r="HF61" s="7"/>
      <c r="HG61" s="7"/>
      <c r="HH61" s="7"/>
    </row>
    <row r="62" spans="1:216" ht="15" thickBot="1" x14ac:dyDescent="0.4">
      <c r="A62" s="8" t="s">
        <v>92</v>
      </c>
      <c r="B62" s="9"/>
      <c r="C62" s="9">
        <v>357</v>
      </c>
      <c r="D62" s="9">
        <v>456</v>
      </c>
      <c r="E62" s="9">
        <v>496</v>
      </c>
      <c r="F62" s="9">
        <v>560</v>
      </c>
      <c r="G62" s="9">
        <v>656</v>
      </c>
      <c r="H62" s="9">
        <v>691</v>
      </c>
      <c r="I62" s="9">
        <v>763</v>
      </c>
      <c r="J62" s="9">
        <v>837</v>
      </c>
      <c r="K62" s="9">
        <v>908</v>
      </c>
      <c r="L62" s="9">
        <v>966</v>
      </c>
      <c r="M62" s="9">
        <v>1007</v>
      </c>
      <c r="N62" s="9">
        <v>1055</v>
      </c>
      <c r="O62" s="9">
        <v>1112</v>
      </c>
      <c r="P62" s="9">
        <v>1153</v>
      </c>
      <c r="Q62" s="9">
        <v>1198</v>
      </c>
      <c r="R62" s="9">
        <v>1282</v>
      </c>
      <c r="S62" s="9">
        <v>1354</v>
      </c>
      <c r="T62" s="9">
        <v>1401</v>
      </c>
      <c r="U62" s="9">
        <v>1451</v>
      </c>
      <c r="V62" s="9" t="s">
        <v>102</v>
      </c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/>
      <c r="ET62" s="9"/>
      <c r="EU62" s="9"/>
      <c r="EV62" s="9"/>
      <c r="EW62" s="9"/>
      <c r="EX62" s="9"/>
      <c r="EY62" s="9"/>
      <c r="EZ62" s="9"/>
      <c r="FA62" s="9"/>
      <c r="FB62" s="9"/>
      <c r="FC62" s="9"/>
      <c r="FD62" s="9"/>
      <c r="FE62" s="9"/>
      <c r="FF62" s="9"/>
      <c r="FG62" s="9"/>
      <c r="FH62" s="9"/>
      <c r="FI62" s="9"/>
      <c r="FJ62" s="9"/>
      <c r="FK62" s="9"/>
      <c r="FL62" s="9"/>
      <c r="FM62" s="9"/>
      <c r="FN62" s="9"/>
      <c r="FO62" s="9"/>
      <c r="FP62" s="9"/>
      <c r="FQ62" s="9"/>
      <c r="FR62" s="9"/>
      <c r="FS62" s="9"/>
      <c r="FT62" s="9"/>
      <c r="FU62" s="9"/>
      <c r="FV62" s="9"/>
      <c r="FW62" s="9"/>
      <c r="FX62" s="9"/>
      <c r="FY62" s="9"/>
      <c r="FZ62" s="9"/>
      <c r="GA62" s="9"/>
      <c r="GB62" s="9"/>
      <c r="GC62" s="9"/>
      <c r="GD62" s="9"/>
      <c r="GE62" s="9"/>
      <c r="GF62" s="9"/>
      <c r="GG62" s="9"/>
      <c r="GH62" s="9"/>
      <c r="GI62" s="9"/>
      <c r="GJ62" s="9"/>
      <c r="GK62" s="9"/>
      <c r="GL62" s="9"/>
      <c r="GM62" s="9"/>
      <c r="GN62" s="9"/>
      <c r="GO62" s="9"/>
      <c r="GP62" s="9"/>
      <c r="GQ62" s="9"/>
      <c r="GR62" s="9"/>
      <c r="GS62" s="9"/>
      <c r="GT62" s="9"/>
      <c r="GU62" s="9"/>
      <c r="GV62" s="9"/>
      <c r="GW62" s="9"/>
      <c r="GX62" s="9"/>
      <c r="GY62" s="9"/>
      <c r="GZ62" s="9"/>
      <c r="HA62" s="9"/>
      <c r="HB62" s="9"/>
      <c r="HC62" s="9"/>
      <c r="HD62" s="9"/>
      <c r="HE62" s="9"/>
      <c r="HF62" s="9"/>
      <c r="HG62" s="9"/>
      <c r="HH62" s="9"/>
    </row>
    <row r="63" spans="1:216" ht="15" thickBot="1" x14ac:dyDescent="0.4">
      <c r="A63" s="6" t="s">
        <v>93</v>
      </c>
      <c r="B63" s="7"/>
      <c r="C63" s="7">
        <v>342</v>
      </c>
      <c r="D63" s="7">
        <v>418</v>
      </c>
      <c r="E63" s="7">
        <v>447</v>
      </c>
      <c r="F63" s="7">
        <v>512</v>
      </c>
      <c r="G63" s="7">
        <v>576</v>
      </c>
      <c r="H63" s="7">
        <v>607</v>
      </c>
      <c r="I63" s="7">
        <v>665</v>
      </c>
      <c r="J63" s="7">
        <v>708</v>
      </c>
      <c r="K63" s="7">
        <v>771</v>
      </c>
      <c r="L63" s="7">
        <v>828</v>
      </c>
      <c r="M63" s="7">
        <v>874</v>
      </c>
      <c r="N63" s="7">
        <v>892</v>
      </c>
      <c r="O63" s="7">
        <v>938</v>
      </c>
      <c r="P63" s="7">
        <v>967</v>
      </c>
      <c r="Q63" s="7">
        <v>1009</v>
      </c>
      <c r="R63" s="7">
        <v>1088</v>
      </c>
      <c r="S63" s="7">
        <v>1145</v>
      </c>
      <c r="T63" s="7">
        <v>1188</v>
      </c>
      <c r="U63" s="7">
        <v>1247</v>
      </c>
      <c r="V63" s="7" t="s">
        <v>102</v>
      </c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  <c r="DE63" s="7"/>
      <c r="DF63" s="7"/>
      <c r="DG63" s="7"/>
      <c r="DH63" s="7"/>
      <c r="DI63" s="7"/>
      <c r="DJ63" s="7"/>
      <c r="DK63" s="7"/>
      <c r="DL63" s="7"/>
      <c r="DM63" s="7"/>
      <c r="DN63" s="7"/>
      <c r="DO63" s="7"/>
      <c r="DP63" s="7"/>
      <c r="DQ63" s="7"/>
      <c r="DR63" s="7"/>
      <c r="DS63" s="7"/>
      <c r="DT63" s="7"/>
      <c r="DU63" s="7"/>
      <c r="DV63" s="7"/>
      <c r="DW63" s="7"/>
      <c r="DX63" s="7"/>
      <c r="DY63" s="7"/>
      <c r="DZ63" s="7"/>
      <c r="EA63" s="7"/>
      <c r="EB63" s="7"/>
      <c r="EC63" s="7"/>
      <c r="ED63" s="7"/>
      <c r="EE63" s="7"/>
      <c r="EF63" s="7"/>
      <c r="EG63" s="7"/>
      <c r="EH63" s="7"/>
      <c r="EI63" s="7"/>
      <c r="EJ63" s="7"/>
      <c r="EK63" s="7"/>
      <c r="EL63" s="7"/>
      <c r="EM63" s="7"/>
      <c r="EN63" s="7"/>
      <c r="EO63" s="7"/>
      <c r="EP63" s="7"/>
      <c r="EQ63" s="7"/>
      <c r="ER63" s="7"/>
      <c r="ES63" s="7"/>
      <c r="ET63" s="7"/>
      <c r="EU63" s="7"/>
      <c r="EV63" s="7"/>
      <c r="EW63" s="7"/>
      <c r="EX63" s="7"/>
      <c r="EY63" s="7"/>
      <c r="EZ63" s="7"/>
      <c r="FA63" s="7"/>
      <c r="FB63" s="7"/>
      <c r="FC63" s="7"/>
      <c r="FD63" s="7"/>
      <c r="FE63" s="7"/>
      <c r="FF63" s="7"/>
      <c r="FG63" s="7"/>
      <c r="FH63" s="7"/>
      <c r="FI63" s="7"/>
      <c r="FJ63" s="7"/>
      <c r="FK63" s="7"/>
      <c r="FL63" s="7"/>
      <c r="FM63" s="7"/>
      <c r="FN63" s="7"/>
      <c r="FO63" s="7"/>
      <c r="FP63" s="7"/>
      <c r="FQ63" s="7"/>
      <c r="FR63" s="7"/>
      <c r="FS63" s="7"/>
      <c r="FT63" s="7"/>
      <c r="FU63" s="7"/>
      <c r="FV63" s="7"/>
      <c r="FW63" s="7"/>
      <c r="FX63" s="7"/>
      <c r="FY63" s="7"/>
      <c r="FZ63" s="7"/>
      <c r="GA63" s="7"/>
      <c r="GB63" s="7"/>
      <c r="GC63" s="7"/>
      <c r="GD63" s="7"/>
      <c r="GE63" s="7"/>
      <c r="GF63" s="7"/>
      <c r="GG63" s="7"/>
      <c r="GH63" s="7"/>
      <c r="GI63" s="7"/>
      <c r="GJ63" s="7"/>
      <c r="GK63" s="7"/>
      <c r="GL63" s="7"/>
      <c r="GM63" s="7"/>
      <c r="GN63" s="7"/>
      <c r="GO63" s="7"/>
      <c r="GP63" s="7"/>
      <c r="GQ63" s="7"/>
      <c r="GR63" s="7"/>
      <c r="GS63" s="7"/>
      <c r="GT63" s="7"/>
      <c r="GU63" s="7"/>
      <c r="GV63" s="7"/>
      <c r="GW63" s="7"/>
      <c r="GX63" s="7"/>
      <c r="GY63" s="7"/>
      <c r="GZ63" s="7"/>
      <c r="HA63" s="7"/>
      <c r="HB63" s="7"/>
      <c r="HC63" s="7"/>
      <c r="HD63" s="7"/>
      <c r="HE63" s="7"/>
      <c r="HF63" s="7"/>
      <c r="HG63" s="7"/>
      <c r="HH63" s="7"/>
    </row>
    <row r="64" spans="1:216" ht="15" thickBot="1" x14ac:dyDescent="0.4">
      <c r="A64" s="8" t="s">
        <v>94</v>
      </c>
      <c r="B64" s="9"/>
      <c r="C64" s="9">
        <v>258</v>
      </c>
      <c r="D64" s="9">
        <v>310</v>
      </c>
      <c r="E64" s="9">
        <v>321</v>
      </c>
      <c r="F64" s="9">
        <v>362</v>
      </c>
      <c r="G64" s="9">
        <v>400</v>
      </c>
      <c r="H64" s="9">
        <v>433</v>
      </c>
      <c r="I64" s="9">
        <v>469</v>
      </c>
      <c r="J64" s="9">
        <v>505</v>
      </c>
      <c r="K64" s="9">
        <v>551</v>
      </c>
      <c r="L64" s="9">
        <v>581</v>
      </c>
      <c r="M64" s="9">
        <v>601</v>
      </c>
      <c r="N64" s="9">
        <v>613</v>
      </c>
      <c r="O64" s="9">
        <v>631</v>
      </c>
      <c r="P64" s="9">
        <v>652</v>
      </c>
      <c r="Q64" s="9">
        <v>666</v>
      </c>
      <c r="R64" s="9">
        <v>702</v>
      </c>
      <c r="S64" s="9">
        <v>743</v>
      </c>
      <c r="T64" s="9">
        <v>767</v>
      </c>
      <c r="U64" s="9">
        <v>802</v>
      </c>
      <c r="V64" s="9" t="s">
        <v>102</v>
      </c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  <c r="EU64" s="9"/>
      <c r="EV64" s="9"/>
      <c r="EW64" s="9"/>
      <c r="EX64" s="9"/>
      <c r="EY64" s="9"/>
      <c r="EZ64" s="9"/>
      <c r="FA64" s="9"/>
      <c r="FB64" s="9"/>
      <c r="FC64" s="9"/>
      <c r="FD64" s="9"/>
      <c r="FE64" s="9"/>
      <c r="FF64" s="9"/>
      <c r="FG64" s="9"/>
      <c r="FH64" s="9"/>
      <c r="FI64" s="9"/>
      <c r="FJ64" s="9"/>
      <c r="FK64" s="9"/>
      <c r="FL64" s="9"/>
      <c r="FM64" s="9"/>
      <c r="FN64" s="9"/>
      <c r="FO64" s="9"/>
      <c r="FP64" s="9"/>
      <c r="FQ64" s="9"/>
      <c r="FR64" s="9"/>
      <c r="FS64" s="9"/>
      <c r="FT64" s="9"/>
      <c r="FU64" s="9"/>
      <c r="FV64" s="9"/>
      <c r="FW64" s="9"/>
      <c r="FX64" s="9"/>
      <c r="FY64" s="9"/>
      <c r="FZ64" s="9"/>
      <c r="GA64" s="9"/>
      <c r="GB64" s="9"/>
      <c r="GC64" s="9"/>
      <c r="GD64" s="9"/>
      <c r="GE64" s="9"/>
      <c r="GF64" s="9"/>
      <c r="GG64" s="9"/>
      <c r="GH64" s="9"/>
      <c r="GI64" s="9"/>
      <c r="GJ64" s="9"/>
      <c r="GK64" s="9"/>
      <c r="GL64" s="9"/>
      <c r="GM64" s="9"/>
      <c r="GN64" s="9"/>
      <c r="GO64" s="9"/>
      <c r="GP64" s="9"/>
      <c r="GQ64" s="9"/>
      <c r="GR64" s="9"/>
      <c r="GS64" s="9"/>
      <c r="GT64" s="9"/>
      <c r="GU64" s="9"/>
      <c r="GV64" s="9"/>
      <c r="GW64" s="9"/>
      <c r="GX64" s="9"/>
      <c r="GY64" s="9"/>
      <c r="GZ64" s="9"/>
      <c r="HA64" s="9"/>
      <c r="HB64" s="9"/>
      <c r="HC64" s="9"/>
      <c r="HD64" s="9"/>
      <c r="HE64" s="9"/>
      <c r="HF64" s="9"/>
      <c r="HG64" s="9"/>
      <c r="HH64" s="9"/>
    </row>
    <row r="65" spans="1:216" ht="15" thickBot="1" x14ac:dyDescent="0.4">
      <c r="A65" s="6" t="s">
        <v>95</v>
      </c>
      <c r="B65" s="7"/>
      <c r="C65" s="7">
        <v>140</v>
      </c>
      <c r="D65" s="7">
        <v>179</v>
      </c>
      <c r="E65" s="7">
        <v>199</v>
      </c>
      <c r="F65" s="7">
        <v>244</v>
      </c>
      <c r="G65" s="7">
        <v>277</v>
      </c>
      <c r="H65" s="7">
        <v>299</v>
      </c>
      <c r="I65" s="7">
        <v>340</v>
      </c>
      <c r="J65" s="7">
        <v>368</v>
      </c>
      <c r="K65" s="7">
        <v>423</v>
      </c>
      <c r="L65" s="7">
        <v>446</v>
      </c>
      <c r="M65" s="7">
        <v>467</v>
      </c>
      <c r="N65" s="7">
        <v>493</v>
      </c>
      <c r="O65" s="7">
        <v>518</v>
      </c>
      <c r="P65" s="7">
        <v>533</v>
      </c>
      <c r="Q65" s="7">
        <v>542</v>
      </c>
      <c r="R65" s="7">
        <v>579</v>
      </c>
      <c r="S65" s="7">
        <v>628</v>
      </c>
      <c r="T65" s="7">
        <v>646</v>
      </c>
      <c r="U65" s="7">
        <v>695</v>
      </c>
      <c r="V65" s="7" t="s">
        <v>102</v>
      </c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7"/>
      <c r="DL65" s="7"/>
      <c r="DM65" s="7"/>
      <c r="DN65" s="7"/>
      <c r="DO65" s="7"/>
      <c r="DP65" s="7"/>
      <c r="DQ65" s="7"/>
      <c r="DR65" s="7"/>
      <c r="DS65" s="7"/>
      <c r="DT65" s="7"/>
      <c r="DU65" s="7"/>
      <c r="DV65" s="7"/>
      <c r="DW65" s="7"/>
      <c r="DX65" s="7"/>
      <c r="DY65" s="7"/>
      <c r="DZ65" s="7"/>
      <c r="EA65" s="7"/>
      <c r="EB65" s="7"/>
      <c r="EC65" s="7"/>
      <c r="ED65" s="7"/>
      <c r="EE65" s="7"/>
      <c r="EF65" s="7"/>
      <c r="EG65" s="7"/>
      <c r="EH65" s="7"/>
      <c r="EI65" s="7"/>
      <c r="EJ65" s="7"/>
      <c r="EK65" s="7"/>
      <c r="EL65" s="7"/>
      <c r="EM65" s="7"/>
      <c r="EN65" s="7"/>
      <c r="EO65" s="7"/>
      <c r="EP65" s="7"/>
      <c r="EQ65" s="7"/>
      <c r="ER65" s="7"/>
      <c r="ES65" s="7"/>
      <c r="ET65" s="7"/>
      <c r="EU65" s="7"/>
      <c r="EV65" s="7"/>
      <c r="EW65" s="7"/>
      <c r="EX65" s="7"/>
      <c r="EY65" s="7"/>
      <c r="EZ65" s="7"/>
      <c r="FA65" s="7"/>
      <c r="FB65" s="7"/>
      <c r="FC65" s="7"/>
      <c r="FD65" s="7"/>
      <c r="FE65" s="7"/>
      <c r="FF65" s="7"/>
      <c r="FG65" s="7"/>
      <c r="FH65" s="7"/>
      <c r="FI65" s="7"/>
      <c r="FJ65" s="7"/>
      <c r="FK65" s="7"/>
      <c r="FL65" s="7"/>
      <c r="FM65" s="7"/>
      <c r="FN65" s="7"/>
      <c r="FO65" s="7"/>
      <c r="FP65" s="7"/>
      <c r="FQ65" s="7"/>
      <c r="FR65" s="7"/>
      <c r="FS65" s="7"/>
      <c r="FT65" s="7"/>
      <c r="FU65" s="7"/>
      <c r="FV65" s="7"/>
      <c r="FW65" s="7"/>
      <c r="FX65" s="7"/>
      <c r="FY65" s="7"/>
      <c r="FZ65" s="7"/>
      <c r="GA65" s="7"/>
      <c r="GB65" s="7"/>
      <c r="GC65" s="7"/>
      <c r="GD65" s="7"/>
      <c r="GE65" s="7"/>
      <c r="GF65" s="7"/>
      <c r="GG65" s="7"/>
      <c r="GH65" s="7"/>
      <c r="GI65" s="7"/>
      <c r="GJ65" s="7"/>
      <c r="GK65" s="7"/>
      <c r="GL65" s="7"/>
      <c r="GM65" s="7"/>
      <c r="GN65" s="7"/>
      <c r="GO65" s="7"/>
      <c r="GP65" s="7"/>
      <c r="GQ65" s="7"/>
      <c r="GR65" s="7"/>
      <c r="GS65" s="7"/>
      <c r="GT65" s="7"/>
      <c r="GU65" s="7"/>
      <c r="GV65" s="7"/>
      <c r="GW65" s="7"/>
      <c r="GX65" s="7"/>
      <c r="GY65" s="7"/>
      <c r="GZ65" s="7"/>
      <c r="HA65" s="7"/>
      <c r="HB65" s="7"/>
      <c r="HC65" s="7"/>
      <c r="HD65" s="7"/>
      <c r="HE65" s="7"/>
      <c r="HF65" s="7"/>
      <c r="HG65" s="7"/>
      <c r="HH65" s="7"/>
    </row>
    <row r="66" spans="1:216" ht="15" thickBot="1" x14ac:dyDescent="0.4">
      <c r="A66" s="8" t="s">
        <v>96</v>
      </c>
      <c r="B66" s="9"/>
      <c r="C66" s="9">
        <v>119</v>
      </c>
      <c r="D66" s="9">
        <v>197</v>
      </c>
      <c r="E66" s="9">
        <v>232</v>
      </c>
      <c r="F66" s="9">
        <v>295</v>
      </c>
      <c r="G66" s="9">
        <v>361</v>
      </c>
      <c r="H66" s="9">
        <v>443</v>
      </c>
      <c r="I66" s="9">
        <v>549</v>
      </c>
      <c r="J66" s="9">
        <v>646</v>
      </c>
      <c r="K66" s="9">
        <v>758</v>
      </c>
      <c r="L66" s="9">
        <v>862</v>
      </c>
      <c r="M66" s="9">
        <v>912</v>
      </c>
      <c r="N66" s="9">
        <v>1000</v>
      </c>
      <c r="O66" s="9">
        <v>1064</v>
      </c>
      <c r="P66" s="9">
        <v>1137</v>
      </c>
      <c r="Q66" s="9">
        <v>1198</v>
      </c>
      <c r="R66" s="9">
        <v>1302</v>
      </c>
      <c r="S66" s="9">
        <v>1463</v>
      </c>
      <c r="T66" s="9">
        <v>1552</v>
      </c>
      <c r="U66" s="9">
        <v>1689</v>
      </c>
      <c r="V66" s="9" t="s">
        <v>102</v>
      </c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EM66" s="9"/>
      <c r="EN66" s="9"/>
      <c r="EO66" s="9"/>
      <c r="EP66" s="9"/>
      <c r="EQ66" s="9"/>
      <c r="ER66" s="9"/>
      <c r="ES66" s="9"/>
      <c r="ET66" s="9"/>
      <c r="EU66" s="9"/>
      <c r="EV66" s="9"/>
      <c r="EW66" s="9"/>
      <c r="EX66" s="9"/>
      <c r="EY66" s="9"/>
      <c r="EZ66" s="9"/>
      <c r="FA66" s="9"/>
      <c r="FB66" s="9"/>
      <c r="FC66" s="9"/>
      <c r="FD66" s="9"/>
      <c r="FE66" s="9"/>
      <c r="FF66" s="9"/>
      <c r="FG66" s="9"/>
      <c r="FH66" s="9"/>
      <c r="FI66" s="9"/>
      <c r="FJ66" s="9"/>
      <c r="FK66" s="9"/>
      <c r="FL66" s="9"/>
      <c r="FM66" s="9"/>
      <c r="FN66" s="9"/>
      <c r="FO66" s="9"/>
      <c r="FP66" s="9"/>
      <c r="FQ66" s="9"/>
      <c r="FR66" s="9"/>
      <c r="FS66" s="9"/>
      <c r="FT66" s="9"/>
      <c r="FU66" s="9"/>
      <c r="FV66" s="9"/>
      <c r="FW66" s="9"/>
      <c r="FX66" s="9"/>
      <c r="FY66" s="9"/>
      <c r="FZ66" s="9"/>
      <c r="GA66" s="9"/>
      <c r="GB66" s="9"/>
      <c r="GC66" s="9"/>
      <c r="GD66" s="9"/>
      <c r="GE66" s="9"/>
      <c r="GF66" s="9"/>
      <c r="GG66" s="9"/>
      <c r="GH66" s="9"/>
      <c r="GI66" s="9"/>
      <c r="GJ66" s="9"/>
      <c r="GK66" s="9"/>
      <c r="GL66" s="9"/>
      <c r="GM66" s="9"/>
      <c r="GN66" s="9"/>
      <c r="GO66" s="9"/>
      <c r="GP66" s="9"/>
      <c r="GQ66" s="9"/>
      <c r="GR66" s="9"/>
      <c r="GS66" s="9"/>
      <c r="GT66" s="9"/>
      <c r="GU66" s="9"/>
      <c r="GV66" s="9"/>
      <c r="GW66" s="9"/>
      <c r="GX66" s="9"/>
      <c r="GY66" s="9"/>
      <c r="GZ66" s="9"/>
      <c r="HA66" s="9"/>
      <c r="HB66" s="9"/>
      <c r="HC66" s="9"/>
      <c r="HD66" s="9"/>
      <c r="HE66" s="9"/>
      <c r="HF66" s="9"/>
      <c r="HG66" s="9"/>
      <c r="HH66" s="9"/>
    </row>
    <row r="67" spans="1:216" ht="15" thickBot="1" x14ac:dyDescent="0.4">
      <c r="A67" s="6" t="s">
        <v>97</v>
      </c>
      <c r="B67" s="7"/>
      <c r="C67" s="7">
        <v>6</v>
      </c>
      <c r="D67" s="7">
        <v>7</v>
      </c>
      <c r="E67" s="7">
        <v>7</v>
      </c>
      <c r="F67" s="7">
        <v>8</v>
      </c>
      <c r="G67" s="7">
        <v>8</v>
      </c>
      <c r="H67" s="7">
        <v>11</v>
      </c>
      <c r="I67" s="7">
        <v>11</v>
      </c>
      <c r="J67" s="7">
        <v>11</v>
      </c>
      <c r="K67" s="7">
        <v>14</v>
      </c>
      <c r="L67" s="7">
        <v>16</v>
      </c>
      <c r="M67" s="7">
        <v>19</v>
      </c>
      <c r="N67" s="7">
        <v>19</v>
      </c>
      <c r="O67" s="7">
        <v>37</v>
      </c>
      <c r="P67" s="7">
        <v>38</v>
      </c>
      <c r="Q67" s="7">
        <v>18</v>
      </c>
      <c r="R67" s="7">
        <v>20</v>
      </c>
      <c r="S67" s="7">
        <v>20</v>
      </c>
      <c r="T67" s="7">
        <v>20</v>
      </c>
      <c r="U67" s="7">
        <v>23</v>
      </c>
      <c r="V67" s="7" t="s">
        <v>102</v>
      </c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  <c r="DE67" s="7"/>
      <c r="DF67" s="7"/>
      <c r="DG67" s="7"/>
      <c r="DH67" s="7"/>
      <c r="DI67" s="7"/>
      <c r="DJ67" s="7"/>
      <c r="DK67" s="7"/>
      <c r="DL67" s="7"/>
      <c r="DM67" s="7"/>
      <c r="DN67" s="7"/>
      <c r="DO67" s="7"/>
      <c r="DP67" s="7"/>
      <c r="DQ67" s="7"/>
      <c r="DR67" s="7"/>
      <c r="DS67" s="7"/>
      <c r="DT67" s="7"/>
      <c r="DU67" s="7"/>
      <c r="DV67" s="7"/>
      <c r="DW67" s="7"/>
      <c r="DX67" s="7"/>
      <c r="DY67" s="7"/>
      <c r="DZ67" s="7"/>
      <c r="EA67" s="7"/>
      <c r="EB67" s="7"/>
      <c r="EC67" s="7"/>
      <c r="ED67" s="7"/>
      <c r="EE67" s="7"/>
      <c r="EF67" s="7"/>
      <c r="EG67" s="7"/>
      <c r="EH67" s="7"/>
      <c r="EI67" s="7"/>
      <c r="EJ67" s="7"/>
      <c r="EK67" s="7"/>
      <c r="EL67" s="7"/>
      <c r="EM67" s="7"/>
      <c r="EN67" s="7"/>
      <c r="EO67" s="7"/>
      <c r="EP67" s="7"/>
      <c r="EQ67" s="7"/>
      <c r="ER67" s="7"/>
      <c r="ES67" s="7"/>
      <c r="ET67" s="7"/>
      <c r="EU67" s="7"/>
      <c r="EV67" s="7"/>
      <c r="EW67" s="7"/>
      <c r="EX67" s="7"/>
      <c r="EY67" s="7"/>
      <c r="EZ67" s="7"/>
      <c r="FA67" s="7"/>
      <c r="FB67" s="7"/>
      <c r="FC67" s="7"/>
      <c r="FD67" s="7"/>
      <c r="FE67" s="7"/>
      <c r="FF67" s="7"/>
      <c r="FG67" s="7"/>
      <c r="FH67" s="7"/>
      <c r="FI67" s="7"/>
      <c r="FJ67" s="7"/>
      <c r="FK67" s="7"/>
      <c r="FL67" s="7"/>
      <c r="FM67" s="7"/>
      <c r="FN67" s="7"/>
      <c r="FO67" s="7"/>
      <c r="FP67" s="7"/>
      <c r="FQ67" s="7"/>
      <c r="FR67" s="7"/>
      <c r="FS67" s="7"/>
      <c r="FT67" s="7"/>
      <c r="FU67" s="7"/>
      <c r="FV67" s="7"/>
      <c r="FW67" s="7"/>
      <c r="FX67" s="7"/>
      <c r="FY67" s="7"/>
      <c r="FZ67" s="7"/>
      <c r="GA67" s="7"/>
      <c r="GB67" s="7"/>
      <c r="GC67" s="7"/>
      <c r="GD67" s="7"/>
      <c r="GE67" s="7"/>
      <c r="GF67" s="7"/>
      <c r="GG67" s="7"/>
      <c r="GH67" s="7"/>
      <c r="GI67" s="7"/>
      <c r="GJ67" s="7"/>
      <c r="GK67" s="7"/>
      <c r="GL67" s="7"/>
      <c r="GM67" s="7"/>
      <c r="GN67" s="7"/>
      <c r="GO67" s="7"/>
      <c r="GP67" s="7"/>
      <c r="GQ67" s="7"/>
      <c r="GR67" s="7"/>
      <c r="GS67" s="7"/>
      <c r="GT67" s="7"/>
      <c r="GU67" s="7"/>
      <c r="GV67" s="7"/>
      <c r="GW67" s="7"/>
      <c r="GX67" s="7"/>
      <c r="GY67" s="7"/>
      <c r="GZ67" s="7"/>
      <c r="HA67" s="7"/>
      <c r="HB67" s="7"/>
      <c r="HC67" s="7"/>
      <c r="HD67" s="7"/>
      <c r="HE67" s="7"/>
      <c r="HF67" s="7"/>
      <c r="HG67" s="7"/>
      <c r="HH67" s="7"/>
    </row>
    <row r="68" spans="1:216" ht="15" thickBot="1" x14ac:dyDescent="0.4">
      <c r="A68" s="14" t="s">
        <v>98</v>
      </c>
      <c r="B68" s="15"/>
      <c r="C68" s="15">
        <v>2097</v>
      </c>
      <c r="D68" s="15">
        <v>2642</v>
      </c>
      <c r="E68" s="15">
        <v>2837</v>
      </c>
      <c r="F68" s="15">
        <v>3261</v>
      </c>
      <c r="G68" s="15">
        <v>3713</v>
      </c>
      <c r="H68" s="15">
        <v>3977</v>
      </c>
      <c r="I68" s="15">
        <v>4407</v>
      </c>
      <c r="J68" s="15">
        <v>4775</v>
      </c>
      <c r="K68" s="15">
        <v>5262</v>
      </c>
      <c r="L68" s="15" t="s">
        <v>250</v>
      </c>
      <c r="M68" s="15">
        <v>5861</v>
      </c>
      <c r="N68" s="15">
        <v>6088</v>
      </c>
      <c r="O68" s="15">
        <v>6393</v>
      </c>
      <c r="P68" s="15">
        <v>6628</v>
      </c>
      <c r="Q68" s="15">
        <v>6830</v>
      </c>
      <c r="R68" s="15">
        <v>7281</v>
      </c>
      <c r="S68" s="15">
        <v>7760</v>
      </c>
      <c r="T68" s="15">
        <v>8052</v>
      </c>
      <c r="U68" s="15">
        <v>8457</v>
      </c>
      <c r="V68" s="15">
        <v>8964</v>
      </c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15"/>
      <c r="BO68" s="15"/>
      <c r="BP68" s="15"/>
      <c r="BQ68" s="15"/>
      <c r="BR68" s="15"/>
      <c r="BS68" s="15"/>
      <c r="BT68" s="15"/>
      <c r="BU68" s="15"/>
      <c r="BV68" s="15"/>
      <c r="BW68" s="15"/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5"/>
      <c r="CP68" s="15"/>
      <c r="CQ68" s="15"/>
      <c r="CR68" s="15"/>
      <c r="CS68" s="15"/>
      <c r="CT68" s="15"/>
      <c r="CU68" s="15"/>
      <c r="CV68" s="15"/>
      <c r="CW68" s="15"/>
      <c r="CX68" s="15"/>
      <c r="CY68" s="15"/>
      <c r="CZ68" s="15"/>
      <c r="DA68" s="15"/>
      <c r="DB68" s="15"/>
      <c r="DC68" s="15"/>
      <c r="DD68" s="15"/>
      <c r="DE68" s="15"/>
      <c r="DF68" s="15"/>
      <c r="DG68" s="15"/>
      <c r="DH68" s="15"/>
      <c r="DI68" s="15"/>
      <c r="DJ68" s="15"/>
      <c r="DK68" s="15"/>
      <c r="DL68" s="15"/>
      <c r="DM68" s="15"/>
      <c r="DN68" s="15"/>
      <c r="DO68" s="15"/>
      <c r="DP68" s="15"/>
      <c r="DQ68" s="15"/>
      <c r="DR68" s="15"/>
      <c r="DS68" s="15"/>
      <c r="DT68" s="15"/>
      <c r="DU68" s="15"/>
      <c r="DV68" s="15"/>
      <c r="DW68" s="15"/>
      <c r="DX68" s="15"/>
      <c r="DY68" s="15"/>
      <c r="DZ68" s="15"/>
      <c r="EA68" s="15"/>
      <c r="EB68" s="15"/>
      <c r="EC68" s="15"/>
      <c r="ED68" s="15"/>
      <c r="EE68" s="15"/>
      <c r="EF68" s="15"/>
      <c r="EG68" s="15"/>
      <c r="EH68" s="15"/>
      <c r="EI68" s="15"/>
      <c r="EJ68" s="15"/>
      <c r="EK68" s="15"/>
      <c r="EL68" s="15"/>
      <c r="EM68" s="15"/>
      <c r="EN68" s="15"/>
      <c r="EO68" s="15"/>
      <c r="EP68" s="15"/>
      <c r="EQ68" s="15"/>
      <c r="ER68" s="15"/>
      <c r="ES68" s="15"/>
      <c r="ET68" s="15"/>
      <c r="EU68" s="15"/>
      <c r="EV68" s="15"/>
      <c r="EW68" s="15"/>
      <c r="EX68" s="15"/>
      <c r="EY68" s="15"/>
      <c r="EZ68" s="15"/>
      <c r="FA68" s="15"/>
      <c r="FB68" s="15"/>
      <c r="FC68" s="15"/>
      <c r="FD68" s="15"/>
      <c r="FE68" s="15"/>
      <c r="FF68" s="15"/>
      <c r="FG68" s="15"/>
      <c r="FH68" s="15"/>
      <c r="FI68" s="15"/>
      <c r="FJ68" s="15"/>
      <c r="FK68" s="15"/>
      <c r="FL68" s="15"/>
      <c r="FM68" s="15"/>
      <c r="FN68" s="15"/>
      <c r="FO68" s="15"/>
      <c r="FP68" s="15"/>
      <c r="FQ68" s="15"/>
      <c r="FR68" s="15"/>
      <c r="FS68" s="15"/>
      <c r="FT68" s="15"/>
      <c r="FU68" s="15"/>
      <c r="FV68" s="15"/>
      <c r="FW68" s="15"/>
      <c r="FX68" s="15"/>
      <c r="FY68" s="15"/>
      <c r="FZ68" s="15"/>
      <c r="GA68" s="15"/>
      <c r="GB68" s="15"/>
      <c r="GC68" s="15"/>
      <c r="GD68" s="15"/>
      <c r="GE68" s="15"/>
      <c r="GF68" s="15"/>
      <c r="GG68" s="15"/>
      <c r="GH68" s="15"/>
      <c r="GI68" s="15"/>
      <c r="GJ68" s="15"/>
      <c r="GK68" s="15"/>
      <c r="GL68" s="15"/>
      <c r="GM68" s="15"/>
      <c r="GN68" s="15"/>
      <c r="GO68" s="15"/>
      <c r="GP68" s="15"/>
      <c r="GQ68" s="15"/>
      <c r="GR68" s="15"/>
      <c r="GS68" s="15"/>
      <c r="GT68" s="15"/>
      <c r="GU68" s="15"/>
      <c r="GV68" s="15"/>
      <c r="GW68" s="15"/>
      <c r="GX68" s="15"/>
      <c r="GY68" s="15"/>
      <c r="GZ68" s="15"/>
      <c r="HA68" s="15"/>
      <c r="HB68" s="15"/>
      <c r="HC68" s="15"/>
      <c r="HD68" s="15"/>
      <c r="HE68" s="15"/>
      <c r="HF68" s="15"/>
      <c r="HG68" s="15"/>
      <c r="HH68" s="15"/>
    </row>
    <row r="70" spans="1:216" x14ac:dyDescent="0.35">
      <c r="A70" t="s">
        <v>222</v>
      </c>
      <c r="B70" t="s">
        <v>102</v>
      </c>
      <c r="C70" t="s">
        <v>102</v>
      </c>
      <c r="D70" t="s">
        <v>102</v>
      </c>
      <c r="E70" t="s">
        <v>102</v>
      </c>
      <c r="F70" t="s">
        <v>102</v>
      </c>
      <c r="G70" t="s">
        <v>102</v>
      </c>
      <c r="H70" t="s">
        <v>102</v>
      </c>
      <c r="I70">
        <v>63</v>
      </c>
      <c r="J70">
        <v>74</v>
      </c>
      <c r="K70">
        <v>91</v>
      </c>
      <c r="L70">
        <v>100</v>
      </c>
      <c r="M70">
        <v>135</v>
      </c>
      <c r="N70">
        <v>147</v>
      </c>
      <c r="O70">
        <v>162</v>
      </c>
      <c r="P70">
        <v>218</v>
      </c>
      <c r="Q70">
        <v>242</v>
      </c>
      <c r="R70">
        <v>332</v>
      </c>
      <c r="S70">
        <v>391</v>
      </c>
      <c r="T70">
        <v>454</v>
      </c>
      <c r="U70">
        <v>513</v>
      </c>
      <c r="V70">
        <v>525</v>
      </c>
    </row>
    <row r="81" spans="1:1" x14ac:dyDescent="0.35">
      <c r="A81" t="s">
        <v>79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ECF0F-EC0D-4FC9-B182-78DF99BFDAD7}">
  <dimension ref="A1:D28"/>
  <sheetViews>
    <sheetView workbookViewId="0">
      <selection activeCell="B4" sqref="B4:B15"/>
    </sheetView>
  </sheetViews>
  <sheetFormatPr defaultRowHeight="14.5" x14ac:dyDescent="0.35"/>
  <sheetData>
    <row r="1" spans="1:4" ht="21" customHeight="1" x14ac:dyDescent="0.35">
      <c r="A1" t="s">
        <v>86</v>
      </c>
      <c r="B1" t="s">
        <v>228</v>
      </c>
      <c r="C1" t="s">
        <v>229</v>
      </c>
      <c r="D1" t="s">
        <v>183</v>
      </c>
    </row>
    <row r="2" spans="1:4" x14ac:dyDescent="0.35">
      <c r="D2" t="s">
        <v>184</v>
      </c>
    </row>
    <row r="3" spans="1:4" x14ac:dyDescent="0.35">
      <c r="D3" t="s">
        <v>185</v>
      </c>
    </row>
    <row r="4" spans="1:4" x14ac:dyDescent="0.35">
      <c r="A4" t="s">
        <v>87</v>
      </c>
      <c r="B4">
        <v>46</v>
      </c>
      <c r="C4" t="s">
        <v>283</v>
      </c>
      <c r="D4" t="s">
        <v>280</v>
      </c>
    </row>
    <row r="5" spans="1:4" x14ac:dyDescent="0.35">
      <c r="A5" t="s">
        <v>88</v>
      </c>
      <c r="B5">
        <v>35</v>
      </c>
      <c r="C5" t="s">
        <v>281</v>
      </c>
      <c r="D5" t="s">
        <v>277</v>
      </c>
    </row>
    <row r="6" spans="1:4" x14ac:dyDescent="0.35">
      <c r="A6" t="s">
        <v>89</v>
      </c>
      <c r="B6">
        <v>197</v>
      </c>
      <c r="C6" t="s">
        <v>286</v>
      </c>
      <c r="D6" t="s">
        <v>287</v>
      </c>
    </row>
    <row r="7" spans="1:4" x14ac:dyDescent="0.35">
      <c r="A7" t="s">
        <v>90</v>
      </c>
      <c r="B7" t="s">
        <v>288</v>
      </c>
      <c r="C7" t="s">
        <v>289</v>
      </c>
      <c r="D7" t="s">
        <v>290</v>
      </c>
    </row>
    <row r="8" spans="1:4" x14ac:dyDescent="0.35">
      <c r="A8" t="s">
        <v>91</v>
      </c>
      <c r="B8" t="s">
        <v>291</v>
      </c>
      <c r="C8" t="s">
        <v>278</v>
      </c>
      <c r="D8" t="s">
        <v>292</v>
      </c>
    </row>
    <row r="9" spans="1:4" x14ac:dyDescent="0.35">
      <c r="A9" t="s">
        <v>92</v>
      </c>
      <c r="B9" s="2" t="s">
        <v>293</v>
      </c>
      <c r="C9" t="s">
        <v>294</v>
      </c>
      <c r="D9" t="s">
        <v>295</v>
      </c>
    </row>
    <row r="10" spans="1:4" x14ac:dyDescent="0.35">
      <c r="A10" t="s">
        <v>93</v>
      </c>
      <c r="B10" t="s">
        <v>296</v>
      </c>
      <c r="C10" t="s">
        <v>278</v>
      </c>
      <c r="D10" t="s">
        <v>297</v>
      </c>
    </row>
    <row r="11" spans="1:4" x14ac:dyDescent="0.35">
      <c r="A11" t="s">
        <v>94</v>
      </c>
      <c r="B11">
        <v>802</v>
      </c>
      <c r="C11" t="s">
        <v>298</v>
      </c>
      <c r="D11" t="s">
        <v>299</v>
      </c>
    </row>
    <row r="12" spans="1:4" x14ac:dyDescent="0.35">
      <c r="A12" t="s">
        <v>95</v>
      </c>
      <c r="B12">
        <v>695</v>
      </c>
      <c r="C12" t="s">
        <v>300</v>
      </c>
      <c r="D12" t="s">
        <v>301</v>
      </c>
    </row>
    <row r="13" spans="1:4" x14ac:dyDescent="0.35">
      <c r="A13" t="s">
        <v>96</v>
      </c>
      <c r="B13" t="s">
        <v>302</v>
      </c>
      <c r="C13" t="s">
        <v>303</v>
      </c>
      <c r="D13" t="s">
        <v>304</v>
      </c>
    </row>
    <row r="14" spans="1:4" x14ac:dyDescent="0.35">
      <c r="A14" t="s">
        <v>97</v>
      </c>
      <c r="B14">
        <v>23</v>
      </c>
      <c r="C14" t="s">
        <v>235</v>
      </c>
      <c r="D14" t="s">
        <v>235</v>
      </c>
    </row>
    <row r="15" spans="1:4" x14ac:dyDescent="0.35">
      <c r="A15" t="s">
        <v>98</v>
      </c>
      <c r="B15" t="s">
        <v>284</v>
      </c>
      <c r="C15" t="s">
        <v>235</v>
      </c>
      <c r="D15" t="s">
        <v>285</v>
      </c>
    </row>
    <row r="19" ht="21" customHeight="1" x14ac:dyDescent="0.35"/>
    <row r="28" ht="21" customHeight="1" x14ac:dyDescent="0.35"/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02BFA-EB0E-4C22-93E8-2DC42761463D}">
  <dimension ref="A1:B34"/>
  <sheetViews>
    <sheetView topLeftCell="A13" workbookViewId="0">
      <selection activeCell="D16" sqref="D16"/>
    </sheetView>
  </sheetViews>
  <sheetFormatPr defaultRowHeight="14.5" x14ac:dyDescent="0.35"/>
  <cols>
    <col min="1" max="1" width="37.54296875" customWidth="1"/>
    <col min="2" max="2" width="30.26953125" customWidth="1"/>
    <col min="3" max="3" width="8.7265625" customWidth="1"/>
  </cols>
  <sheetData>
    <row r="1" spans="1:2" x14ac:dyDescent="0.35">
      <c r="A1" t="s">
        <v>0</v>
      </c>
      <c r="B1" t="s">
        <v>35</v>
      </c>
    </row>
    <row r="2" spans="1:2" x14ac:dyDescent="0.35">
      <c r="A2" t="s">
        <v>1</v>
      </c>
      <c r="B2" s="2">
        <v>134245</v>
      </c>
    </row>
    <row r="3" spans="1:2" x14ac:dyDescent="0.35">
      <c r="A3" t="s">
        <v>2</v>
      </c>
      <c r="B3" s="2">
        <v>42796</v>
      </c>
    </row>
    <row r="4" spans="1:2" x14ac:dyDescent="0.35">
      <c r="A4" t="s">
        <v>3</v>
      </c>
      <c r="B4" s="2">
        <v>3823</v>
      </c>
    </row>
    <row r="5" spans="1:2" x14ac:dyDescent="0.35">
      <c r="A5" t="s">
        <v>4</v>
      </c>
      <c r="B5" s="2">
        <v>19324</v>
      </c>
    </row>
    <row r="6" spans="1:2" x14ac:dyDescent="0.35">
      <c r="A6" t="s">
        <v>5</v>
      </c>
      <c r="B6" s="2">
        <v>166520</v>
      </c>
    </row>
    <row r="7" spans="1:2" x14ac:dyDescent="0.35">
      <c r="A7" t="s">
        <v>6</v>
      </c>
      <c r="B7" s="2">
        <v>32448</v>
      </c>
    </row>
    <row r="8" spans="1:2" x14ac:dyDescent="0.35">
      <c r="A8" t="s">
        <v>7</v>
      </c>
      <c r="B8" s="2">
        <v>48899</v>
      </c>
    </row>
    <row r="9" spans="1:2" x14ac:dyDescent="0.35">
      <c r="A9" t="s">
        <v>8</v>
      </c>
      <c r="B9" s="2">
        <v>18980</v>
      </c>
    </row>
    <row r="10" spans="1:2" x14ac:dyDescent="0.35">
      <c r="A10" t="s">
        <v>9</v>
      </c>
      <c r="B10" s="2">
        <v>6973</v>
      </c>
    </row>
    <row r="11" spans="1:2" x14ac:dyDescent="0.35">
      <c r="A11" t="s">
        <v>10</v>
      </c>
      <c r="B11" s="2">
        <v>20151</v>
      </c>
    </row>
    <row r="12" spans="1:2" x14ac:dyDescent="0.35">
      <c r="A12" t="s">
        <v>11</v>
      </c>
      <c r="B12" s="2">
        <v>44489</v>
      </c>
    </row>
    <row r="13" spans="1:2" x14ac:dyDescent="0.35">
      <c r="A13" t="s">
        <v>12</v>
      </c>
      <c r="B13" s="2">
        <v>76853</v>
      </c>
    </row>
    <row r="14" spans="1:2" x14ac:dyDescent="0.35">
      <c r="A14" t="s">
        <v>13</v>
      </c>
      <c r="B14" s="2">
        <v>18413</v>
      </c>
    </row>
    <row r="15" spans="1:2" x14ac:dyDescent="0.35">
      <c r="A15" t="s">
        <v>14</v>
      </c>
      <c r="B15" s="2">
        <v>136024</v>
      </c>
    </row>
    <row r="16" spans="1:2" x14ac:dyDescent="0.35">
      <c r="A16" t="s">
        <v>15</v>
      </c>
      <c r="B16" s="2">
        <v>3850</v>
      </c>
    </row>
    <row r="17" spans="1:2" x14ac:dyDescent="0.35">
      <c r="A17" t="s">
        <v>16</v>
      </c>
      <c r="B17" s="2">
        <v>84234</v>
      </c>
    </row>
    <row r="18" spans="1:2" x14ac:dyDescent="0.35">
      <c r="A18" t="s">
        <v>17</v>
      </c>
      <c r="B18" s="2">
        <v>5050</v>
      </c>
    </row>
    <row r="19" spans="1:2" x14ac:dyDescent="0.35">
      <c r="A19" t="s">
        <v>18</v>
      </c>
      <c r="B19" s="2">
        <v>20276</v>
      </c>
    </row>
    <row r="20" spans="1:2" x14ac:dyDescent="0.35">
      <c r="A20" t="s">
        <v>19</v>
      </c>
      <c r="B20" s="2">
        <v>23954</v>
      </c>
    </row>
    <row r="21" spans="1:2" x14ac:dyDescent="0.35">
      <c r="A21" t="s">
        <v>20</v>
      </c>
      <c r="B21" s="2">
        <v>69297</v>
      </c>
    </row>
    <row r="22" spans="1:2" x14ac:dyDescent="0.35">
      <c r="A22" t="s">
        <v>21</v>
      </c>
      <c r="B22" s="2">
        <v>104000</v>
      </c>
    </row>
    <row r="23" spans="1:2" x14ac:dyDescent="0.35">
      <c r="A23" t="s">
        <v>22</v>
      </c>
      <c r="B23" s="2">
        <v>31380</v>
      </c>
    </row>
    <row r="24" spans="1:2" x14ac:dyDescent="0.35">
      <c r="A24" t="s">
        <v>23</v>
      </c>
      <c r="B24" s="2">
        <v>106743</v>
      </c>
    </row>
    <row r="25" spans="1:2" x14ac:dyDescent="0.35">
      <c r="A25" t="s">
        <v>24</v>
      </c>
      <c r="B25" s="2">
        <v>139590</v>
      </c>
    </row>
    <row r="26" spans="1:2" x14ac:dyDescent="0.35">
      <c r="A26" t="s">
        <v>25</v>
      </c>
      <c r="B26" s="2">
        <v>4958</v>
      </c>
    </row>
    <row r="27" spans="1:2" x14ac:dyDescent="0.35">
      <c r="A27" t="s">
        <v>26</v>
      </c>
      <c r="B27" s="2">
        <v>98828</v>
      </c>
    </row>
    <row r="28" spans="1:2" x14ac:dyDescent="0.35">
      <c r="A28" t="s">
        <v>27</v>
      </c>
      <c r="B28" s="2">
        <v>78305</v>
      </c>
    </row>
    <row r="29" spans="1:2" x14ac:dyDescent="0.35">
      <c r="A29" t="s">
        <v>28</v>
      </c>
      <c r="B29" s="2">
        <v>921</v>
      </c>
    </row>
    <row r="30" spans="1:2" x14ac:dyDescent="0.35">
      <c r="A30" t="s">
        <v>29</v>
      </c>
      <c r="B30" s="2">
        <v>78151</v>
      </c>
    </row>
    <row r="31" spans="1:2" x14ac:dyDescent="0.35">
      <c r="A31" t="s">
        <v>30</v>
      </c>
      <c r="B31" s="2">
        <v>69229</v>
      </c>
    </row>
    <row r="32" spans="1:2" x14ac:dyDescent="0.35">
      <c r="A32" t="s">
        <v>31</v>
      </c>
      <c r="B32" s="2">
        <v>89170</v>
      </c>
    </row>
    <row r="33" spans="1:2" x14ac:dyDescent="0.35">
      <c r="A33" t="s">
        <v>32</v>
      </c>
      <c r="B33" s="2">
        <v>143853</v>
      </c>
    </row>
    <row r="34" spans="1:2" x14ac:dyDescent="0.35">
      <c r="A34" t="s">
        <v>33</v>
      </c>
      <c r="B34" s="2">
        <v>20312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617C6-0A0F-460D-973F-24513EE78295}">
  <dimension ref="A1:B11"/>
  <sheetViews>
    <sheetView workbookViewId="0">
      <selection activeCell="B11" sqref="B11"/>
    </sheetView>
  </sheetViews>
  <sheetFormatPr defaultRowHeight="14.5" x14ac:dyDescent="0.35"/>
  <cols>
    <col min="1" max="1" width="13.1796875" customWidth="1"/>
    <col min="2" max="2" width="12.7265625" customWidth="1"/>
  </cols>
  <sheetData>
    <row r="1" spans="1:2" x14ac:dyDescent="0.35">
      <c r="A1" s="16" t="s">
        <v>132</v>
      </c>
      <c r="B1" t="s">
        <v>35</v>
      </c>
    </row>
    <row r="2" spans="1:2" x14ac:dyDescent="0.35">
      <c r="A2" s="16" t="s">
        <v>133</v>
      </c>
      <c r="B2">
        <v>109740</v>
      </c>
    </row>
    <row r="3" spans="1:2" x14ac:dyDescent="0.35">
      <c r="A3" s="16" t="s">
        <v>135</v>
      </c>
      <c r="B3">
        <v>104385</v>
      </c>
    </row>
    <row r="4" spans="1:2" x14ac:dyDescent="0.35">
      <c r="A4" s="16" t="s">
        <v>134</v>
      </c>
      <c r="B4">
        <v>188185</v>
      </c>
    </row>
    <row r="5" spans="1:2" x14ac:dyDescent="0.35">
      <c r="A5" s="16" t="s">
        <v>136</v>
      </c>
      <c r="B5">
        <v>293225</v>
      </c>
    </row>
    <row r="6" spans="1:2" x14ac:dyDescent="0.35">
      <c r="A6" s="16" t="s">
        <v>137</v>
      </c>
      <c r="B6">
        <v>299675</v>
      </c>
    </row>
    <row r="7" spans="1:2" x14ac:dyDescent="0.35">
      <c r="A7" s="16" t="s">
        <v>138</v>
      </c>
      <c r="B7">
        <v>254475</v>
      </c>
    </row>
    <row r="8" spans="1:2" x14ac:dyDescent="0.35">
      <c r="A8" s="16" t="s">
        <v>139</v>
      </c>
      <c r="B8">
        <v>258875</v>
      </c>
    </row>
    <row r="9" spans="1:2" x14ac:dyDescent="0.35">
      <c r="A9" s="16" t="s">
        <v>140</v>
      </c>
      <c r="B9">
        <v>205005</v>
      </c>
    </row>
    <row r="10" spans="1:2" x14ac:dyDescent="0.35">
      <c r="A10" s="16" t="s">
        <v>141</v>
      </c>
      <c r="B10">
        <v>129680</v>
      </c>
    </row>
    <row r="11" spans="1:2" x14ac:dyDescent="0.35">
      <c r="A11" s="16" t="s">
        <v>142</v>
      </c>
      <c r="B11">
        <v>98805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cases</vt:lpstr>
      <vt:lpstr>cases_per1000</vt:lpstr>
      <vt:lpstr>data_mtl</vt:lpstr>
      <vt:lpstr>data_qc</vt:lpstr>
      <vt:lpstr>mtl_newcases</vt:lpstr>
      <vt:lpstr>santemontreal</vt:lpstr>
      <vt:lpstr>scratch</vt:lpstr>
      <vt:lpstr>population_2016</vt:lpstr>
      <vt:lpstr>age_distribution_2016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2020-04-01T00:20:36Z</dcterms:created>
  <dcterms:modified xsi:type="dcterms:W3CDTF">2020-04-21T03:13:25Z</dcterms:modified>
</cp:coreProperties>
</file>