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user\Desktop\nauka\"/>
    </mc:Choice>
  </mc:AlternateContent>
  <xr:revisionPtr revIDLastSave="0" documentId="13_ncr:1_{B9F066D4-0995-4A3B-9216-8ABA13913E7E}" xr6:coauthVersionLast="47" xr6:coauthVersionMax="47" xr10:uidLastSave="{00000000-0000-0000-0000-000000000000}"/>
  <bookViews>
    <workbookView xWindow="-108" yWindow="-108" windowWidth="23256" windowHeight="12576" activeTab="2" xr2:uid="{AA3C1E50-38F1-6644-B051-514CE6CAA6A2}"/>
  </bookViews>
  <sheets>
    <sheet name="Data" sheetId="1" r:id="rId1"/>
    <sheet name="Analyze" sheetId="5" r:id="rId2"/>
    <sheet name="Dashboard" sheetId="6" r:id="rId3"/>
  </sheets>
  <definedNames>
    <definedName name="Slicer_Region">#N/A</definedName>
    <definedName name="Slicer_Years__Invoice_Date">#N/A</definedName>
  </definedNames>
  <calcPr calcId="191029"/>
  <pivotCaches>
    <pivotCache cacheId="3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5" l="1"/>
  <c r="F22" i="5"/>
  <c r="L18" i="6" s="1"/>
  <c r="G22" i="5"/>
  <c r="M18" i="6" s="1"/>
  <c r="E23" i="5"/>
  <c r="F23" i="5"/>
  <c r="L19" i="6" s="1"/>
  <c r="G23" i="5"/>
  <c r="M19" i="6" s="1"/>
  <c r="E24" i="5"/>
  <c r="F24" i="5"/>
  <c r="L20" i="6" s="1"/>
  <c r="G24" i="5"/>
  <c r="M20" i="6" s="1"/>
  <c r="N20" i="6" s="1"/>
  <c r="E25" i="5"/>
  <c r="F25" i="5"/>
  <c r="L21" i="6" s="1"/>
  <c r="G25" i="5"/>
  <c r="M21" i="6" s="1"/>
  <c r="E26" i="5"/>
  <c r="F26" i="5"/>
  <c r="L22" i="6" s="1"/>
  <c r="G26" i="5"/>
  <c r="M22" i="6" s="1"/>
  <c r="E27" i="5"/>
  <c r="F27" i="5"/>
  <c r="L23" i="6" s="1"/>
  <c r="G27" i="5"/>
  <c r="M23" i="6" s="1"/>
  <c r="F21" i="5"/>
  <c r="L17" i="6" s="1"/>
  <c r="G21" i="5"/>
  <c r="M17" i="6" s="1"/>
  <c r="N17" i="6" s="1"/>
  <c r="E21" i="5"/>
  <c r="H9" i="5"/>
  <c r="E10" i="5"/>
  <c r="F10" i="5"/>
  <c r="E18" i="6" s="1"/>
  <c r="G10" i="5"/>
  <c r="F18" i="6" s="1"/>
  <c r="G18" i="6" s="1"/>
  <c r="H10" i="5"/>
  <c r="E11" i="5"/>
  <c r="F11" i="5"/>
  <c r="E19" i="6" s="1"/>
  <c r="G11" i="5"/>
  <c r="F19" i="6" s="1"/>
  <c r="G19" i="6" s="1"/>
  <c r="H11" i="5"/>
  <c r="E12" i="5"/>
  <c r="F12" i="5"/>
  <c r="E20" i="6" s="1"/>
  <c r="G12" i="5"/>
  <c r="F20" i="6" s="1"/>
  <c r="G20" i="6" s="1"/>
  <c r="H12" i="5"/>
  <c r="E13" i="5"/>
  <c r="F13" i="5"/>
  <c r="E21" i="6" s="1"/>
  <c r="G13" i="5"/>
  <c r="F21" i="6" s="1"/>
  <c r="H13" i="5"/>
  <c r="E14" i="5"/>
  <c r="F14" i="5"/>
  <c r="E22" i="6" s="1"/>
  <c r="G14" i="5"/>
  <c r="F22" i="6" s="1"/>
  <c r="G22" i="6" s="1"/>
  <c r="H14" i="5"/>
  <c r="E15" i="5"/>
  <c r="F15" i="5"/>
  <c r="E23" i="6" s="1"/>
  <c r="G15" i="5"/>
  <c r="F23" i="6" s="1"/>
  <c r="H15" i="5"/>
  <c r="F9" i="5"/>
  <c r="E17" i="6" s="1"/>
  <c r="G17" i="6" s="1"/>
  <c r="G9" i="5"/>
  <c r="F17" i="6" s="1"/>
  <c r="E9" i="5"/>
  <c r="F32" i="5"/>
  <c r="G32" i="5"/>
  <c r="H32" i="5"/>
  <c r="F33" i="5"/>
  <c r="G33" i="5"/>
  <c r="H33" i="5"/>
  <c r="F34" i="5"/>
  <c r="G34" i="5"/>
  <c r="H34" i="5"/>
  <c r="F35" i="5"/>
  <c r="G35" i="5"/>
  <c r="H35" i="5"/>
  <c r="E36" i="5"/>
  <c r="F37" i="5"/>
  <c r="G37" i="5"/>
  <c r="H37" i="5"/>
  <c r="F38" i="5"/>
  <c r="G38" i="5"/>
  <c r="H38" i="5"/>
  <c r="F39" i="5"/>
  <c r="G39" i="5"/>
  <c r="H39" i="5"/>
  <c r="F40" i="5"/>
  <c r="G40" i="5"/>
  <c r="H40" i="5"/>
  <c r="E41" i="5"/>
  <c r="G41" i="5"/>
  <c r="H41" i="5"/>
  <c r="E31" i="5"/>
  <c r="N18" i="6" l="1"/>
  <c r="N19" i="6"/>
  <c r="N22" i="6"/>
  <c r="G23" i="6"/>
  <c r="N21" i="6"/>
  <c r="G21" i="6"/>
  <c r="N23" i="6"/>
</calcChain>
</file>

<file path=xl/sharedStrings.xml><?xml version="1.0" encoding="utf-8"?>
<sst xmlns="http://schemas.openxmlformats.org/spreadsheetml/2006/main" count="48323" uniqueCount="155">
  <si>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</si>
  <si>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</si>
  <si>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</si>
  <si>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</si>
  <si>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</si>
  <si>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</si>
  <si>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</si>
  <si>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</si>
  <si>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</si>
  <si>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</si>
  <si>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</si>
  <si>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</si>
  <si>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</si>
  <si>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</si>
  <si>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</si>
  <si>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</si>
  <si>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</si>
  <si>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</si>
  <si>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</si>
  <si>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</si>
  <si>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</si>
  <si>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</si>
  <si>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</si>
  <si>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</si>
  <si>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</si>
  <si>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</si>
  <si>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</si>
  <si>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</si>
  <si>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</si>
  <si>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</si>
  <si>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</si>
  <si>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</si>
  <si>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</si>
  <si>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</si>
  <si>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</si>
  <si>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</si>
  <si>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</si>
  <si>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</si>
  <si>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</si>
  <si>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</si>
  <si>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</si>
  <si>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</si>
  <si>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</si>
  <si>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</si>
  <si>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</si>
  <si>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</si>
  <si>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</si>
  <si>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</si>
  <si>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</si>
  <si>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</si>
  <si>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</si>
  <si>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</si>
  <si>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</si>
  <si>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</si>
  <si>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</si>
  <si>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</si>
  <si>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</si>
  <si>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</si>
  <si>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</si>
  <si>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</si>
  <si>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</si>
  <si>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</si>
  <si>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</si>
  <si>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</si>
  <si>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</si>
  <si>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</si>
  <si>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</si>
  <si>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</si>
  <si>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</si>
  <si>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</si>
  <si>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</si>
  <si>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</si>
  <si>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</si>
  <si>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</si>
  <si>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</si>
  <si>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</si>
  <si>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</si>
  <si>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</si>
  <si>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</si>
  <si>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</si>
  <si>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</si>
  <si>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</si>
  <si>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</si>
  <si>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</si>
  <si>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</si>
  <si>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</si>
  <si>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</si>
  <si>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</si>
  <si>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</si>
  <si>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</si>
  <si>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</si>
  <si>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</si>
  <si>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</si>
  <si>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</si>
  <si>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</si>
  <si>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</si>
  <si>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</si>
  <si>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</si>
  <si>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</si>
  <si>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</si>
  <si>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</si>
  <si>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</si>
  <si>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</si>
  <si>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</si>
  <si>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</si>
  <si>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</si>
  <si>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</si>
  <si>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</si>
  <si>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</si>
  <si>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</si>
  <si>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</si>
  <si>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</si>
  <si>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</si>
  <si>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</si>
  <si>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</si>
  <si>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</si>
  <si>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</si>
  <si>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</si>
  <si>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</si>
  <si>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</si>
  <si>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</si>
  <si>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</si>
  <si>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</si>
  <si>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</si>
  <si>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</si>
  <si>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</si>
  <si>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</si>
  <si>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</si>
  <si>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</si>
  <si>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</si>
  <si>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</si>
  <si>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</si>
  <si>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</si>
  <si>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 xml:space="preserve">Brand </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</si>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</sst>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76" formatCode="[$$-409]#,##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0"/>
      <name val="Calibri"/>
      <family val="2"/>
      <charset val="238"/>
      <scheme val="minor"/>
    </font>
    <font>
      <b/>
      <sz val="12"/>
      <color theme="1"/>
      <name val="Calibri"/>
      <family val="2"/>
      <charset val="238"/>
      <scheme val="minor"/>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rgb="FF073673"/>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0" borderId="0" xfId="0" applyAlignment="1">
      <alignment horizontal="center"/>
    </xf>
    <xf numFmtId="0" fontId="0" fillId="0" borderId="0" xfId="0" applyAlignment="1">
      <alignment horizontal="left"/>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4" borderId="0" xfId="0" applyFont="1" applyFill="1"/>
    <xf numFmtId="0" fontId="5" fillId="4" borderId="0" xfId="0" applyFont="1" applyFill="1" applyAlignment="1">
      <alignment horizont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xf numFmtId="0" fontId="0" fillId="0" borderId="0" xfId="0" applyAlignment="1">
      <alignment horizontal="left" vertical="top"/>
    </xf>
    <xf numFmtId="0" fontId="0" fillId="0" borderId="0" xfId="0" applyAlignment="1">
      <alignment horizontal="left" vertical="center"/>
    </xf>
    <xf numFmtId="3" fontId="0" fillId="0" borderId="0" xfId="0" applyNumberFormat="1" applyAlignment="1">
      <alignment vertical="center"/>
    </xf>
    <xf numFmtId="3" fontId="0" fillId="0" borderId="0" xfId="0" applyNumberFormat="1"/>
    <xf numFmtId="3" fontId="0" fillId="0" borderId="0" xfId="0" applyNumberFormat="1" applyAlignment="1">
      <alignment horizontal="right" vertical="center"/>
    </xf>
    <xf numFmtId="0" fontId="6" fillId="6" borderId="2" xfId="0" applyFont="1" applyFill="1" applyBorder="1" applyAlignment="1">
      <alignment horizontal="left"/>
    </xf>
    <xf numFmtId="3" fontId="6" fillId="6" borderId="2" xfId="0" applyNumberFormat="1" applyFont="1" applyFill="1" applyBorder="1" applyAlignment="1">
      <alignment horizontal="right" vertical="center"/>
    </xf>
    <xf numFmtId="0" fontId="6" fillId="6" borderId="2" xfId="0" applyFont="1" applyFill="1" applyBorder="1" applyAlignment="1">
      <alignment horizontal="left" vertical="center"/>
    </xf>
    <xf numFmtId="176" fontId="0" fillId="0" borderId="0" xfId="0" applyNumberFormat="1"/>
  </cellXfs>
  <cellStyles count="2">
    <cellStyle name="Hyperlink 2" xfId="1" xr:uid="{229837FD-7C70-47AC-B854-CBC5538B0B97}"/>
    <cellStyle name="Normal" xfId="0" builtinId="0"/>
  </cellStyles>
  <dxfs count="18">
    <dxf>
      <numFmt numFmtId="176" formatCode="[$$-409]#,##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extLst>
                <c:ext xmlns:c15="http://schemas.microsoft.com/office/drawing/2012/chart" uri="{02D57815-91ED-43cb-92C2-25804820EDAC}">
                  <c15:fullRef>
                    <c15:sqref>Analyze!$E$31:$F$40</c15:sqref>
                  </c15:fullRef>
                </c:ext>
              </c:extLst>
              <c:f>(Analyze!$E$32:$F$35,Analyze!$E$37:$F$40)</c:f>
              <c:multiLvlStrCache>
                <c:ptCount val="8"/>
                <c:lvl>
                  <c:pt idx="0">
                    <c:v>Qtr1</c:v>
                  </c:pt>
                  <c:pt idx="1">
                    <c:v>Qtr2</c:v>
                  </c:pt>
                  <c:pt idx="2">
                    <c:v>Qtr3</c:v>
                  </c:pt>
                  <c:pt idx="3">
                    <c:v>Qtr4</c:v>
                  </c:pt>
                  <c:pt idx="4">
                    <c:v>Qtr1</c:v>
                  </c:pt>
                  <c:pt idx="5">
                    <c:v>Qtr2</c:v>
                  </c:pt>
                  <c:pt idx="6">
                    <c:v>Qtr3</c:v>
                  </c:pt>
                  <c:pt idx="7">
                    <c:v>Qtr4</c:v>
                  </c:pt>
                </c:lvl>
                <c:lvl/>
              </c:multiLvlStrCache>
            </c:multiLvlStrRef>
          </c:cat>
          <c:val>
            <c:numRef>
              <c:extLst>
                <c:ext xmlns:c15="http://schemas.microsoft.com/office/drawing/2012/chart" uri="{02D57815-91ED-43cb-92C2-25804820EDAC}">
                  <c15:fullRef>
                    <c15:sqref>Analyze!$G$31:$G$40</c15:sqref>
                  </c15:fullRef>
                </c:ext>
              </c:extLst>
              <c:f>(Analyze!$G$32:$G$35,Analyze!$G$37:$G$40)</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1D4B-4058-B3BF-A8B364AE20BE}"/>
            </c:ext>
          </c:extLst>
        </c:ser>
        <c:dLbls>
          <c:showLegendKey val="0"/>
          <c:showVal val="0"/>
          <c:showCatName val="0"/>
          <c:showSerName val="0"/>
          <c:showPercent val="0"/>
          <c:showBubbleSize val="0"/>
        </c:dLbls>
        <c:gapWidth val="219"/>
        <c:axId val="1751999631"/>
        <c:axId val="1751998191"/>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extLst>
                <c:ext xmlns:c15="http://schemas.microsoft.com/office/drawing/2012/chart" uri="{02D57815-91ED-43cb-92C2-25804820EDAC}">
                  <c15:fullRef>
                    <c15:sqref>Analyze!$E$31:$F$40</c15:sqref>
                  </c15:fullRef>
                </c:ext>
              </c:extLst>
              <c:f>(Analyze!$E$32:$F$35,Analyze!$E$37:$F$40)</c:f>
              <c:multiLvlStrCache>
                <c:ptCount val="8"/>
                <c:lvl>
                  <c:pt idx="0">
                    <c:v>Qtr1</c:v>
                  </c:pt>
                  <c:pt idx="1">
                    <c:v>Qtr2</c:v>
                  </c:pt>
                  <c:pt idx="2">
                    <c:v>Qtr3</c:v>
                  </c:pt>
                  <c:pt idx="3">
                    <c:v>Qtr4</c:v>
                  </c:pt>
                  <c:pt idx="4">
                    <c:v>Qtr1</c:v>
                  </c:pt>
                  <c:pt idx="5">
                    <c:v>Qtr2</c:v>
                  </c:pt>
                  <c:pt idx="6">
                    <c:v>Qtr3</c:v>
                  </c:pt>
                  <c:pt idx="7">
                    <c:v>Qtr4</c:v>
                  </c:pt>
                </c:lvl>
                <c:lvl/>
              </c:multiLvlStrCache>
            </c:multiLvlStrRef>
          </c:cat>
          <c:val>
            <c:numRef>
              <c:extLst>
                <c:ext xmlns:c15="http://schemas.microsoft.com/office/drawing/2012/chart" uri="{02D57815-91ED-43cb-92C2-25804820EDAC}">
                  <c15:fullRef>
                    <c15:sqref>Analyze!$H$31:$H$40</c15:sqref>
                  </c15:fullRef>
                </c:ext>
              </c:extLst>
              <c:f>(Analyze!$H$32:$H$35,Analyze!$H$37:$H$40)</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1D4B-4058-B3BF-A8B364AE20BE}"/>
            </c:ext>
          </c:extLst>
        </c:ser>
        <c:dLbls>
          <c:showLegendKey val="0"/>
          <c:showVal val="0"/>
          <c:showCatName val="0"/>
          <c:showSerName val="0"/>
          <c:showPercent val="0"/>
          <c:showBubbleSize val="0"/>
        </c:dLbls>
        <c:marker val="1"/>
        <c:smooth val="0"/>
        <c:axId val="1566664415"/>
        <c:axId val="1566663935"/>
      </c:lineChart>
      <c:catAx>
        <c:axId val="175199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1998191"/>
        <c:crosses val="autoZero"/>
        <c:auto val="1"/>
        <c:lblAlgn val="ctr"/>
        <c:lblOffset val="100"/>
        <c:noMultiLvlLbl val="0"/>
      </c:catAx>
      <c:valAx>
        <c:axId val="1751998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1999631"/>
        <c:crosses val="autoZero"/>
        <c:crossBetween val="between"/>
      </c:valAx>
      <c:valAx>
        <c:axId val="156666393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566664415"/>
        <c:crosses val="max"/>
        <c:crossBetween val="between"/>
      </c:valAx>
      <c:catAx>
        <c:axId val="1566664415"/>
        <c:scaling>
          <c:orientation val="minMax"/>
        </c:scaling>
        <c:delete val="1"/>
        <c:axPos val="b"/>
        <c:numFmt formatCode="General" sourceLinked="1"/>
        <c:majorTickMark val="out"/>
        <c:minorTickMark val="none"/>
        <c:tickLblPos val="nextTo"/>
        <c:crossAx val="156666393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99060</xdr:rowOff>
    </xdr:from>
    <xdr:to>
      <xdr:col>14</xdr:col>
      <xdr:colOff>822960</xdr:colOff>
      <xdr:row>4</xdr:row>
      <xdr:rowOff>137160</xdr:rowOff>
    </xdr:to>
    <xdr:sp macro="" textlink="">
      <xdr:nvSpPr>
        <xdr:cNvPr id="2" name="Rectangle 1">
          <a:extLst>
            <a:ext uri="{FF2B5EF4-FFF2-40B4-BE49-F238E27FC236}">
              <a16:creationId xmlns:a16="http://schemas.microsoft.com/office/drawing/2014/main" id="{D5F72BA6-3FC0-3E43-8E9F-BE39022DAC5D}"/>
            </a:ext>
          </a:extLst>
        </xdr:cNvPr>
        <xdr:cNvSpPr/>
      </xdr:nvSpPr>
      <xdr:spPr>
        <a:xfrm>
          <a:off x="2278380" y="99060"/>
          <a:ext cx="10706100" cy="83058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pl-PL" sz="2800" b="1">
              <a:solidFill>
                <a:schemeClr val="bg1"/>
              </a:solidFill>
            </a:rPr>
            <a:t>Coca-Cola USA Retailer Dashboard</a:t>
          </a:r>
        </a:p>
        <a:p>
          <a:pPr algn="l"/>
          <a:r>
            <a:rPr lang="pl-PL" sz="1100" i="1">
              <a:solidFill>
                <a:schemeClr val="bg1">
                  <a:lumMod val="75000"/>
                </a:schemeClr>
              </a:solidFill>
            </a:rPr>
            <a:t>Figures</a:t>
          </a:r>
          <a:r>
            <a:rPr lang="pl-PL" sz="1100" i="1" baseline="0">
              <a:solidFill>
                <a:schemeClr val="bg1">
                  <a:lumMod val="75000"/>
                </a:schemeClr>
              </a:solidFill>
            </a:rPr>
            <a:t> in USA</a:t>
          </a:r>
          <a:endParaRPr lang="pl-PL" sz="1100" i="1">
            <a:solidFill>
              <a:schemeClr val="bg1">
                <a:lumMod val="75000"/>
              </a:schemeClr>
            </a:solidFill>
          </a:endParaRPr>
        </a:p>
      </xdr:txBody>
    </xdr:sp>
    <xdr:clientData/>
  </xdr:twoCellAnchor>
  <xdr:twoCellAnchor>
    <xdr:from>
      <xdr:col>12</xdr:col>
      <xdr:colOff>121920</xdr:colOff>
      <xdr:row>6</xdr:row>
      <xdr:rowOff>152400</xdr:rowOff>
    </xdr:from>
    <xdr:to>
      <xdr:col>14</xdr:col>
      <xdr:colOff>838200</xdr:colOff>
      <xdr:row>13</xdr:row>
      <xdr:rowOff>30480</xdr:rowOff>
    </xdr:to>
    <xdr:sp macro="" textlink="">
      <xdr:nvSpPr>
        <xdr:cNvPr id="6" name="Rectangle 5">
          <a:extLst>
            <a:ext uri="{FF2B5EF4-FFF2-40B4-BE49-F238E27FC236}">
              <a16:creationId xmlns:a16="http://schemas.microsoft.com/office/drawing/2014/main" id="{C7BE3487-F6D3-BCA9-DEA0-AC768FD02DF3}"/>
            </a:ext>
          </a:extLst>
        </xdr:cNvPr>
        <xdr:cNvSpPr/>
      </xdr:nvSpPr>
      <xdr:spPr>
        <a:xfrm>
          <a:off x="10576560" y="1341120"/>
          <a:ext cx="2423160" cy="12649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1400" b="1">
              <a:solidFill>
                <a:schemeClr val="bg1"/>
              </a:solidFill>
            </a:rPr>
            <a:t>Total</a:t>
          </a:r>
          <a:r>
            <a:rPr lang="pl-PL" sz="1400" b="1" baseline="0">
              <a:solidFill>
                <a:schemeClr val="bg1"/>
              </a:solidFill>
            </a:rPr>
            <a:t> Operating Profit</a:t>
          </a:r>
          <a:endParaRPr lang="pl-PL" sz="1400" b="1">
            <a:solidFill>
              <a:schemeClr val="bg1"/>
            </a:solidFill>
          </a:endParaRPr>
        </a:p>
      </xdr:txBody>
    </xdr:sp>
    <xdr:clientData/>
  </xdr:twoCellAnchor>
  <xdr:twoCellAnchor>
    <xdr:from>
      <xdr:col>9</xdr:col>
      <xdr:colOff>30480</xdr:colOff>
      <xdr:row>6</xdr:row>
      <xdr:rowOff>144780</xdr:rowOff>
    </xdr:from>
    <xdr:to>
      <xdr:col>11</xdr:col>
      <xdr:colOff>739140</xdr:colOff>
      <xdr:row>13</xdr:row>
      <xdr:rowOff>22860</xdr:rowOff>
    </xdr:to>
    <xdr:sp macro="" textlink="">
      <xdr:nvSpPr>
        <xdr:cNvPr id="16" name="Rectangle 15">
          <a:extLst>
            <a:ext uri="{FF2B5EF4-FFF2-40B4-BE49-F238E27FC236}">
              <a16:creationId xmlns:a16="http://schemas.microsoft.com/office/drawing/2014/main" id="{B6CFFC04-748D-F93B-A829-0EAC5B83065E}"/>
            </a:ext>
          </a:extLst>
        </xdr:cNvPr>
        <xdr:cNvSpPr/>
      </xdr:nvSpPr>
      <xdr:spPr>
        <a:xfrm>
          <a:off x="7924800" y="1333500"/>
          <a:ext cx="2415540" cy="12649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1400" b="1">
              <a:solidFill>
                <a:schemeClr val="bg1"/>
              </a:solidFill>
            </a:rPr>
            <a:t>Average Price</a:t>
          </a:r>
        </a:p>
      </xdr:txBody>
    </xdr:sp>
    <xdr:clientData/>
  </xdr:twoCellAnchor>
  <xdr:twoCellAnchor>
    <xdr:from>
      <xdr:col>5</xdr:col>
      <xdr:colOff>106680</xdr:colOff>
      <xdr:row>6</xdr:row>
      <xdr:rowOff>121920</xdr:rowOff>
    </xdr:from>
    <xdr:to>
      <xdr:col>7</xdr:col>
      <xdr:colOff>815340</xdr:colOff>
      <xdr:row>13</xdr:row>
      <xdr:rowOff>0</xdr:rowOff>
    </xdr:to>
    <xdr:sp macro="" textlink="">
      <xdr:nvSpPr>
        <xdr:cNvPr id="17" name="Rectangle 16">
          <a:extLst>
            <a:ext uri="{FF2B5EF4-FFF2-40B4-BE49-F238E27FC236}">
              <a16:creationId xmlns:a16="http://schemas.microsoft.com/office/drawing/2014/main" id="{AFF5BD3F-3BCC-F538-73E7-79359939C062}"/>
            </a:ext>
          </a:extLst>
        </xdr:cNvPr>
        <xdr:cNvSpPr/>
      </xdr:nvSpPr>
      <xdr:spPr>
        <a:xfrm>
          <a:off x="4945380" y="1310640"/>
          <a:ext cx="2415540" cy="12649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1400" b="1">
              <a:solidFill>
                <a:schemeClr val="bg1"/>
              </a:solidFill>
            </a:rPr>
            <a:t>Units Sold</a:t>
          </a:r>
        </a:p>
      </xdr:txBody>
    </xdr:sp>
    <xdr:clientData/>
  </xdr:twoCellAnchor>
  <xdr:twoCellAnchor>
    <xdr:from>
      <xdr:col>1</xdr:col>
      <xdr:colOff>304800</xdr:colOff>
      <xdr:row>6</xdr:row>
      <xdr:rowOff>106680</xdr:rowOff>
    </xdr:from>
    <xdr:to>
      <xdr:col>4</xdr:col>
      <xdr:colOff>693420</xdr:colOff>
      <xdr:row>12</xdr:row>
      <xdr:rowOff>182880</xdr:rowOff>
    </xdr:to>
    <xdr:sp macro="" textlink="">
      <xdr:nvSpPr>
        <xdr:cNvPr id="18" name="Rectangle 17">
          <a:extLst>
            <a:ext uri="{FF2B5EF4-FFF2-40B4-BE49-F238E27FC236}">
              <a16:creationId xmlns:a16="http://schemas.microsoft.com/office/drawing/2014/main" id="{05C37592-E42D-F2D7-07D5-B597D87B4193}"/>
            </a:ext>
          </a:extLst>
        </xdr:cNvPr>
        <xdr:cNvSpPr/>
      </xdr:nvSpPr>
      <xdr:spPr>
        <a:xfrm>
          <a:off x="2263140" y="1295400"/>
          <a:ext cx="2415540" cy="12649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1400" b="1"/>
            <a:t>Total Sales</a:t>
          </a:r>
        </a:p>
        <a:p>
          <a:pPr algn="l"/>
          <a:endParaRPr lang="pl-PL" sz="1100"/>
        </a:p>
      </xdr:txBody>
    </xdr:sp>
    <xdr:clientData/>
  </xdr:twoCellAnchor>
  <xdr:twoCellAnchor editAs="oneCell">
    <xdr:from>
      <xdr:col>0</xdr:col>
      <xdr:colOff>1</xdr:colOff>
      <xdr:row>0</xdr:row>
      <xdr:rowOff>7619</xdr:rowOff>
    </xdr:from>
    <xdr:to>
      <xdr:col>1</xdr:col>
      <xdr:colOff>7621</xdr:colOff>
      <xdr:row>5</xdr:row>
      <xdr:rowOff>190500</xdr:rowOff>
    </xdr:to>
    <xdr:pic>
      <xdr:nvPicPr>
        <xdr:cNvPr id="22" name="Picture 21">
          <a:extLst>
            <a:ext uri="{FF2B5EF4-FFF2-40B4-BE49-F238E27FC236}">
              <a16:creationId xmlns:a16="http://schemas.microsoft.com/office/drawing/2014/main" id="{617B0171-2418-023A-E3DF-0299D02456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7619"/>
          <a:ext cx="1965960" cy="1173481"/>
        </a:xfrm>
        <a:prstGeom prst="rect">
          <a:avLst/>
        </a:prstGeom>
      </xdr:spPr>
    </xdr:pic>
    <xdr:clientData/>
  </xdr:twoCellAnchor>
  <xdr:twoCellAnchor editAs="oneCell">
    <xdr:from>
      <xdr:col>13</xdr:col>
      <xdr:colOff>38100</xdr:colOff>
      <xdr:row>0</xdr:row>
      <xdr:rowOff>133687</xdr:rowOff>
    </xdr:from>
    <xdr:to>
      <xdr:col>14</xdr:col>
      <xdr:colOff>670560</xdr:colOff>
      <xdr:row>4</xdr:row>
      <xdr:rowOff>91441</xdr:rowOff>
    </xdr:to>
    <xdr:pic>
      <xdr:nvPicPr>
        <xdr:cNvPr id="24" name="Picture 23">
          <a:extLst>
            <a:ext uri="{FF2B5EF4-FFF2-40B4-BE49-F238E27FC236}">
              <a16:creationId xmlns:a16="http://schemas.microsoft.com/office/drawing/2014/main" id="{1386231B-E4A4-8F1D-B7AC-0589A4FD86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46180" y="133687"/>
          <a:ext cx="1485900" cy="750234"/>
        </a:xfrm>
        <a:prstGeom prst="rect">
          <a:avLst/>
        </a:prstGeom>
      </xdr:spPr>
    </xdr:pic>
    <xdr:clientData/>
  </xdr:twoCellAnchor>
  <xdr:twoCellAnchor>
    <xdr:from>
      <xdr:col>2</xdr:col>
      <xdr:colOff>0</xdr:colOff>
      <xdr:row>7</xdr:row>
      <xdr:rowOff>144780</xdr:rowOff>
    </xdr:from>
    <xdr:to>
      <xdr:col>4</xdr:col>
      <xdr:colOff>693420</xdr:colOff>
      <xdr:row>12</xdr:row>
      <xdr:rowOff>68580</xdr:rowOff>
    </xdr:to>
    <xdr:sp macro="" textlink="Analyze!A3">
      <xdr:nvSpPr>
        <xdr:cNvPr id="25" name="TextBox 24">
          <a:extLst>
            <a:ext uri="{FF2B5EF4-FFF2-40B4-BE49-F238E27FC236}">
              <a16:creationId xmlns:a16="http://schemas.microsoft.com/office/drawing/2014/main" id="{04F5B659-2F8D-9DAE-A712-E4FF852BF00E}"/>
            </a:ext>
          </a:extLst>
        </xdr:cNvPr>
        <xdr:cNvSpPr txBox="1"/>
      </xdr:nvSpPr>
      <xdr:spPr>
        <a:xfrm>
          <a:off x="2278380" y="1531620"/>
          <a:ext cx="24003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8C31EE-3624-4A66-AB6B-9F8E68C5D06D}" type="TxLink">
            <a:rPr lang="en-US" sz="3200" b="1" i="0" u="none" strike="noStrike">
              <a:solidFill>
                <a:schemeClr val="bg1"/>
              </a:solidFill>
              <a:latin typeface="Calibri"/>
              <a:cs typeface="Calibri"/>
            </a:rPr>
            <a:pPr algn="ctr"/>
            <a:t>12 016 665</a:t>
          </a:fld>
          <a:endParaRPr lang="pl-PL" sz="2800" b="1">
            <a:solidFill>
              <a:schemeClr val="bg1"/>
            </a:solidFill>
          </a:endParaRPr>
        </a:p>
      </xdr:txBody>
    </xdr:sp>
    <xdr:clientData/>
  </xdr:twoCellAnchor>
  <xdr:twoCellAnchor>
    <xdr:from>
      <xdr:col>5</xdr:col>
      <xdr:colOff>99060</xdr:colOff>
      <xdr:row>7</xdr:row>
      <xdr:rowOff>106680</xdr:rowOff>
    </xdr:from>
    <xdr:to>
      <xdr:col>7</xdr:col>
      <xdr:colOff>792480</xdr:colOff>
      <xdr:row>12</xdr:row>
      <xdr:rowOff>30480</xdr:rowOff>
    </xdr:to>
    <xdr:sp macro="" textlink="Analyze!B3">
      <xdr:nvSpPr>
        <xdr:cNvPr id="26" name="TextBox 25">
          <a:extLst>
            <a:ext uri="{FF2B5EF4-FFF2-40B4-BE49-F238E27FC236}">
              <a16:creationId xmlns:a16="http://schemas.microsoft.com/office/drawing/2014/main" id="{CD9C21DB-4603-C4F3-C953-A901160B022F}"/>
            </a:ext>
          </a:extLst>
        </xdr:cNvPr>
        <xdr:cNvSpPr txBox="1"/>
      </xdr:nvSpPr>
      <xdr:spPr>
        <a:xfrm>
          <a:off x="4937760" y="1493520"/>
          <a:ext cx="24003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5D613D-D197-4E06-B750-EFA2D79089AC}" type="TxLink">
            <a:rPr lang="en-US" sz="3600" b="1" i="0" u="none" strike="noStrike">
              <a:solidFill>
                <a:schemeClr val="bg1"/>
              </a:solidFill>
              <a:latin typeface="Calibri"/>
              <a:cs typeface="Calibri"/>
            </a:rPr>
            <a:pPr algn="ctr"/>
            <a:t>24 788 610</a:t>
          </a:fld>
          <a:endParaRPr lang="pl-PL" sz="6600" b="1">
            <a:solidFill>
              <a:schemeClr val="bg1"/>
            </a:solidFill>
          </a:endParaRPr>
        </a:p>
      </xdr:txBody>
    </xdr:sp>
    <xdr:clientData/>
  </xdr:twoCellAnchor>
  <xdr:twoCellAnchor>
    <xdr:from>
      <xdr:col>9</xdr:col>
      <xdr:colOff>22860</xdr:colOff>
      <xdr:row>7</xdr:row>
      <xdr:rowOff>106680</xdr:rowOff>
    </xdr:from>
    <xdr:to>
      <xdr:col>11</xdr:col>
      <xdr:colOff>716280</xdr:colOff>
      <xdr:row>12</xdr:row>
      <xdr:rowOff>30480</xdr:rowOff>
    </xdr:to>
    <xdr:sp macro="" textlink="Analyze!C3">
      <xdr:nvSpPr>
        <xdr:cNvPr id="27" name="TextBox 26">
          <a:extLst>
            <a:ext uri="{FF2B5EF4-FFF2-40B4-BE49-F238E27FC236}">
              <a16:creationId xmlns:a16="http://schemas.microsoft.com/office/drawing/2014/main" id="{2BAF3D71-E21D-1288-0775-C50290253550}"/>
            </a:ext>
          </a:extLst>
        </xdr:cNvPr>
        <xdr:cNvSpPr txBox="1"/>
      </xdr:nvSpPr>
      <xdr:spPr>
        <a:xfrm>
          <a:off x="7917180" y="1493520"/>
          <a:ext cx="24003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82E0DA-1FFA-438D-96C3-CB49B1B3D8EB}" type="TxLink">
            <a:rPr lang="en-US" sz="3200" b="1" i="0" u="none" strike="noStrike">
              <a:solidFill>
                <a:schemeClr val="bg1"/>
              </a:solidFill>
              <a:latin typeface="Calibri"/>
              <a:cs typeface="Calibri"/>
            </a:rPr>
            <a:pPr algn="ctr"/>
            <a:t>$0,45</a:t>
          </a:fld>
          <a:endParaRPr lang="pl-PL" sz="3200" b="1">
            <a:solidFill>
              <a:schemeClr val="bg1"/>
            </a:solidFill>
          </a:endParaRPr>
        </a:p>
      </xdr:txBody>
    </xdr:sp>
    <xdr:clientData/>
  </xdr:twoCellAnchor>
  <xdr:twoCellAnchor>
    <xdr:from>
      <xdr:col>12</xdr:col>
      <xdr:colOff>160020</xdr:colOff>
      <xdr:row>7</xdr:row>
      <xdr:rowOff>121920</xdr:rowOff>
    </xdr:from>
    <xdr:to>
      <xdr:col>15</xdr:col>
      <xdr:colOff>7620</xdr:colOff>
      <xdr:row>12</xdr:row>
      <xdr:rowOff>45720</xdr:rowOff>
    </xdr:to>
    <xdr:sp macro="" textlink="Analyze!D3">
      <xdr:nvSpPr>
        <xdr:cNvPr id="28" name="TextBox 27">
          <a:extLst>
            <a:ext uri="{FF2B5EF4-FFF2-40B4-BE49-F238E27FC236}">
              <a16:creationId xmlns:a16="http://schemas.microsoft.com/office/drawing/2014/main" id="{9C0F5313-17CD-96AB-6A66-8B1FF472A256}"/>
            </a:ext>
          </a:extLst>
        </xdr:cNvPr>
        <xdr:cNvSpPr txBox="1"/>
      </xdr:nvSpPr>
      <xdr:spPr>
        <a:xfrm>
          <a:off x="10614660" y="1508760"/>
          <a:ext cx="24003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0F1738-DCE7-4698-871B-985C24B15398}" type="TxLink">
            <a:rPr lang="en-US" sz="3200" b="1" i="0" u="none" strike="noStrike">
              <a:solidFill>
                <a:schemeClr val="bg1"/>
              </a:solidFill>
              <a:latin typeface="Calibri"/>
              <a:cs typeface="Calibri"/>
            </a:rPr>
            <a:pPr algn="ctr"/>
            <a:t>4 722 497</a:t>
          </a:fld>
          <a:endParaRPr lang="pl-PL" sz="3200" b="1">
            <a:solidFill>
              <a:schemeClr val="bg1"/>
            </a:solidFill>
          </a:endParaRPr>
        </a:p>
      </xdr:txBody>
    </xdr:sp>
    <xdr:clientData/>
  </xdr:twoCellAnchor>
  <xdr:twoCellAnchor>
    <xdr:from>
      <xdr:col>2</xdr:col>
      <xdr:colOff>0</xdr:colOff>
      <xdr:row>26</xdr:row>
      <xdr:rowOff>0</xdr:rowOff>
    </xdr:from>
    <xdr:to>
      <xdr:col>15</xdr:col>
      <xdr:colOff>22860</xdr:colOff>
      <xdr:row>39</xdr:row>
      <xdr:rowOff>167640</xdr:rowOff>
    </xdr:to>
    <xdr:graphicFrame macro="">
      <xdr:nvGraphicFramePr>
        <xdr:cNvPr id="30" name="Chart 29">
          <a:extLst>
            <a:ext uri="{FF2B5EF4-FFF2-40B4-BE49-F238E27FC236}">
              <a16:creationId xmlns:a16="http://schemas.microsoft.com/office/drawing/2014/main" id="{33B7E507-AAAA-4C96-94C5-FBB83DE04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68580</xdr:colOff>
      <xdr:row>6</xdr:row>
      <xdr:rowOff>68581</xdr:rowOff>
    </xdr:from>
    <xdr:to>
      <xdr:col>0</xdr:col>
      <xdr:colOff>1897380</xdr:colOff>
      <xdr:row>15</xdr:row>
      <xdr:rowOff>182881</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D7DC92A4-02DA-4769-B234-6F41E053A6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8580" y="1257301"/>
              <a:ext cx="1828800" cy="189738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16</xdr:row>
      <xdr:rowOff>76200</xdr:rowOff>
    </xdr:from>
    <xdr:to>
      <xdr:col>0</xdr:col>
      <xdr:colOff>1897380</xdr:colOff>
      <xdr:row>22</xdr:row>
      <xdr:rowOff>99060</xdr:rowOff>
    </xdr:to>
    <mc:AlternateContent xmlns:mc="http://schemas.openxmlformats.org/markup-compatibility/2006">
      <mc:Choice xmlns:a14="http://schemas.microsoft.com/office/drawing/2010/main" Requires="a14">
        <xdr:graphicFrame macro="">
          <xdr:nvGraphicFramePr>
            <xdr:cNvPr id="32" name="Years (Invoice Date)">
              <a:extLst>
                <a:ext uri="{FF2B5EF4-FFF2-40B4-BE49-F238E27FC236}">
                  <a16:creationId xmlns:a16="http://schemas.microsoft.com/office/drawing/2014/main" id="{7E37285F-6CE0-4828-8E54-F39F15CA3943}"/>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68580" y="3246120"/>
              <a:ext cx="1828800" cy="121158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03.481234027779" createdVersion="8" refreshedVersion="8" minRefreshableVersion="3" recordCount="9648" xr:uid="{FF60AB1D-7DC8-4215-B762-B81A51A8B75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sty"/>
          <s v="lut"/>
          <s v="mar"/>
          <s v="kwi"/>
          <s v="maj"/>
          <s v="cze"/>
          <s v="lip"/>
          <s v="sie"/>
          <s v="wrz"/>
          <s v="paź"/>
          <s v="lis"/>
          <s v="gru"/>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9539088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A1DD7A-0BCC-4654-8185-AD568D21274A}" name="PivotTable4" cacheId="3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0:D41" firstHeaderRow="0" firstDataRow="1" firstDataCol="2"/>
  <pivotFields count="15">
    <pivotField compact="0" showAll="0" defaultSubtotal="0"/>
    <pivotField compact="0" showAll="0" defaultSubtotal="0"/>
    <pivotField compact="0"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showAll="0" defaultSubtotal="0">
      <items count="5">
        <item x="3"/>
        <item x="0"/>
        <item x="1"/>
        <item x="4"/>
        <item x="2"/>
      </items>
    </pivotField>
    <pivotField compact="0" showAll="0" defaultSubtotal="0"/>
    <pivotField compact="0" showAll="0" defaultSubtotal="0"/>
    <pivotField compact="0" showAll="0" defaultSubtotal="0"/>
    <pivotField compact="0" numFmtId="165" showAll="0" defaultSubtotal="0"/>
    <pivotField compact="0" numFmtId="3" showAll="0" defaultSubtotal="0"/>
    <pivotField dataField="1" compact="0" numFmtId="164" showAll="0" defaultSubtotal="0"/>
    <pivotField compact="0" numFmtId="164" showAll="0" defaultSubtotal="0"/>
    <pivotField dataField="1" compact="0" numFmtId="9"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axis="axisRow" compact="0" showAll="0" defaultSubtotal="0">
      <items count="6">
        <item sd="0" x="0"/>
        <item sd="0" x="1"/>
        <item sd="0" x="2"/>
        <item sd="0" x="3"/>
        <item sd="0" x="4"/>
        <item sd="0" x="5"/>
      </items>
    </pivotField>
    <pivotField axis="axisRow" compact="0" showAll="0" defaultSubtotal="0">
      <items count="5">
        <item sd="0" x="0"/>
        <item x="1"/>
        <item x="2"/>
        <item sd="0" x="3"/>
        <item sd="0" x="4"/>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0C5537-1A6E-420E-9419-1ABD9D0EEEB2}"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D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DBF3FF-12FD-4BD2-A8DC-8B72845BB76F}"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5EDD5F-1F74-4AAF-AB37-95B5014100B2}"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3"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76"/>
    <dataField name="Sum of Operating Profit" fld="10" baseField="0" baseItem="0" numFmtId="3"/>
  </dataFields>
  <formats count="3">
    <format dxfId="2">
      <pivotArea outline="0" collapsedLevelsAreSubtotals="1" fieldPosition="0">
        <references count="1">
          <reference field="4294967294" count="2" selected="0">
            <x v="0"/>
            <x v="1"/>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31FD24-681C-4636-98D3-1A61E6A5382D}" sourceName="Region">
  <pivotTables>
    <pivotTable tabId="5" name="PivotTable1"/>
    <pivotTable tabId="5" name="PivotTable2"/>
    <pivotTable tabId="5" name="PivotTable3"/>
    <pivotTable tabId="5" name="PivotTable4"/>
  </pivotTables>
  <data>
    <tabular pivotCacheId="95390886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FF63A68-E7CA-4B98-810A-26DA9C7F4181}" sourceName="Years (Invoice Date)">
  <pivotTables>
    <pivotTable tabId="5" name="PivotTable1"/>
  </pivotTables>
  <data>
    <tabular pivotCacheId="95390886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0AF4D47-D430-41BB-9A76-784C96D31FAB}" cache="Slicer_Region" caption="Region" style="SlicerStyleDark1" rowHeight="260350"/>
  <slicer name="Years (Invoice Date)" xr10:uid="{096D75D8-FF9D-401C-AE78-F3B5E8BE25D3}" cache="Slicer_Years__Invoice_Date" caption="Years (Invoice Date)" style="SlicerStyleDark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 dataDxfId="16" tableBorderDxfId="15">
  <autoFilter ref="B4:M9652" xr:uid="{241C6583-A395-494F-B34A-BA98EEB4132C}"/>
  <tableColumns count="12">
    <tableColumn id="1" xr3:uid="{72C602C4-76C4-4A75-933A-FDC9591C1526}" name="Retailer" dataDxfId="14"/>
    <tableColumn id="2" xr3:uid="{725FD838-82AA-427A-9CE2-6C04110A316D}" name="Retailer ID" dataDxfId="13"/>
    <tableColumn id="3" xr3:uid="{9C123582-20EA-467F-A5ED-8224D6001C00}" name="Invoice Date" dataDxfId="12"/>
    <tableColumn id="4" xr3:uid="{134DBAE7-3279-40E6-98D9-CBECFFFB85D5}" name="Region" dataDxfId="11"/>
    <tableColumn id="5" xr3:uid="{C2E2A540-5264-40E1-8C95-F5F8159FEF6D}" name="State" dataDxfId="10"/>
    <tableColumn id="6" xr3:uid="{6DD89386-635C-40C8-9606-F930BAB18D98}" name="City" dataDxfId="9"/>
    <tableColumn id="7" xr3:uid="{79044A14-8C29-4B84-AA06-8282B70BA02E}" name="Beverage Brand" dataDxfId="8"/>
    <tableColumn id="8" xr3:uid="{A75130C6-6732-4DA3-A42A-8ECCD7E66F61}" name="Price per Unit" dataDxfId="7"/>
    <tableColumn id="9" xr3:uid="{3E7FDD09-C8F4-41A0-8B3E-09F0A7E4D8AD}" name="Units Sold" dataDxfId="6"/>
    <tableColumn id="10" xr3:uid="{521D1DF4-DD00-4778-9BB1-91E31DADFF87}" name="Total Sales" dataDxfId="5"/>
    <tableColumn id="11" xr3:uid="{94400550-7002-4F21-A27B-497430EA373F}" name="Operating Profit" dataDxfId="4"/>
    <tableColumn id="12" xr3:uid="{2526BB74-C8C1-4549-9ED9-43B205AA3AC6}" name="Operating Margi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B7" sqref="B7"/>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2:H41"/>
  <sheetViews>
    <sheetView workbookViewId="0">
      <selection activeCell="D3" sqref="D3"/>
    </sheetView>
  </sheetViews>
  <sheetFormatPr defaultColWidth="8.796875" defaultRowHeight="15.6" x14ac:dyDescent="0.3"/>
  <cols>
    <col min="1" max="1" width="16.296875" bestFit="1" customWidth="1"/>
    <col min="2" max="2" width="15.796875" bestFit="1" customWidth="1"/>
    <col min="3" max="3" width="22.09765625" bestFit="1" customWidth="1"/>
    <col min="4" max="4" width="21" bestFit="1" customWidth="1"/>
    <col min="5" max="5" width="10.8984375" bestFit="1" customWidth="1"/>
    <col min="6" max="8" width="25.5" bestFit="1" customWidth="1"/>
    <col min="9" max="9" width="21.296875" bestFit="1" customWidth="1"/>
    <col min="10" max="10" width="30.3984375" bestFit="1" customWidth="1"/>
    <col min="11" max="1448" width="21" bestFit="1" customWidth="1"/>
    <col min="1449" max="1449" width="26" bestFit="1" customWidth="1"/>
    <col min="1450" max="1450" width="21.296875" bestFit="1" customWidth="1"/>
  </cols>
  <sheetData>
    <row r="2" spans="1:8" x14ac:dyDescent="0.3">
      <c r="A2" t="s">
        <v>138</v>
      </c>
      <c r="B2" t="s">
        <v>139</v>
      </c>
      <c r="C2" t="s">
        <v>140</v>
      </c>
      <c r="D2" t="s">
        <v>141</v>
      </c>
    </row>
    <row r="3" spans="1:8" x14ac:dyDescent="0.3">
      <c r="A3" s="26">
        <v>12016664.999999965</v>
      </c>
      <c r="B3" s="26">
        <v>24788610</v>
      </c>
      <c r="C3" s="31">
        <v>0.45216625207296596</v>
      </c>
      <c r="D3" s="26">
        <v>4722496.7700000061</v>
      </c>
    </row>
    <row r="7" spans="1:8" x14ac:dyDescent="0.3">
      <c r="A7" s="20" t="s">
        <v>138</v>
      </c>
      <c r="B7" s="20" t="s">
        <v>144</v>
      </c>
    </row>
    <row r="8" spans="1:8" x14ac:dyDescent="0.3">
      <c r="A8" s="20" t="s">
        <v>142</v>
      </c>
      <c r="B8" t="s">
        <v>145</v>
      </c>
      <c r="C8" t="s">
        <v>146</v>
      </c>
      <c r="D8" t="s">
        <v>143</v>
      </c>
    </row>
    <row r="9" spans="1:8" x14ac:dyDescent="0.3">
      <c r="A9" s="21" t="s">
        <v>14</v>
      </c>
      <c r="B9" s="19">
        <v>499102.00000000017</v>
      </c>
      <c r="C9" s="19">
        <v>2268974.9000000032</v>
      </c>
      <c r="D9" s="19">
        <v>2768076.9000000032</v>
      </c>
      <c r="E9" t="str">
        <f>A9</f>
        <v>Coca-Cola</v>
      </c>
      <c r="F9">
        <f t="shared" ref="F9:H9" si="0">B9</f>
        <v>499102.00000000017</v>
      </c>
      <c r="G9">
        <f t="shared" si="0"/>
        <v>2268974.9000000032</v>
      </c>
      <c r="H9">
        <f>D9</f>
        <v>2768076.9000000032</v>
      </c>
    </row>
    <row r="10" spans="1:8" x14ac:dyDescent="0.3">
      <c r="A10" s="21" t="s">
        <v>19</v>
      </c>
      <c r="B10" s="19">
        <v>469270.69999999984</v>
      </c>
      <c r="C10" s="19">
        <v>1917827.7999999949</v>
      </c>
      <c r="D10" s="19">
        <v>2387098.4999999949</v>
      </c>
      <c r="E10" t="str">
        <f t="shared" ref="E10:E15" si="1">A10</f>
        <v>Dasani Water</v>
      </c>
      <c r="F10">
        <f t="shared" ref="F10:F15" si="2">B10</f>
        <v>469270.69999999984</v>
      </c>
      <c r="G10">
        <f t="shared" ref="G10:G15" si="3">C10</f>
        <v>1917827.7999999949</v>
      </c>
      <c r="H10">
        <f t="shared" ref="H10:H15" si="4">D10</f>
        <v>2387098.4999999949</v>
      </c>
    </row>
    <row r="11" spans="1:8" x14ac:dyDescent="0.3">
      <c r="A11" s="21" t="s">
        <v>15</v>
      </c>
      <c r="B11" s="19">
        <v>423758.70000000007</v>
      </c>
      <c r="C11" s="19">
        <v>1633959.3000000005</v>
      </c>
      <c r="D11" s="19">
        <v>2057718.0000000005</v>
      </c>
      <c r="E11" t="str">
        <f t="shared" si="1"/>
        <v>Diet Coke</v>
      </c>
      <c r="F11">
        <f t="shared" si="2"/>
        <v>423758.70000000007</v>
      </c>
      <c r="G11">
        <f t="shared" si="3"/>
        <v>1633959.3000000005</v>
      </c>
      <c r="H11">
        <f t="shared" si="4"/>
        <v>2057718.0000000005</v>
      </c>
    </row>
    <row r="12" spans="1:8" x14ac:dyDescent="0.3">
      <c r="A12" s="21" t="s">
        <v>17</v>
      </c>
      <c r="B12" s="19">
        <v>315489.20000000013</v>
      </c>
      <c r="C12" s="19">
        <v>1116062.9000000027</v>
      </c>
      <c r="D12" s="19">
        <v>1431552.1000000029</v>
      </c>
      <c r="E12" t="str">
        <f t="shared" si="1"/>
        <v>Fanta</v>
      </c>
      <c r="F12">
        <f t="shared" si="2"/>
        <v>315489.20000000013</v>
      </c>
      <c r="G12">
        <f t="shared" si="3"/>
        <v>1116062.9000000027</v>
      </c>
      <c r="H12">
        <f t="shared" si="4"/>
        <v>1431552.1000000029</v>
      </c>
    </row>
    <row r="13" spans="1:8" x14ac:dyDescent="0.3">
      <c r="A13" s="21" t="s">
        <v>18</v>
      </c>
      <c r="B13" s="19">
        <v>349533.89999999997</v>
      </c>
      <c r="C13" s="19">
        <v>1302529.3000000012</v>
      </c>
      <c r="D13" s="19">
        <v>1652063.2000000011</v>
      </c>
      <c r="E13" t="str">
        <f t="shared" si="1"/>
        <v>Powerade</v>
      </c>
      <c r="F13">
        <f t="shared" si="2"/>
        <v>349533.89999999997</v>
      </c>
      <c r="G13">
        <f t="shared" si="3"/>
        <v>1302529.3000000012</v>
      </c>
      <c r="H13">
        <f t="shared" si="4"/>
        <v>1652063.2000000011</v>
      </c>
    </row>
    <row r="14" spans="1:8" x14ac:dyDescent="0.3">
      <c r="A14" s="21" t="s">
        <v>16</v>
      </c>
      <c r="B14" s="19">
        <v>366577.99999999988</v>
      </c>
      <c r="C14" s="19">
        <v>1353578.2999999986</v>
      </c>
      <c r="D14" s="19">
        <v>1720156.2999999984</v>
      </c>
      <c r="E14" t="str">
        <f t="shared" si="1"/>
        <v>Sprite</v>
      </c>
      <c r="F14">
        <f t="shared" si="2"/>
        <v>366577.99999999988</v>
      </c>
      <c r="G14">
        <f t="shared" si="3"/>
        <v>1353578.2999999986</v>
      </c>
      <c r="H14">
        <f t="shared" si="4"/>
        <v>1720156.2999999984</v>
      </c>
    </row>
    <row r="15" spans="1:8" x14ac:dyDescent="0.3">
      <c r="A15" s="21" t="s">
        <v>143</v>
      </c>
      <c r="B15" s="19">
        <v>2423732.5</v>
      </c>
      <c r="C15" s="19">
        <v>9592932.5000000019</v>
      </c>
      <c r="D15" s="19">
        <v>12016665.000000002</v>
      </c>
      <c r="E15" t="str">
        <f t="shared" si="1"/>
        <v>Grand Total</v>
      </c>
      <c r="F15">
        <f t="shared" si="2"/>
        <v>2423732.5</v>
      </c>
      <c r="G15">
        <f t="shared" si="3"/>
        <v>9592932.5000000019</v>
      </c>
      <c r="H15">
        <f t="shared" si="4"/>
        <v>12016665.000000002</v>
      </c>
    </row>
    <row r="19" spans="1:8" x14ac:dyDescent="0.3">
      <c r="A19" s="20" t="s">
        <v>138</v>
      </c>
      <c r="B19" s="20" t="s">
        <v>144</v>
      </c>
    </row>
    <row r="20" spans="1:8" x14ac:dyDescent="0.3">
      <c r="A20" s="20" t="s">
        <v>142</v>
      </c>
      <c r="B20" t="s">
        <v>145</v>
      </c>
      <c r="C20" t="s">
        <v>146</v>
      </c>
      <c r="D20" t="s">
        <v>143</v>
      </c>
    </row>
    <row r="21" spans="1:8" x14ac:dyDescent="0.3">
      <c r="A21" s="21" t="s">
        <v>130</v>
      </c>
      <c r="B21" s="19">
        <v>276210</v>
      </c>
      <c r="C21" s="19">
        <v>1009698.7</v>
      </c>
      <c r="D21" s="19">
        <v>1285908.7</v>
      </c>
      <c r="E21" t="str">
        <f>A21</f>
        <v>Amazon</v>
      </c>
      <c r="F21">
        <f t="shared" ref="F21:G21" si="5">B21</f>
        <v>276210</v>
      </c>
      <c r="G21">
        <f t="shared" si="5"/>
        <v>1009698.7</v>
      </c>
    </row>
    <row r="22" spans="1:8" x14ac:dyDescent="0.3">
      <c r="A22" s="21" t="s">
        <v>20</v>
      </c>
      <c r="B22" s="19">
        <v>466787.99999999994</v>
      </c>
      <c r="C22" s="19">
        <v>2327606.5000000019</v>
      </c>
      <c r="D22" s="19">
        <v>2794394.5000000019</v>
      </c>
      <c r="E22" t="str">
        <f t="shared" ref="E22:E27" si="6">A22</f>
        <v>BevCo</v>
      </c>
      <c r="F22">
        <f t="shared" ref="F22:F27" si="7">B22</f>
        <v>466787.99999999994</v>
      </c>
      <c r="G22">
        <f t="shared" ref="G22:G27" si="8">C22</f>
        <v>2327606.5000000019</v>
      </c>
    </row>
    <row r="23" spans="1:8" x14ac:dyDescent="0.3">
      <c r="A23" s="21" t="s">
        <v>127</v>
      </c>
      <c r="B23" s="19">
        <v>161210.1</v>
      </c>
      <c r="C23" s="19">
        <v>2262827.0999999978</v>
      </c>
      <c r="D23" s="19">
        <v>2424037.1999999979</v>
      </c>
      <c r="E23" t="str">
        <f t="shared" si="6"/>
        <v>FizzyCo</v>
      </c>
      <c r="F23">
        <f t="shared" si="7"/>
        <v>161210.1</v>
      </c>
      <c r="G23">
        <f t="shared" si="8"/>
        <v>2262827.0999999978</v>
      </c>
    </row>
    <row r="24" spans="1:8" x14ac:dyDescent="0.3">
      <c r="A24" s="21" t="s">
        <v>129</v>
      </c>
      <c r="B24" s="19">
        <v>9250.3000000000011</v>
      </c>
      <c r="C24" s="19">
        <v>1341994.9999999998</v>
      </c>
      <c r="D24" s="19">
        <v>1351245.2999999998</v>
      </c>
      <c r="E24" t="str">
        <f t="shared" si="6"/>
        <v>Target</v>
      </c>
      <c r="F24">
        <f t="shared" si="7"/>
        <v>9250.3000000000011</v>
      </c>
      <c r="G24">
        <f t="shared" si="8"/>
        <v>1341994.9999999998</v>
      </c>
    </row>
    <row r="25" spans="1:8" x14ac:dyDescent="0.3">
      <c r="A25" s="21" t="s">
        <v>126</v>
      </c>
      <c r="B25" s="19">
        <v>339912.5</v>
      </c>
      <c r="C25" s="19">
        <v>580211.00000000023</v>
      </c>
      <c r="D25" s="19">
        <v>920123.50000000023</v>
      </c>
      <c r="E25" t="str">
        <f t="shared" si="6"/>
        <v>Walmart</v>
      </c>
      <c r="F25">
        <f t="shared" si="7"/>
        <v>339912.5</v>
      </c>
      <c r="G25">
        <f t="shared" si="8"/>
        <v>580211.00000000023</v>
      </c>
    </row>
    <row r="26" spans="1:8" x14ac:dyDescent="0.3">
      <c r="A26" s="21" t="s">
        <v>128</v>
      </c>
      <c r="B26" s="19">
        <v>1170361.5999999996</v>
      </c>
      <c r="C26" s="19">
        <v>2070594.1999999993</v>
      </c>
      <c r="D26" s="19">
        <v>3240955.7999999989</v>
      </c>
      <c r="E26" t="str">
        <f t="shared" si="6"/>
        <v>West Soda</v>
      </c>
      <c r="F26">
        <f t="shared" si="7"/>
        <v>1170361.5999999996</v>
      </c>
      <c r="G26">
        <f t="shared" si="8"/>
        <v>2070594.1999999993</v>
      </c>
    </row>
    <row r="27" spans="1:8" x14ac:dyDescent="0.3">
      <c r="A27" s="21" t="s">
        <v>143</v>
      </c>
      <c r="B27" s="19">
        <v>2423732.4999999995</v>
      </c>
      <c r="C27" s="19">
        <v>9592932.5</v>
      </c>
      <c r="D27" s="19">
        <v>12016665</v>
      </c>
      <c r="E27" t="str">
        <f t="shared" si="6"/>
        <v>Grand Total</v>
      </c>
      <c r="F27">
        <f t="shared" si="7"/>
        <v>2423732.4999999995</v>
      </c>
      <c r="G27">
        <f t="shared" si="8"/>
        <v>9592932.5</v>
      </c>
    </row>
    <row r="30" spans="1:8" x14ac:dyDescent="0.3">
      <c r="A30" s="20" t="s">
        <v>152</v>
      </c>
      <c r="B30" s="20" t="s">
        <v>153</v>
      </c>
      <c r="C30" t="s">
        <v>138</v>
      </c>
      <c r="D30" t="s">
        <v>151</v>
      </c>
    </row>
    <row r="31" spans="1:8" x14ac:dyDescent="0.3">
      <c r="A31" t="s">
        <v>145</v>
      </c>
      <c r="C31" s="19"/>
      <c r="D31" s="19"/>
      <c r="E31" t="str">
        <f>A31</f>
        <v>2022</v>
      </c>
    </row>
    <row r="32" spans="1:8" x14ac:dyDescent="0.3">
      <c r="B32" t="s">
        <v>147</v>
      </c>
      <c r="C32" s="19">
        <v>692776.09999999986</v>
      </c>
      <c r="D32" s="19">
        <v>0.40174683544303763</v>
      </c>
      <c r="F32" t="str">
        <f t="shared" ref="F32:F41" si="9">B32</f>
        <v>Qtr1</v>
      </c>
      <c r="G32">
        <f t="shared" ref="G32:G41" si="10">C32</f>
        <v>692776.09999999986</v>
      </c>
      <c r="H32">
        <f t="shared" ref="H32:H41" si="11">D32</f>
        <v>0.40174683544303763</v>
      </c>
    </row>
    <row r="33" spans="1:8" x14ac:dyDescent="0.3">
      <c r="B33" t="s">
        <v>148</v>
      </c>
      <c r="C33" s="19">
        <v>644203.89999999932</v>
      </c>
      <c r="D33" s="19">
        <v>0.40000000000000013</v>
      </c>
      <c r="F33" t="str">
        <f t="shared" si="9"/>
        <v>Qtr2</v>
      </c>
      <c r="G33">
        <f t="shared" si="10"/>
        <v>644203.89999999932</v>
      </c>
      <c r="H33">
        <f t="shared" si="11"/>
        <v>0.40000000000000013</v>
      </c>
    </row>
    <row r="34" spans="1:8" x14ac:dyDescent="0.3">
      <c r="B34" t="s">
        <v>149</v>
      </c>
      <c r="C34" s="19">
        <v>719170.39999999979</v>
      </c>
      <c r="D34" s="19">
        <v>0.41026548672566376</v>
      </c>
      <c r="F34" t="str">
        <f t="shared" si="9"/>
        <v>Qtr3</v>
      </c>
      <c r="G34">
        <f t="shared" si="10"/>
        <v>719170.39999999979</v>
      </c>
      <c r="H34">
        <f t="shared" si="11"/>
        <v>0.41026548672566376</v>
      </c>
    </row>
    <row r="35" spans="1:8" x14ac:dyDescent="0.3">
      <c r="B35" t="s">
        <v>150</v>
      </c>
      <c r="C35" s="19">
        <v>367582.10000000015</v>
      </c>
      <c r="D35" s="19">
        <v>0.40243816254416953</v>
      </c>
      <c r="F35" t="str">
        <f t="shared" si="9"/>
        <v>Qtr4</v>
      </c>
      <c r="G35">
        <f t="shared" si="10"/>
        <v>367582.10000000015</v>
      </c>
      <c r="H35">
        <f t="shared" si="11"/>
        <v>0.40243816254416953</v>
      </c>
    </row>
    <row r="36" spans="1:8" x14ac:dyDescent="0.3">
      <c r="A36" t="s">
        <v>146</v>
      </c>
      <c r="C36" s="19"/>
      <c r="D36" s="19"/>
      <c r="E36" t="str">
        <f t="shared" ref="E32:E41" si="12">A36</f>
        <v>2023</v>
      </c>
    </row>
    <row r="37" spans="1:8" x14ac:dyDescent="0.3">
      <c r="B37" t="s">
        <v>147</v>
      </c>
      <c r="C37" s="19">
        <v>1877584.300000001</v>
      </c>
      <c r="D37" s="19">
        <v>0.41657045009784782</v>
      </c>
      <c r="F37" t="str">
        <f t="shared" si="9"/>
        <v>Qtr1</v>
      </c>
      <c r="G37">
        <f t="shared" si="10"/>
        <v>1877584.300000001</v>
      </c>
      <c r="H37">
        <f t="shared" si="11"/>
        <v>0.41657045009784782</v>
      </c>
    </row>
    <row r="38" spans="1:8" x14ac:dyDescent="0.3">
      <c r="B38" t="s">
        <v>148</v>
      </c>
      <c r="C38" s="19">
        <v>2379424.800000004</v>
      </c>
      <c r="D38" s="19">
        <v>0.42755819477434692</v>
      </c>
      <c r="F38" t="str">
        <f t="shared" si="9"/>
        <v>Qtr2</v>
      </c>
      <c r="G38">
        <f t="shared" si="10"/>
        <v>2379424.800000004</v>
      </c>
      <c r="H38">
        <f t="shared" si="11"/>
        <v>0.42755819477434692</v>
      </c>
    </row>
    <row r="39" spans="1:8" x14ac:dyDescent="0.3">
      <c r="B39" t="s">
        <v>149</v>
      </c>
      <c r="C39" s="19">
        <v>2805752.5000000005</v>
      </c>
      <c r="D39" s="19">
        <v>0.4347017045454537</v>
      </c>
      <c r="F39" t="str">
        <f t="shared" si="9"/>
        <v>Qtr3</v>
      </c>
      <c r="G39">
        <f t="shared" si="10"/>
        <v>2805752.5000000005</v>
      </c>
      <c r="H39">
        <f t="shared" si="11"/>
        <v>0.4347017045454537</v>
      </c>
    </row>
    <row r="40" spans="1:8" x14ac:dyDescent="0.3">
      <c r="B40" t="s">
        <v>150</v>
      </c>
      <c r="C40" s="19">
        <v>2530170.899999999</v>
      </c>
      <c r="D40" s="19">
        <v>0.42483932853717082</v>
      </c>
      <c r="F40" t="str">
        <f t="shared" si="9"/>
        <v>Qtr4</v>
      </c>
      <c r="G40">
        <f t="shared" si="10"/>
        <v>2530170.899999999</v>
      </c>
      <c r="H40">
        <f t="shared" si="11"/>
        <v>0.42483932853717082</v>
      </c>
    </row>
    <row r="41" spans="1:8" x14ac:dyDescent="0.3">
      <c r="A41" t="s">
        <v>143</v>
      </c>
      <c r="C41" s="19">
        <v>12016664.999999991</v>
      </c>
      <c r="D41" s="19">
        <v>0.42299129353233944</v>
      </c>
      <c r="E41" t="str">
        <f t="shared" si="12"/>
        <v>Grand Total</v>
      </c>
      <c r="G41">
        <f t="shared" si="10"/>
        <v>12016664.999999991</v>
      </c>
      <c r="H41">
        <f t="shared" si="11"/>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5:O25"/>
  <sheetViews>
    <sheetView showGridLines="0" tabSelected="1" workbookViewId="0">
      <selection activeCell="C7" sqref="C7"/>
    </sheetView>
  </sheetViews>
  <sheetFormatPr defaultColWidth="11.19921875" defaultRowHeight="15.6" x14ac:dyDescent="0.3"/>
  <cols>
    <col min="1" max="1" width="25.69921875" style="10" customWidth="1"/>
    <col min="2" max="2" width="4.19921875" customWidth="1"/>
    <col min="8" max="8" width="13.3984375" customWidth="1"/>
    <col min="9" max="9" width="4.296875" customWidth="1"/>
    <col min="15" max="15" width="11.09765625" customWidth="1"/>
  </cols>
  <sheetData>
    <row r="15" spans="3:15" x14ac:dyDescent="0.3">
      <c r="C15" s="13" t="s">
        <v>131</v>
      </c>
      <c r="D15" s="13"/>
      <c r="E15" s="13"/>
      <c r="F15" s="13"/>
      <c r="G15" s="13"/>
      <c r="H15" s="13"/>
      <c r="J15" s="13" t="s">
        <v>132</v>
      </c>
      <c r="K15" s="13"/>
      <c r="L15" s="13"/>
      <c r="M15" s="13"/>
      <c r="N15" s="13"/>
      <c r="O15" s="13"/>
    </row>
    <row r="16" spans="3:15" x14ac:dyDescent="0.3">
      <c r="C16" s="14" t="s">
        <v>133</v>
      </c>
      <c r="D16" s="14"/>
      <c r="E16" s="17" t="s">
        <v>134</v>
      </c>
      <c r="F16" s="17" t="s">
        <v>135</v>
      </c>
      <c r="G16" s="14" t="s">
        <v>136</v>
      </c>
      <c r="H16" s="14"/>
      <c r="J16" s="14" t="s">
        <v>0</v>
      </c>
      <c r="K16" s="14"/>
      <c r="L16" s="15" t="s">
        <v>134</v>
      </c>
      <c r="M16" s="15" t="s">
        <v>135</v>
      </c>
      <c r="N16" s="16" t="s">
        <v>136</v>
      </c>
      <c r="O16" s="16"/>
    </row>
    <row r="17" spans="3:15" x14ac:dyDescent="0.3">
      <c r="C17" s="23" t="s">
        <v>14</v>
      </c>
      <c r="D17" s="23"/>
      <c r="E17" s="25">
        <f>Analyze!F9</f>
        <v>499102.00000000017</v>
      </c>
      <c r="F17" s="25">
        <f>Analyze!G9</f>
        <v>2268974.9000000032</v>
      </c>
      <c r="G17" s="27">
        <f>F17-E17</f>
        <v>1769872.9000000029</v>
      </c>
      <c r="H17" s="27"/>
      <c r="J17" s="24" t="s">
        <v>130</v>
      </c>
      <c r="K17" s="24"/>
      <c r="L17" s="26">
        <f>Analyze!F21</f>
        <v>276210</v>
      </c>
      <c r="M17" s="26">
        <f>Analyze!G21</f>
        <v>1009698.7</v>
      </c>
      <c r="N17" s="27">
        <f>M17-L17</f>
        <v>733488.7</v>
      </c>
      <c r="O17" s="27"/>
    </row>
    <row r="18" spans="3:15" x14ac:dyDescent="0.3">
      <c r="C18" s="12" t="s">
        <v>19</v>
      </c>
      <c r="D18" s="12"/>
      <c r="E18" s="25">
        <f>Analyze!F10</f>
        <v>469270.69999999984</v>
      </c>
      <c r="F18" s="25">
        <f>Analyze!G10</f>
        <v>1917827.7999999949</v>
      </c>
      <c r="G18" s="27">
        <f t="shared" ref="G18:G23" si="0">F18-E18</f>
        <v>1448557.099999995</v>
      </c>
      <c r="H18" s="27"/>
      <c r="J18" s="24" t="s">
        <v>20</v>
      </c>
      <c r="K18" s="24"/>
      <c r="L18" s="26">
        <f>Analyze!F22</f>
        <v>466787.99999999994</v>
      </c>
      <c r="M18" s="26">
        <f>Analyze!G22</f>
        <v>2327606.5000000019</v>
      </c>
      <c r="N18" s="27">
        <f t="shared" ref="N18:N23" si="1">M18-L18</f>
        <v>1860818.5000000019</v>
      </c>
      <c r="O18" s="27"/>
    </row>
    <row r="19" spans="3:15" x14ac:dyDescent="0.3">
      <c r="C19" s="12" t="s">
        <v>15</v>
      </c>
      <c r="D19" s="12"/>
      <c r="E19" s="25">
        <f>Analyze!F11</f>
        <v>423758.70000000007</v>
      </c>
      <c r="F19" s="25">
        <f>Analyze!G11</f>
        <v>1633959.3000000005</v>
      </c>
      <c r="G19" s="27">
        <f t="shared" si="0"/>
        <v>1210200.6000000006</v>
      </c>
      <c r="H19" s="27"/>
      <c r="J19" s="24" t="s">
        <v>127</v>
      </c>
      <c r="K19" s="24"/>
      <c r="L19" s="26">
        <f>Analyze!F23</f>
        <v>161210.1</v>
      </c>
      <c r="M19" s="26">
        <f>Analyze!G23</f>
        <v>2262827.0999999978</v>
      </c>
      <c r="N19" s="27">
        <f t="shared" si="1"/>
        <v>2101616.9999999977</v>
      </c>
      <c r="O19" s="27"/>
    </row>
    <row r="20" spans="3:15" x14ac:dyDescent="0.3">
      <c r="C20" s="12" t="s">
        <v>17</v>
      </c>
      <c r="D20" s="12"/>
      <c r="E20" s="25">
        <f>Analyze!F12</f>
        <v>315489.20000000013</v>
      </c>
      <c r="F20" s="25">
        <f>Analyze!G12</f>
        <v>1116062.9000000027</v>
      </c>
      <c r="G20" s="27">
        <f t="shared" si="0"/>
        <v>800573.70000000251</v>
      </c>
      <c r="H20" s="27"/>
      <c r="J20" s="24" t="s">
        <v>129</v>
      </c>
      <c r="K20" s="24"/>
      <c r="L20" s="26">
        <f>Analyze!F24</f>
        <v>9250.3000000000011</v>
      </c>
      <c r="M20" s="26">
        <f>Analyze!G24</f>
        <v>1341994.9999999998</v>
      </c>
      <c r="N20" s="27">
        <f t="shared" si="1"/>
        <v>1332744.6999999997</v>
      </c>
      <c r="O20" s="27"/>
    </row>
    <row r="21" spans="3:15" x14ac:dyDescent="0.3">
      <c r="C21" s="12" t="s">
        <v>18</v>
      </c>
      <c r="D21" s="12"/>
      <c r="E21" s="25">
        <f>Analyze!F13</f>
        <v>349533.89999999997</v>
      </c>
      <c r="F21" s="25">
        <f>Analyze!G13</f>
        <v>1302529.3000000012</v>
      </c>
      <c r="G21" s="27">
        <f t="shared" si="0"/>
        <v>952995.4000000013</v>
      </c>
      <c r="H21" s="27"/>
      <c r="J21" s="24" t="s">
        <v>126</v>
      </c>
      <c r="K21" s="24"/>
      <c r="L21" s="26">
        <f>Analyze!F25</f>
        <v>339912.5</v>
      </c>
      <c r="M21" s="26">
        <f>Analyze!G25</f>
        <v>580211.00000000023</v>
      </c>
      <c r="N21" s="27">
        <f t="shared" si="1"/>
        <v>240298.50000000023</v>
      </c>
      <c r="O21" s="27"/>
    </row>
    <row r="22" spans="3:15" x14ac:dyDescent="0.3">
      <c r="C22" s="12" t="s">
        <v>16</v>
      </c>
      <c r="D22" s="12"/>
      <c r="E22" s="25">
        <f>Analyze!F14</f>
        <v>366577.99999999988</v>
      </c>
      <c r="F22" s="25">
        <f>Analyze!G14</f>
        <v>1353578.2999999986</v>
      </c>
      <c r="G22" s="27">
        <f t="shared" si="0"/>
        <v>987000.29999999877</v>
      </c>
      <c r="H22" s="27"/>
      <c r="J22" s="24" t="s">
        <v>128</v>
      </c>
      <c r="K22" s="24"/>
      <c r="L22" s="26">
        <f>Analyze!F26</f>
        <v>1170361.5999999996</v>
      </c>
      <c r="M22" s="26">
        <f>Analyze!G26</f>
        <v>2070594.1999999993</v>
      </c>
      <c r="N22" s="27">
        <f t="shared" si="1"/>
        <v>900232.59999999963</v>
      </c>
      <c r="O22" s="27"/>
    </row>
    <row r="23" spans="3:15" x14ac:dyDescent="0.3">
      <c r="C23" s="28" t="s">
        <v>154</v>
      </c>
      <c r="D23" s="28"/>
      <c r="E23" s="25">
        <f>Analyze!F15</f>
        <v>2423732.5</v>
      </c>
      <c r="F23" s="25">
        <f>Analyze!G15</f>
        <v>9592932.5000000019</v>
      </c>
      <c r="G23" s="29">
        <f t="shared" si="0"/>
        <v>7169200.0000000019</v>
      </c>
      <c r="H23" s="29"/>
      <c r="J23" s="30" t="s">
        <v>154</v>
      </c>
      <c r="K23" s="30"/>
      <c r="L23" s="26">
        <f>Analyze!F27</f>
        <v>2423732.4999999995</v>
      </c>
      <c r="M23" s="26">
        <f>Analyze!G27</f>
        <v>9592932.5</v>
      </c>
      <c r="N23" s="29">
        <f t="shared" si="1"/>
        <v>7169200</v>
      </c>
      <c r="O23" s="29"/>
    </row>
    <row r="24" spans="3:15" x14ac:dyDescent="0.3">
      <c r="C24" s="22"/>
      <c r="D24" s="22"/>
      <c r="G24" s="22"/>
      <c r="H24" s="22"/>
      <c r="J24" s="22"/>
      <c r="K24" s="22"/>
      <c r="N24" s="11"/>
      <c r="O24" s="11"/>
    </row>
    <row r="25" spans="3:15" x14ac:dyDescent="0.3">
      <c r="C25" s="18" t="s">
        <v>137</v>
      </c>
      <c r="D25" s="18"/>
      <c r="E25" s="18"/>
      <c r="F25" s="18"/>
      <c r="G25" s="18"/>
      <c r="H25" s="18"/>
      <c r="I25" s="18"/>
      <c r="J25" s="18"/>
      <c r="K25" s="18"/>
      <c r="L25" s="18"/>
      <c r="M25" s="18"/>
      <c r="N25" s="18"/>
      <c r="O25" s="18"/>
    </row>
  </sheetData>
  <mergeCells count="36">
    <mergeCell ref="N23:O23"/>
    <mergeCell ref="N24:O24"/>
    <mergeCell ref="N17:O17"/>
    <mergeCell ref="N18:O18"/>
    <mergeCell ref="N19:O19"/>
    <mergeCell ref="N20:O20"/>
    <mergeCell ref="N21:O21"/>
    <mergeCell ref="N22:O22"/>
    <mergeCell ref="J17:K17"/>
    <mergeCell ref="J18:K18"/>
    <mergeCell ref="J19:K19"/>
    <mergeCell ref="J20:K20"/>
    <mergeCell ref="J21:K21"/>
    <mergeCell ref="J22:K22"/>
    <mergeCell ref="J23:K23"/>
    <mergeCell ref="C22:D22"/>
    <mergeCell ref="C23:D23"/>
    <mergeCell ref="G17:H17"/>
    <mergeCell ref="G18:H18"/>
    <mergeCell ref="G19:H19"/>
    <mergeCell ref="G20:H20"/>
    <mergeCell ref="G21:H21"/>
    <mergeCell ref="G22:H22"/>
    <mergeCell ref="G23:H23"/>
    <mergeCell ref="C25:O25"/>
    <mergeCell ref="C17:D17"/>
    <mergeCell ref="C18:D18"/>
    <mergeCell ref="C19:D19"/>
    <mergeCell ref="C20:D20"/>
    <mergeCell ref="C21:D21"/>
    <mergeCell ref="C15:H15"/>
    <mergeCell ref="J15:O15"/>
    <mergeCell ref="G16:H16"/>
    <mergeCell ref="C16:D16"/>
    <mergeCell ref="N16:O16"/>
    <mergeCell ref="J16:K16"/>
  </mergeCells>
  <conditionalFormatting sqref="G17:H22">
    <cfRule type="dataBar" priority="2">
      <dataBar>
        <cfvo type="min"/>
        <cfvo type="max"/>
        <color rgb="FF63C384"/>
      </dataBar>
      <extLst>
        <ext xmlns:x14="http://schemas.microsoft.com/office/spreadsheetml/2009/9/main" uri="{B025F937-C7B1-47D3-B67F-A62EFF666E3E}">
          <x14:id>{05E32AA5-3715-4781-B43A-357948FF672E}</x14:id>
        </ext>
      </extLst>
    </cfRule>
  </conditionalFormatting>
  <conditionalFormatting sqref="N17:O22">
    <cfRule type="dataBar" priority="1">
      <dataBar>
        <cfvo type="min"/>
        <cfvo type="max"/>
        <color rgb="FF63C384"/>
      </dataBar>
      <extLst>
        <ext xmlns:x14="http://schemas.microsoft.com/office/spreadsheetml/2009/9/main" uri="{B025F937-C7B1-47D3-B67F-A62EFF666E3E}">
          <x14:id>{F62AA801-1220-4E12-968D-DAD991CAB631}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5E32AA5-3715-4781-B43A-357948FF672E}">
            <x14:dataBar minLength="0" maxLength="100" border="1" negativeBarBorderColorSameAsPositive="0">
              <x14:cfvo type="autoMin"/>
              <x14:cfvo type="autoMax"/>
              <x14:borderColor rgb="FF63C384"/>
              <x14:negativeFillColor rgb="FFFF0000"/>
              <x14:negativeBorderColor rgb="FFFF0000"/>
              <x14:axisColor rgb="FF000000"/>
            </x14:dataBar>
          </x14:cfRule>
          <xm:sqref>G17:H22</xm:sqref>
        </x14:conditionalFormatting>
        <x14:conditionalFormatting xmlns:xm="http://schemas.microsoft.com/office/excel/2006/main">
          <x14:cfRule type="dataBar" id="{F62AA801-1220-4E12-968D-DAD991CAB631}">
            <x14:dataBar minLength="0" maxLength="100" border="1" negativeBarBorderColorSameAsPositive="0">
              <x14:cfvo type="autoMin"/>
              <x14:cfvo type="autoMax"/>
              <x14:borderColor rgb="FF63C384"/>
              <x14:negativeFillColor rgb="FFFF0000"/>
              <x14:negativeBorderColor rgb="FFFF0000"/>
              <x14:axisColor rgb="FF000000"/>
            </x14:dataBar>
          </x14:cfRule>
          <xm:sqref>N17:O22</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Miłosz Zembrzycki</cp:lastModifiedBy>
  <dcterms:created xsi:type="dcterms:W3CDTF">2023-12-18T11:08:00Z</dcterms:created>
  <dcterms:modified xsi:type="dcterms:W3CDTF">2024-04-21T10:26:04Z</dcterms:modified>
</cp:coreProperties>
</file>