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040" windowHeight="9384" firstSheet="1" activeTab="6"/>
  </bookViews>
  <sheets>
    <sheet name="Distance_function" sheetId="5" r:id="rId1"/>
    <sheet name="Knn_normalized" sheetId="6" r:id="rId2"/>
    <sheet name="Knn_not_normalized" sheetId="1" r:id="rId3"/>
    <sheet name="CART" sheetId="7" r:id="rId4"/>
    <sheet name="C4.5" sheetId="8" r:id="rId5"/>
    <sheet name="07a_b_Knn_company" sheetId="9" r:id="rId6"/>
    <sheet name="08_Probabilty" sheetId="10" r:id="rId7"/>
    <sheet name="Data" sheetId="2" r:id="rId8"/>
  </sheets>
  <definedNames>
    <definedName name="_xlnm._FilterDatabase" localSheetId="7" hidden="1">Data!$A$1:$F$51</definedName>
  </definedNames>
  <calcPr calcId="145621"/>
  <pivotCaches>
    <pivotCache cacheId="4" r:id="rId9"/>
  </pivotCaches>
</workbook>
</file>

<file path=xl/calcChain.xml><?xml version="1.0" encoding="utf-8"?>
<calcChain xmlns="http://schemas.openxmlformats.org/spreadsheetml/2006/main">
  <c r="D22" i="9" l="1"/>
  <c r="C22" i="9"/>
  <c r="D21" i="9"/>
  <c r="C21" i="9"/>
  <c r="D20" i="9"/>
  <c r="C20" i="9"/>
  <c r="D19" i="9"/>
  <c r="C19" i="9"/>
  <c r="I12" i="9" s="1"/>
  <c r="I11" i="9" l="1"/>
  <c r="I10" i="9"/>
  <c r="J10" i="9" s="1"/>
  <c r="J11" i="9" l="1"/>
  <c r="J12" i="9"/>
  <c r="M59" i="6" l="1"/>
  <c r="N59" i="6"/>
  <c r="M60" i="6"/>
  <c r="N60" i="6"/>
  <c r="M61" i="6"/>
  <c r="N61" i="6"/>
  <c r="L60" i="6"/>
  <c r="L61" i="6"/>
  <c r="L59"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N49" i="6" s="1"/>
  <c r="G50" i="6"/>
  <c r="N50" i="6" s="1"/>
  <c r="G51" i="6"/>
  <c r="G52" i="6"/>
  <c r="G53" i="6"/>
  <c r="N53" i="6" s="1"/>
  <c r="G54" i="6"/>
  <c r="N54" i="6" s="1"/>
  <c r="G55" i="6"/>
  <c r="G56" i="6"/>
  <c r="G57" i="6"/>
  <c r="N57" i="6" s="1"/>
  <c r="G8" i="6"/>
  <c r="S9" i="6"/>
  <c r="S10" i="6"/>
  <c r="S8" i="6"/>
  <c r="Q9" i="6"/>
  <c r="Q10" i="6"/>
  <c r="Q8" i="6"/>
  <c r="E12" i="6"/>
  <c r="E13" i="6"/>
  <c r="E14" i="6"/>
  <c r="E15" i="6"/>
  <c r="E16" i="6"/>
  <c r="E17" i="6"/>
  <c r="E18" i="6"/>
  <c r="E19" i="6"/>
  <c r="E20" i="6"/>
  <c r="E21" i="6"/>
  <c r="E22" i="6"/>
  <c r="E23" i="6"/>
  <c r="E24" i="6"/>
  <c r="E25" i="6"/>
  <c r="E26" i="6"/>
  <c r="E27" i="6"/>
  <c r="E28" i="6"/>
  <c r="E29" i="6"/>
  <c r="E30" i="6"/>
  <c r="E31" i="6"/>
  <c r="E32" i="6"/>
  <c r="E33" i="6"/>
  <c r="E34" i="6"/>
  <c r="E35" i="6"/>
  <c r="E36" i="6"/>
  <c r="E37" i="6"/>
  <c r="E38" i="6"/>
  <c r="E39" i="6"/>
  <c r="E40" i="6"/>
  <c r="E41" i="6"/>
  <c r="E42" i="6"/>
  <c r="E43" i="6"/>
  <c r="E44" i="6"/>
  <c r="E45" i="6"/>
  <c r="E46" i="6"/>
  <c r="E47" i="6"/>
  <c r="E48" i="6"/>
  <c r="E49" i="6"/>
  <c r="E50" i="6"/>
  <c r="E51" i="6"/>
  <c r="E52" i="6"/>
  <c r="E53" i="6"/>
  <c r="E54" i="6"/>
  <c r="E55" i="6"/>
  <c r="E56" i="6"/>
  <c r="E57" i="6"/>
  <c r="E9" i="6"/>
  <c r="E10" i="6"/>
  <c r="E11" i="6"/>
  <c r="M11" i="6" s="1"/>
  <c r="E8" i="6"/>
  <c r="L57" i="6"/>
  <c r="N56" i="6"/>
  <c r="M56" i="6"/>
  <c r="L56" i="6"/>
  <c r="N55" i="6"/>
  <c r="M55" i="6"/>
  <c r="L55" i="6"/>
  <c r="M54" i="6"/>
  <c r="L54" i="6"/>
  <c r="L53" i="6"/>
  <c r="N52" i="6"/>
  <c r="M52" i="6"/>
  <c r="L52" i="6"/>
  <c r="N51" i="6"/>
  <c r="M51" i="6"/>
  <c r="L51" i="6"/>
  <c r="M50" i="6"/>
  <c r="L50" i="6"/>
  <c r="L49" i="6"/>
  <c r="N48" i="6"/>
  <c r="M48" i="6"/>
  <c r="L48" i="6"/>
  <c r="N47" i="6"/>
  <c r="M47" i="6"/>
  <c r="L47" i="6"/>
  <c r="N46" i="6"/>
  <c r="M46" i="6"/>
  <c r="L46" i="6"/>
  <c r="N45" i="6"/>
  <c r="M45" i="6"/>
  <c r="L45" i="6"/>
  <c r="N44" i="6"/>
  <c r="M44" i="6"/>
  <c r="L44" i="6"/>
  <c r="N43" i="6"/>
  <c r="M43" i="6"/>
  <c r="L43" i="6"/>
  <c r="N42" i="6"/>
  <c r="M42" i="6"/>
  <c r="L42" i="6"/>
  <c r="N41" i="6"/>
  <c r="M41" i="6"/>
  <c r="L41" i="6"/>
  <c r="N40" i="6"/>
  <c r="M40" i="6"/>
  <c r="L40" i="6"/>
  <c r="N39" i="6"/>
  <c r="M39" i="6"/>
  <c r="L39" i="6"/>
  <c r="N38" i="6"/>
  <c r="M38" i="6"/>
  <c r="L38" i="6"/>
  <c r="N37" i="6"/>
  <c r="M37" i="6"/>
  <c r="L37" i="6"/>
  <c r="N36" i="6"/>
  <c r="M36" i="6"/>
  <c r="L36" i="6"/>
  <c r="N35" i="6"/>
  <c r="M35" i="6"/>
  <c r="L35" i="6"/>
  <c r="N34" i="6"/>
  <c r="M34" i="6"/>
  <c r="L34" i="6"/>
  <c r="N33" i="6"/>
  <c r="M33" i="6"/>
  <c r="L33" i="6"/>
  <c r="N32" i="6"/>
  <c r="M32" i="6"/>
  <c r="L32" i="6"/>
  <c r="N31" i="6"/>
  <c r="M31" i="6"/>
  <c r="L31" i="6"/>
  <c r="N30" i="6"/>
  <c r="M30" i="6"/>
  <c r="L30" i="6"/>
  <c r="N29" i="6"/>
  <c r="M29" i="6"/>
  <c r="L29" i="6"/>
  <c r="N28" i="6"/>
  <c r="M28" i="6"/>
  <c r="L28" i="6"/>
  <c r="N27" i="6"/>
  <c r="M27" i="6"/>
  <c r="L27" i="6"/>
  <c r="N26" i="6"/>
  <c r="M26" i="6"/>
  <c r="L26" i="6"/>
  <c r="N25" i="6"/>
  <c r="M25" i="6"/>
  <c r="L25" i="6"/>
  <c r="N24" i="6"/>
  <c r="M24" i="6"/>
  <c r="L24" i="6"/>
  <c r="N23" i="6"/>
  <c r="M23" i="6"/>
  <c r="L23" i="6"/>
  <c r="N22" i="6"/>
  <c r="M22" i="6"/>
  <c r="L22" i="6"/>
  <c r="N21" i="6"/>
  <c r="M21" i="6"/>
  <c r="L21" i="6"/>
  <c r="N20" i="6"/>
  <c r="M20" i="6"/>
  <c r="L20" i="6"/>
  <c r="N19" i="6"/>
  <c r="M19" i="6"/>
  <c r="L19" i="6"/>
  <c r="N18" i="6"/>
  <c r="M18" i="6"/>
  <c r="L18" i="6"/>
  <c r="N17" i="6"/>
  <c r="M17" i="6"/>
  <c r="L17" i="6"/>
  <c r="N16" i="6"/>
  <c r="M16" i="6"/>
  <c r="L16" i="6"/>
  <c r="N15" i="6"/>
  <c r="M15" i="6"/>
  <c r="L15" i="6"/>
  <c r="N14" i="6"/>
  <c r="M14" i="6"/>
  <c r="L14" i="6"/>
  <c r="N13" i="6"/>
  <c r="M13" i="6"/>
  <c r="L13" i="6"/>
  <c r="N12" i="6"/>
  <c r="M12" i="6"/>
  <c r="L12" i="6"/>
  <c r="N11" i="6"/>
  <c r="L11" i="6"/>
  <c r="N9" i="6"/>
  <c r="M9" i="6"/>
  <c r="L9" i="6"/>
  <c r="M49" i="6" l="1"/>
  <c r="M53" i="6"/>
  <c r="M57" i="6"/>
  <c r="N10" i="6"/>
  <c r="M8" i="6"/>
  <c r="L10" i="6"/>
  <c r="M10" i="6"/>
  <c r="N8" i="6"/>
  <c r="L8" i="6"/>
  <c r="N9" i="1" l="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N8" i="1"/>
  <c r="M8" i="1"/>
  <c r="L8" i="1"/>
  <c r="F3" i="2" l="1"/>
  <c r="F4" i="2"/>
  <c r="F5" i="2"/>
  <c r="F6" i="2"/>
  <c r="F7" i="2"/>
  <c r="F8" i="2"/>
  <c r="F9" i="2"/>
  <c r="F10" i="2"/>
  <c r="F11" i="2"/>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2" i="2"/>
  <c r="E3" i="2"/>
  <c r="E4" i="2"/>
  <c r="E5" i="2"/>
  <c r="E6" i="2"/>
  <c r="E7" i="2"/>
  <c r="E8" i="2"/>
  <c r="E9" i="2"/>
  <c r="E10" i="2"/>
  <c r="E11" i="2"/>
  <c r="E12" i="2"/>
  <c r="E13" i="2"/>
  <c r="E14"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2" i="2"/>
</calcChain>
</file>

<file path=xl/sharedStrings.xml><?xml version="1.0" encoding="utf-8"?>
<sst xmlns="http://schemas.openxmlformats.org/spreadsheetml/2006/main" count="477" uniqueCount="112">
  <si>
    <t>JobSatisfaction</t>
  </si>
  <si>
    <t>MaritalStatus</t>
  </si>
  <si>
    <t>YearsAtCompany</t>
  </si>
  <si>
    <t>Attrition</t>
  </si>
  <si>
    <t>Married</t>
  </si>
  <si>
    <t>No</t>
  </si>
  <si>
    <t>Yes</t>
  </si>
  <si>
    <t>Single</t>
  </si>
  <si>
    <t>YearsCat</t>
  </si>
  <si>
    <t>MartialCat</t>
  </si>
  <si>
    <t>Species</t>
  </si>
  <si>
    <t>dist sq</t>
  </si>
  <si>
    <t xml:space="preserve">Single </t>
  </si>
  <si>
    <t xml:space="preserve">   </t>
  </si>
  <si>
    <t xml:space="preserve"> </t>
  </si>
  <si>
    <t>Split</t>
  </si>
  <si>
    <t>PL</t>
  </si>
  <si>
    <t>PR</t>
  </si>
  <si>
    <t>Pj</t>
  </si>
  <si>
    <t>-  (Pj* log(Pj)</t>
  </si>
  <si>
    <t>Total Entropy</t>
  </si>
  <si>
    <t>Count of Attrition</t>
  </si>
  <si>
    <t>Row Labels</t>
  </si>
  <si>
    <t>Grand Total</t>
  </si>
  <si>
    <t>Column Labels</t>
  </si>
  <si>
    <t>MartialStatus</t>
  </si>
  <si>
    <t>yes</t>
  </si>
  <si>
    <t>X</t>
  </si>
  <si>
    <t>Y</t>
  </si>
  <si>
    <t>a</t>
  </si>
  <si>
    <t>b</t>
  </si>
  <si>
    <t>c</t>
  </si>
  <si>
    <t>D(x,y)&gt;=0 and d(x,x)=0</t>
  </si>
  <si>
    <t xml:space="preserve"> distance between(0,0) and (1,1)= (|0-1|)+|0-1|) ^3=8</t>
  </si>
  <si>
    <t>distance between(0,0) and (1,1) going through (0,1)=</t>
  </si>
  <si>
    <t>((|0-0|+|0-1|)+( |0-1|+ |1-1|)) ^3 =8</t>
  </si>
  <si>
    <t>NO</t>
  </si>
  <si>
    <t>(x-1)/(34-1)</t>
  </si>
  <si>
    <t>P(j|tL)</t>
  </si>
  <si>
    <t>P(j|tR)</t>
  </si>
  <si>
    <t>2PL*PR</t>
  </si>
  <si>
    <t>Q(s|t)</t>
  </si>
  <si>
    <t>ɸ(s|t)</t>
  </si>
  <si>
    <t xml:space="preserve"> Root Node</t>
  </si>
  <si>
    <t xml:space="preserve"> Number</t>
  </si>
  <si>
    <t>Left Child Node=tl</t>
  </si>
  <si>
    <t>Right Child Node=tr</t>
  </si>
  <si>
    <t>Job Satisfaction = 1</t>
  </si>
  <si>
    <t>Job Satisfaction = 2,3,4</t>
  </si>
  <si>
    <t>Job Satisfaction = 2</t>
  </si>
  <si>
    <t>Job Satisfaction = 1,3,4</t>
  </si>
  <si>
    <t>Job Satisfaction = 3</t>
  </si>
  <si>
    <t>Job Satisfaction = 1,2,4</t>
  </si>
  <si>
    <t>Job Satisfaction = 4</t>
  </si>
  <si>
    <t>Job Satisfaction = 1,2,3</t>
  </si>
  <si>
    <t>Marital Status = Married</t>
  </si>
  <si>
    <t>Marital Status = Single</t>
  </si>
  <si>
    <t>YearsAtCompany &gt;=6</t>
  </si>
  <si>
    <t>YearsAtCompany &lt;6</t>
  </si>
  <si>
    <t>Job Satisfaction = 1,2</t>
  </si>
  <si>
    <t>Job Satisfaction = 3,4</t>
  </si>
  <si>
    <t>Job Satisfaction = 1,3</t>
  </si>
  <si>
    <t>Job Satisfaction = 2,4</t>
  </si>
  <si>
    <t>Job Satisfaction = 1,4</t>
  </si>
  <si>
    <t>Job Satisfaction = 2,3</t>
  </si>
  <si>
    <r>
      <t xml:space="preserve">  </t>
    </r>
    <r>
      <rPr>
        <b/>
        <sz val="14"/>
        <color rgb="FF0070C0"/>
        <rFont val="Calibri"/>
        <family val="2"/>
        <scheme val="minor"/>
      </rPr>
      <t>Yes does not</t>
    </r>
    <r>
      <rPr>
        <b/>
        <sz val="14"/>
        <color theme="1"/>
        <rFont val="Calibri"/>
        <family val="2"/>
        <scheme val="minor"/>
      </rPr>
      <t xml:space="preserve"> </t>
    </r>
    <r>
      <rPr>
        <b/>
        <sz val="14"/>
        <color rgb="FF0070C0"/>
        <rFont val="Calibri"/>
        <family val="2"/>
        <scheme val="minor"/>
      </rPr>
      <t>violate the triangle requirement and any of the other requirements.</t>
    </r>
  </si>
  <si>
    <t>Level</t>
  </si>
  <si>
    <t>log(Pj)</t>
  </si>
  <si>
    <t xml:space="preserve"> REGRESSION TREES</t>
  </si>
  <si>
    <t>pj</t>
  </si>
  <si>
    <t>log2(pj)</t>
  </si>
  <si>
    <t>-pj*log2(pj)</t>
  </si>
  <si>
    <t>Overall</t>
  </si>
  <si>
    <t>PCT</t>
  </si>
  <si>
    <t>H(T)</t>
  </si>
  <si>
    <t>Information Gain</t>
  </si>
  <si>
    <t xml:space="preserve"> Company XYZ is targeting professionals between the ages of 20 and 50 years old with an asset size of 50k to 100K.  To estimate the missing income fields, the company is using k-nearest neighbors.</t>
  </si>
  <si>
    <t>What would be the value of income for customer x in the table below if:</t>
  </si>
  <si>
    <t>I. K = 1 and method = ”unweighted vote” is used?</t>
  </si>
  <si>
    <t>II. K = 2 and method = ”unweighted vote” is used?</t>
  </si>
  <si>
    <t>ID</t>
  </si>
  <si>
    <t>Age</t>
  </si>
  <si>
    <t>Asset Size</t>
  </si>
  <si>
    <t>Income</t>
  </si>
  <si>
    <t>Finding distance of id "X" to the rest of the records</t>
  </si>
  <si>
    <t>?</t>
  </si>
  <si>
    <t>100K</t>
  </si>
  <si>
    <t>Distance</t>
  </si>
  <si>
    <t>Rank</t>
  </si>
  <si>
    <t>90K</t>
  </si>
  <si>
    <t>150K</t>
  </si>
  <si>
    <t>Min</t>
  </si>
  <si>
    <t>Max</t>
  </si>
  <si>
    <t>Normalizing the data</t>
  </si>
  <si>
    <t xml:space="preserve"> income 90k</t>
  </si>
  <si>
    <t xml:space="preserve"> income90 or 100k randomly</t>
  </si>
  <si>
    <t xml:space="preserve">ChooseRandomly </t>
  </si>
  <si>
    <t>Medium or High</t>
  </si>
  <si>
    <t>7b)</t>
  </si>
  <si>
    <r>
      <t>a)</t>
    </r>
    <r>
      <rPr>
        <b/>
        <sz val="7"/>
        <color theme="1"/>
        <rFont val="Times New Roman"/>
        <family val="1"/>
      </rPr>
      <t xml:space="preserve">    </t>
    </r>
    <r>
      <rPr>
        <sz val="13.5"/>
        <color rgb="FF000000"/>
        <rFont val="Calibri"/>
        <family val="2"/>
        <scheme val="minor"/>
      </rPr>
      <t xml:space="preserve">What is the probability that a randomly selected product is defective? P(Defective)? </t>
    </r>
    <r>
      <rPr>
        <sz val="13.5"/>
        <color rgb="FF00B0F0"/>
        <rFont val="Calibri"/>
        <family val="2"/>
        <scheme val="minor"/>
      </rPr>
      <t>.059</t>
    </r>
  </si>
  <si>
    <r>
      <t>b)</t>
    </r>
    <r>
      <rPr>
        <b/>
        <sz val="7"/>
        <color theme="1"/>
        <rFont val="Times New Roman"/>
        <family val="1"/>
      </rPr>
      <t xml:space="preserve">    </t>
    </r>
    <r>
      <rPr>
        <sz val="13.5"/>
        <color rgb="FF000000"/>
        <rFont val="Calibri"/>
        <family val="2"/>
        <scheme val="minor"/>
      </rPr>
      <t xml:space="preserve">What is the probability that a randomly selected product is defective and that it came from A? P(A and Defective)? </t>
    </r>
    <r>
      <rPr>
        <sz val="13.5"/>
        <color rgb="FF00B0F0"/>
        <rFont val="Calibri"/>
        <family val="2"/>
        <scheme val="minor"/>
      </rPr>
      <t>.025</t>
    </r>
  </si>
  <si>
    <r>
      <t>c)</t>
    </r>
    <r>
      <rPr>
        <b/>
        <sz val="7"/>
        <color theme="1"/>
        <rFont val="Times New Roman"/>
        <family val="1"/>
      </rPr>
      <t xml:space="preserve">     </t>
    </r>
    <r>
      <rPr>
        <sz val="13.5"/>
        <color rgb="FF000000"/>
        <rFont val="Calibri"/>
        <family val="2"/>
        <scheme val="minor"/>
      </rPr>
      <t>What is the probability that a defective product came from B? P(B/Defective)?</t>
    </r>
  </si>
  <si>
    <t>.018/.059</t>
  </si>
  <si>
    <r>
      <t>d)</t>
    </r>
    <r>
      <rPr>
        <b/>
        <sz val="7"/>
        <color theme="1"/>
        <rFont val="Times New Roman"/>
        <family val="1"/>
      </rPr>
      <t xml:space="preserve">    </t>
    </r>
    <r>
      <rPr>
        <sz val="13.5"/>
        <color rgb="FF000000"/>
        <rFont val="Calibri"/>
        <family val="2"/>
        <scheme val="minor"/>
      </rPr>
      <t>Are these events (being defective and coming from B) independent? Why?</t>
    </r>
  </si>
  <si>
    <t>.3 ne .018/.059</t>
  </si>
  <si>
    <t>A</t>
  </si>
  <si>
    <t>B</t>
  </si>
  <si>
    <t>C</t>
  </si>
  <si>
    <t>Total</t>
  </si>
  <si>
    <t>Deffective</t>
  </si>
  <si>
    <t>not Deffective</t>
  </si>
  <si>
    <t>MKt Shr</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</si>
</sst>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b/>
      <sz val="11"/>
      <color theme="1"/>
      <name val="Calibri"/>
      <family val="2"/>
      <scheme val="minor"/>
    </font>
    <font>
      <b/>
      <sz val="11"/>
      <color rgb="FF000000"/>
      <name val="Calibri"/>
      <family val="2"/>
      <scheme val="minor"/>
    </font>
    <font>
      <sz val="11"/>
      <color rgb="FF000000"/>
      <name val="Calibri"/>
      <family val="2"/>
      <scheme val="minor"/>
    </font>
    <font>
      <sz val="11"/>
      <name val="Calibri"/>
      <family val="2"/>
      <scheme val="minor"/>
    </font>
    <font>
      <b/>
      <sz val="14"/>
      <color theme="1"/>
      <name val="Calibri"/>
      <family val="2"/>
      <scheme val="minor"/>
    </font>
    <font>
      <b/>
      <sz val="14"/>
      <color rgb="FF0070C0"/>
      <name val="Calibri"/>
      <family val="2"/>
      <scheme val="minor"/>
    </font>
    <font>
      <sz val="11"/>
      <color rgb="FF006100"/>
      <name val="Calibri"/>
      <family val="2"/>
      <scheme val="minor"/>
    </font>
    <font>
      <sz val="11"/>
      <color theme="0"/>
      <name val="Calibri"/>
      <family val="2"/>
      <scheme val="minor"/>
    </font>
    <font>
      <sz val="11"/>
      <color rgb="FF9C5700"/>
      <name val="Calibri"/>
      <family val="2"/>
      <scheme val="minor"/>
    </font>
    <font>
      <sz val="14"/>
      <color theme="1"/>
      <name val="Calibri"/>
      <family val="2"/>
      <scheme val="minor"/>
    </font>
    <font>
      <b/>
      <sz val="12"/>
      <color theme="1"/>
      <name val="Calibri"/>
      <family val="2"/>
      <scheme val="minor"/>
    </font>
    <font>
      <b/>
      <sz val="12"/>
      <color theme="9" tint="-0.249977111117893"/>
      <name val="Calibri (Body)"/>
    </font>
    <font>
      <sz val="22"/>
      <color theme="1"/>
      <name val="Calibri"/>
      <family val="2"/>
      <scheme val="minor"/>
    </font>
    <font>
      <sz val="12"/>
      <color rgb="FF0070C0"/>
      <name val="Calibri (Body)"/>
    </font>
    <font>
      <b/>
      <sz val="12"/>
      <color rgb="FF0070C0"/>
      <name val="Calibri (Body)"/>
    </font>
    <font>
      <sz val="22"/>
      <color rgb="FF0070C0"/>
      <name val="Calibri"/>
      <family val="2"/>
      <scheme val="minor"/>
    </font>
    <font>
      <sz val="11"/>
      <color rgb="FF0070C0"/>
      <name val="Calibri"/>
      <family val="2"/>
      <scheme val="minor"/>
    </font>
    <font>
      <b/>
      <sz val="7"/>
      <color theme="1"/>
      <name val="Times New Roman"/>
      <family val="1"/>
    </font>
    <font>
      <sz val="13.5"/>
      <color rgb="FF000000"/>
      <name val="Calibri"/>
      <family val="2"/>
      <scheme val="minor"/>
    </font>
    <font>
      <sz val="13.5"/>
      <color rgb="FF00B0F0"/>
      <name val="Calibri"/>
      <family val="2"/>
      <scheme val="minor"/>
    </font>
    <font>
      <b/>
      <sz val="14"/>
      <color rgb="FF000000"/>
      <name val="Calibri"/>
      <family val="2"/>
      <scheme val="minor"/>
    </font>
  </fonts>
  <fills count="12">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theme="5"/>
      </patternFill>
    </fill>
    <fill>
      <patternFill patternType="solid">
        <fgColor theme="5" tint="0.79998168889431442"/>
        <bgColor indexed="64"/>
      </patternFill>
    </fill>
    <fill>
      <patternFill patternType="solid">
        <fgColor theme="4"/>
        <bgColor indexed="64"/>
      </patternFill>
    </fill>
    <fill>
      <patternFill patternType="solid">
        <fgColor theme="7"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thin">
        <color indexed="64"/>
      </right>
      <top/>
      <bottom/>
      <diagonal/>
    </border>
  </borders>
  <cellStyleXfs count="4">
    <xf numFmtId="0" fontId="0" fillId="0" borderId="0"/>
    <xf numFmtId="0" fontId="7" fillId="6" borderId="0" applyNumberFormat="0" applyBorder="0" applyAlignment="0" applyProtection="0"/>
    <xf numFmtId="0" fontId="8" fillId="8" borderId="0" applyNumberFormat="0" applyBorder="0" applyAlignment="0" applyProtection="0"/>
    <xf numFmtId="0" fontId="9" fillId="7" borderId="0" applyNumberFormat="0" applyBorder="0" applyAlignment="0" applyProtection="0"/>
  </cellStyleXfs>
  <cellXfs count="107">
    <xf numFmtId="0" fontId="0" fillId="0" borderId="0" xfId="0"/>
    <xf numFmtId="0" fontId="2" fillId="0" borderId="0" xfId="0" applyFont="1" applyFill="1" applyBorder="1" applyAlignment="1">
      <alignment vertical="center"/>
    </xf>
    <xf numFmtId="0" fontId="3" fillId="0" borderId="3" xfId="0" applyFont="1" applyBorder="1" applyAlignment="1">
      <alignment horizontal="center" vertical="center"/>
    </xf>
    <xf numFmtId="0" fontId="0" fillId="2" borderId="1" xfId="0" applyFill="1" applyBorder="1"/>
    <xf numFmtId="0" fontId="0" fillId="0" borderId="2" xfId="0" applyBorder="1"/>
    <xf numFmtId="0" fontId="0" fillId="0" borderId="3" xfId="0" applyBorder="1"/>
    <xf numFmtId="0" fontId="3" fillId="2" borderId="4" xfId="0" applyFont="1" applyFill="1" applyBorder="1" applyAlignment="1">
      <alignment horizontal="center" vertical="center"/>
    </xf>
    <xf numFmtId="0" fontId="3" fillId="2" borderId="0" xfId="0" applyFont="1" applyFill="1" applyAlignment="1">
      <alignment horizontal="center" vertical="center"/>
    </xf>
    <xf numFmtId="0" fontId="3" fillId="2" borderId="5" xfId="0" applyFont="1" applyFill="1" applyBorder="1" applyAlignment="1">
      <alignment horizontal="center" vertical="center"/>
    </xf>
    <xf numFmtId="0" fontId="0" fillId="0" borderId="4" xfId="0" applyBorder="1"/>
    <xf numFmtId="0" fontId="0" fillId="0" borderId="0" xfId="0" applyBorder="1"/>
    <xf numFmtId="0" fontId="0" fillId="0" borderId="5" xfId="0" applyBorder="1"/>
    <xf numFmtId="0" fontId="3" fillId="3" borderId="4" xfId="0" applyFont="1" applyFill="1" applyBorder="1" applyAlignment="1">
      <alignment horizontal="center" vertical="center"/>
    </xf>
    <xf numFmtId="0" fontId="3" fillId="3" borderId="0" xfId="0" applyFont="1" applyFill="1" applyAlignment="1">
      <alignment horizontal="center" vertical="center"/>
    </xf>
    <xf numFmtId="0" fontId="3" fillId="3" borderId="5" xfId="0" applyFont="1" applyFill="1" applyBorder="1" applyAlignment="1">
      <alignment horizontal="center" vertical="center"/>
    </xf>
    <xf numFmtId="0" fontId="3" fillId="4" borderId="6" xfId="0" applyFont="1" applyFill="1" applyBorder="1" applyAlignment="1">
      <alignment horizontal="center" vertical="center"/>
    </xf>
    <xf numFmtId="0" fontId="3" fillId="4" borderId="7" xfId="0" applyFont="1" applyFill="1" applyBorder="1" applyAlignment="1">
      <alignment horizontal="center" vertical="center"/>
    </xf>
    <xf numFmtId="0" fontId="3" fillId="4" borderId="8" xfId="0" applyFont="1" applyFill="1" applyBorder="1" applyAlignment="1">
      <alignment horizontal="center" vertical="center"/>
    </xf>
    <xf numFmtId="0" fontId="3" fillId="0" borderId="8" xfId="0" applyFont="1" applyBorder="1" applyAlignment="1">
      <alignment vertical="center"/>
    </xf>
    <xf numFmtId="0" fontId="0" fillId="2" borderId="4" xfId="0" applyFill="1" applyBorder="1"/>
    <xf numFmtId="0" fontId="0" fillId="0" borderId="0" xfId="0" quotePrefix="1"/>
    <xf numFmtId="0" fontId="0" fillId="0" borderId="7" xfId="0" applyBorder="1"/>
    <xf numFmtId="0" fontId="0" fillId="0" borderId="0" xfId="0" applyAlignment="1">
      <alignment horizontal="center"/>
    </xf>
    <xf numFmtId="0" fontId="2" fillId="0" borderId="2" xfId="0" applyFont="1" applyBorder="1" applyAlignment="1">
      <alignment horizontal="center" vertical="center"/>
    </xf>
    <xf numFmtId="0" fontId="0" fillId="0" borderId="4" xfId="0" applyBorder="1" applyAlignment="1">
      <alignment horizontal="center"/>
    </xf>
    <xf numFmtId="0" fontId="3" fillId="0" borderId="0" xfId="0" applyFont="1" applyBorder="1" applyAlignment="1">
      <alignment horizontal="center" vertical="center"/>
    </xf>
    <xf numFmtId="0" fontId="0" fillId="0" borderId="0"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2" borderId="6" xfId="0" applyFill="1" applyBorder="1"/>
    <xf numFmtId="0" fontId="0" fillId="0" borderId="8" xfId="0" applyBorder="1"/>
    <xf numFmtId="0" fontId="0" fillId="5" borderId="0" xfId="0" applyFill="1"/>
    <xf numFmtId="0" fontId="0" fillId="0" borderId="1" xfId="0" applyBorder="1"/>
    <xf numFmtId="0" fontId="0" fillId="0" borderId="0" xfId="0" applyNumberFormat="1"/>
    <xf numFmtId="0" fontId="0" fillId="0" borderId="0" xfId="0" pivotButton="1"/>
    <xf numFmtId="0" fontId="0" fillId="0" borderId="0" xfId="0" applyAlignment="1">
      <alignment horizontal="left"/>
    </xf>
    <xf numFmtId="0" fontId="0" fillId="5" borderId="0" xfId="0" applyFill="1" applyBorder="1"/>
    <xf numFmtId="0" fontId="1" fillId="0" borderId="0" xfId="0" applyFont="1" applyAlignment="1">
      <alignment horizontal="center"/>
    </xf>
    <xf numFmtId="0" fontId="5" fillId="0" borderId="0" xfId="0" applyFont="1" applyAlignment="1">
      <alignment vertical="center"/>
    </xf>
    <xf numFmtId="0" fontId="6" fillId="0" borderId="0" xfId="0" applyFont="1" applyAlignment="1">
      <alignment vertical="center"/>
    </xf>
    <xf numFmtId="0" fontId="0" fillId="2" borderId="0" xfId="0" applyFill="1" applyBorder="1"/>
    <xf numFmtId="0" fontId="0" fillId="3" borderId="5" xfId="0" applyFill="1" applyBorder="1"/>
    <xf numFmtId="0" fontId="0" fillId="3" borderId="0" xfId="0" applyFill="1" applyBorder="1"/>
    <xf numFmtId="0" fontId="0" fillId="3" borderId="4" xfId="0" applyFill="1" applyBorder="1"/>
    <xf numFmtId="0" fontId="0" fillId="0" borderId="10" xfId="0" applyBorder="1" applyAlignment="1">
      <alignment horizontal="center"/>
    </xf>
    <xf numFmtId="0" fontId="0" fillId="0" borderId="11" xfId="0" applyBorder="1" applyAlignment="1">
      <alignment horizontal="center"/>
    </xf>
    <xf numFmtId="2" fontId="0" fillId="0" borderId="10" xfId="0" applyNumberFormat="1" applyBorder="1" applyAlignment="1">
      <alignment horizontal="center"/>
    </xf>
    <xf numFmtId="2" fontId="0" fillId="0" borderId="11" xfId="0" applyNumberFormat="1" applyBorder="1" applyAlignment="1">
      <alignment horizontal="center"/>
    </xf>
    <xf numFmtId="0" fontId="0" fillId="0" borderId="9" xfId="0" applyBorder="1"/>
    <xf numFmtId="2" fontId="0" fillId="0" borderId="9" xfId="0" applyNumberFormat="1" applyBorder="1"/>
    <xf numFmtId="0" fontId="0" fillId="0" borderId="14" xfId="0" applyBorder="1" applyAlignment="1">
      <alignment horizontal="center"/>
    </xf>
    <xf numFmtId="2" fontId="0" fillId="0" borderId="12" xfId="0" applyNumberFormat="1" applyBorder="1" applyAlignment="1">
      <alignment horizontal="center"/>
    </xf>
    <xf numFmtId="2" fontId="0" fillId="0" borderId="13" xfId="0" applyNumberFormat="1" applyBorder="1" applyAlignment="1">
      <alignment horizontal="center"/>
    </xf>
    <xf numFmtId="0" fontId="7" fillId="3" borderId="15" xfId="1" applyFill="1" applyBorder="1" applyAlignment="1">
      <alignment horizontal="center"/>
    </xf>
    <xf numFmtId="0" fontId="7" fillId="3" borderId="16" xfId="1" applyFill="1" applyBorder="1" applyAlignment="1">
      <alignment horizontal="center"/>
    </xf>
    <xf numFmtId="0" fontId="4" fillId="10" borderId="9" xfId="2" applyFont="1" applyFill="1" applyBorder="1" applyAlignment="1">
      <alignment horizontal="center"/>
    </xf>
    <xf numFmtId="0" fontId="4" fillId="10" borderId="9" xfId="2" applyFont="1" applyFill="1" applyBorder="1"/>
    <xf numFmtId="0" fontId="0" fillId="0" borderId="6" xfId="0" applyBorder="1"/>
    <xf numFmtId="0" fontId="0" fillId="0" borderId="0" xfId="0"/>
    <xf numFmtId="0" fontId="0" fillId="10" borderId="0" xfId="0" applyFill="1"/>
    <xf numFmtId="0" fontId="0" fillId="10" borderId="1" xfId="0" applyFill="1" applyBorder="1"/>
    <xf numFmtId="0" fontId="0" fillId="10" borderId="3" xfId="0" applyFill="1" applyBorder="1"/>
    <xf numFmtId="0" fontId="0" fillId="10" borderId="2" xfId="0" applyFill="1" applyBorder="1" applyAlignment="1">
      <alignment horizontal="center"/>
    </xf>
    <xf numFmtId="10" fontId="0" fillId="0" borderId="0" xfId="0" applyNumberFormat="1" applyBorder="1" applyAlignment="1">
      <alignment horizontal="center"/>
    </xf>
    <xf numFmtId="0" fontId="0" fillId="3" borderId="0" xfId="0" applyFill="1" applyBorder="1" applyAlignment="1">
      <alignment horizontal="center"/>
    </xf>
    <xf numFmtId="0" fontId="10" fillId="0" borderId="0" xfId="0" applyFont="1" applyAlignment="1">
      <alignment horizontal="left" vertical="top"/>
    </xf>
    <xf numFmtId="0" fontId="0" fillId="0" borderId="0" xfId="0" applyFont="1" applyAlignment="1">
      <alignment horizontal="left"/>
    </xf>
    <xf numFmtId="0" fontId="0" fillId="0" borderId="0" xfId="0" applyFont="1"/>
    <xf numFmtId="0" fontId="10" fillId="0" borderId="0" xfId="0" applyFont="1"/>
    <xf numFmtId="0" fontId="10" fillId="0" borderId="0" xfId="0" applyFont="1" applyAlignment="1">
      <alignment horizontal="left"/>
    </xf>
    <xf numFmtId="0" fontId="10" fillId="0" borderId="0" xfId="0" applyFont="1" applyAlignment="1">
      <alignment horizontal="left" vertical="top"/>
    </xf>
    <xf numFmtId="0" fontId="0" fillId="9" borderId="9" xfId="0" applyFont="1" applyFill="1" applyBorder="1" applyAlignment="1">
      <alignment horizontal="center" vertical="center" wrapText="1"/>
    </xf>
    <xf numFmtId="0" fontId="0" fillId="0" borderId="0" xfId="0" applyFont="1" applyAlignment="1">
      <alignment horizontal="left" vertical="center"/>
    </xf>
    <xf numFmtId="0" fontId="0" fillId="0" borderId="9" xfId="0" applyFont="1" applyBorder="1" applyAlignment="1">
      <alignment horizontal="center" vertical="center" wrapText="1"/>
    </xf>
    <xf numFmtId="0" fontId="0" fillId="9" borderId="9" xfId="0" applyFont="1" applyFill="1" applyBorder="1" applyAlignment="1">
      <alignment horizontal="center" vertical="center"/>
    </xf>
    <xf numFmtId="0" fontId="0" fillId="0" borderId="9" xfId="0" applyFont="1" applyBorder="1"/>
    <xf numFmtId="0" fontId="11" fillId="9" borderId="9" xfId="0" applyFont="1" applyFill="1" applyBorder="1"/>
    <xf numFmtId="0" fontId="0" fillId="0" borderId="9" xfId="0" applyFont="1" applyFill="1" applyBorder="1" applyAlignment="1">
      <alignment horizontal="center" vertical="center" wrapText="1"/>
    </xf>
    <xf numFmtId="0" fontId="0" fillId="0" borderId="0" xfId="0" applyFont="1" applyAlignment="1">
      <alignment vertical="center"/>
    </xf>
    <xf numFmtId="0" fontId="0" fillId="0" borderId="0" xfId="0" applyFont="1" applyAlignment="1">
      <alignment vertical="center"/>
    </xf>
    <xf numFmtId="0" fontId="0" fillId="11" borderId="0" xfId="0" applyFont="1" applyFill="1" applyAlignment="1">
      <alignment horizontal="center" vertical="center"/>
    </xf>
    <xf numFmtId="0" fontId="11" fillId="0" borderId="0" xfId="0" applyFont="1" applyAlignment="1">
      <alignment horizontal="left" vertical="center"/>
    </xf>
    <xf numFmtId="0" fontId="0" fillId="9" borderId="17" xfId="0" applyFont="1" applyFill="1" applyBorder="1" applyAlignment="1">
      <alignment horizontal="center" vertical="center" wrapText="1"/>
    </xf>
    <xf numFmtId="0" fontId="12" fillId="0" borderId="0" xfId="0" applyFont="1" applyAlignment="1">
      <alignment horizontal="left" vertical="center"/>
    </xf>
    <xf numFmtId="0" fontId="0" fillId="0" borderId="0" xfId="0" applyFont="1" applyAlignment="1">
      <alignment horizontal="left" vertical="center"/>
    </xf>
    <xf numFmtId="0" fontId="0" fillId="0" borderId="9" xfId="0" applyFont="1" applyBorder="1" applyAlignment="1">
      <alignment horizontal="center" vertical="center"/>
    </xf>
    <xf numFmtId="0" fontId="13" fillId="0" borderId="0" xfId="0" applyFont="1"/>
    <xf numFmtId="0" fontId="14"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vertical="center"/>
    </xf>
    <xf numFmtId="0" fontId="16" fillId="0" borderId="0" xfId="0" applyFont="1"/>
    <xf numFmtId="0" fontId="17" fillId="0" borderId="0" xfId="0" applyFont="1"/>
    <xf numFmtId="0" fontId="5" fillId="0" borderId="0" xfId="0" applyFont="1" applyAlignment="1">
      <alignment horizontal="left" vertical="center" indent="5"/>
    </xf>
    <xf numFmtId="0" fontId="20" fillId="0" borderId="0" xfId="0" applyFont="1" applyAlignment="1">
      <alignment horizontal="left" vertical="center" indent="5"/>
    </xf>
    <xf numFmtId="0" fontId="21" fillId="0" borderId="0" xfId="0" applyFont="1" applyAlignment="1">
      <alignment horizontal="center" vertical="center"/>
    </xf>
    <xf numFmtId="0" fontId="2" fillId="0" borderId="0" xfId="0" applyFont="1" applyAlignment="1">
      <alignment horizontal="center" vertical="center"/>
    </xf>
    <xf numFmtId="0" fontId="3" fillId="0" borderId="2" xfId="0" applyFont="1" applyBorder="1" applyAlignment="1">
      <alignment horizontal="center"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center" vertical="center"/>
    </xf>
    <xf numFmtId="0" fontId="3" fillId="3" borderId="3" xfId="0" applyFont="1" applyFill="1" applyBorder="1" applyAlignment="1">
      <alignment horizontal="center" vertical="center"/>
    </xf>
    <xf numFmtId="0" fontId="3" fillId="3" borderId="1" xfId="0" applyFont="1" applyFill="1" applyBorder="1" applyAlignment="1">
      <alignment horizontal="center" vertical="center"/>
    </xf>
  </cellXfs>
  <cellStyles count="4">
    <cellStyle name="Accent2" xfId="2" builtinId="33"/>
    <cellStyle name="Good" xfId="1" builtinId="26"/>
    <cellStyle name="Neutral 2" xf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Khasha" refreshedDate="43394.445536921296" createdVersion="5" refreshedVersion="5" minRefreshableVersion="3" recordCount="50">
  <cacheSource type="worksheet">
    <worksheetSource ref="A1:F51" sheet="Data"/>
  </cacheSource>
  <cacheFields count="7">
    <cacheField name="JobSatisfaction" numFmtId="0">
      <sharedItems containsSemiMixedTypes="0" containsString="0" containsNumber="1" containsInteger="1" minValue="1" maxValue="4" count="4">
        <n v="3"/>
        <n v="1"/>
        <n v="4"/>
        <n v="2"/>
      </sharedItems>
      <fieldGroup par="6"/>
    </cacheField>
    <cacheField name="MaritalStatus" numFmtId="0">
      <sharedItems/>
    </cacheField>
    <cacheField name="YearsAtCompany" numFmtId="0">
      <sharedItems containsSemiMixedTypes="0" containsString="0" containsNumber="1" containsInteger="1" minValue="1" maxValue="34"/>
    </cacheField>
    <cacheField name="Attrition" numFmtId="0">
      <sharedItems count="2">
        <s v="No"/>
        <s v="Yes"/>
      </sharedItems>
    </cacheField>
    <cacheField name="YearsCat" numFmtId="0">
      <sharedItems count="2">
        <s v="&gt;=6"/>
        <s v="&lt;6"/>
      </sharedItems>
    </cacheField>
    <cacheField name="MartialCat" numFmtId="0">
      <sharedItems containsSemiMixedTypes="0" containsString="0" containsNumber="1" containsInteger="1" minValue="0" maxValue="1"/>
    </cacheField>
    <cacheField name="JobSatisfaction2" numFmtId="0" databaseField="0">
      <fieldGroup base="0">
        <discretePr count="4">
          <x v="1"/>
          <x v="0"/>
          <x v="1"/>
          <x v="0"/>
        </discretePr>
        <groupItems count="2">
          <s v="Group1"/>
          <s v="Group2"/>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50">
  <r>
    <x v="0"/>
    <s v="Married"/>
    <n v="7"/>
    <x v="0"/>
    <x v="0"/>
    <n v="1"/>
  </r>
  <r>
    <x v="0"/>
    <s v="Married"/>
    <n v="2"/>
    <x v="1"/>
    <x v="1"/>
    <n v="1"/>
  </r>
  <r>
    <x v="0"/>
    <s v="Married"/>
    <n v="7"/>
    <x v="0"/>
    <x v="0"/>
    <n v="1"/>
  </r>
  <r>
    <x v="1"/>
    <s v="Married"/>
    <n v="18"/>
    <x v="0"/>
    <x v="0"/>
    <n v="1"/>
  </r>
  <r>
    <x v="2"/>
    <s v="Single"/>
    <n v="1"/>
    <x v="0"/>
    <x v="1"/>
    <n v="0"/>
  </r>
  <r>
    <x v="0"/>
    <s v="Married"/>
    <n v="2"/>
    <x v="0"/>
    <x v="1"/>
    <n v="1"/>
  </r>
  <r>
    <x v="3"/>
    <s v="Married"/>
    <n v="3"/>
    <x v="1"/>
    <x v="1"/>
    <n v="1"/>
  </r>
  <r>
    <x v="1"/>
    <s v="Married"/>
    <n v="7"/>
    <x v="0"/>
    <x v="0"/>
    <n v="1"/>
  </r>
  <r>
    <x v="2"/>
    <s v="Single"/>
    <n v="6"/>
    <x v="0"/>
    <x v="0"/>
    <n v="0"/>
  </r>
  <r>
    <x v="2"/>
    <s v="Single"/>
    <n v="6"/>
    <x v="0"/>
    <x v="0"/>
    <n v="0"/>
  </r>
  <r>
    <x v="2"/>
    <s v="Single"/>
    <n v="1"/>
    <x v="0"/>
    <x v="1"/>
    <n v="0"/>
  </r>
  <r>
    <x v="3"/>
    <s v="Married"/>
    <n v="7"/>
    <x v="0"/>
    <x v="0"/>
    <n v="1"/>
  </r>
  <r>
    <x v="1"/>
    <s v="Single"/>
    <n v="2"/>
    <x v="1"/>
    <x v="1"/>
    <n v="0"/>
  </r>
  <r>
    <x v="0"/>
    <s v="Married"/>
    <n v="10"/>
    <x v="0"/>
    <x v="0"/>
    <n v="1"/>
  </r>
  <r>
    <x v="1"/>
    <s v="Married"/>
    <n v="12"/>
    <x v="1"/>
    <x v="0"/>
    <n v="1"/>
  </r>
  <r>
    <x v="1"/>
    <s v="Married"/>
    <n v="29"/>
    <x v="0"/>
    <x v="0"/>
    <n v="1"/>
  </r>
  <r>
    <x v="2"/>
    <s v="Married"/>
    <n v="22"/>
    <x v="0"/>
    <x v="0"/>
    <n v="1"/>
  </r>
  <r>
    <x v="3"/>
    <s v="Married"/>
    <n v="1"/>
    <x v="1"/>
    <x v="1"/>
    <n v="1"/>
  </r>
  <r>
    <x v="0"/>
    <s v="Married"/>
    <n v="2"/>
    <x v="0"/>
    <x v="1"/>
    <n v="1"/>
  </r>
  <r>
    <x v="0"/>
    <s v="Single"/>
    <n v="11"/>
    <x v="0"/>
    <x v="0"/>
    <n v="0"/>
  </r>
  <r>
    <x v="3"/>
    <s v="Single"/>
    <n v="3"/>
    <x v="1"/>
    <x v="1"/>
    <n v="0"/>
  </r>
  <r>
    <x v="0"/>
    <s v="Married"/>
    <n v="1"/>
    <x v="1"/>
    <x v="1"/>
    <n v="1"/>
  </r>
  <r>
    <x v="0"/>
    <s v="Single"/>
    <n v="1"/>
    <x v="0"/>
    <x v="1"/>
    <n v="0"/>
  </r>
  <r>
    <x v="2"/>
    <s v="Married"/>
    <n v="5"/>
    <x v="0"/>
    <x v="1"/>
    <n v="1"/>
  </r>
  <r>
    <x v="1"/>
    <s v="Single"/>
    <n v="9"/>
    <x v="1"/>
    <x v="0"/>
    <n v="0"/>
  </r>
  <r>
    <x v="0"/>
    <s v="Single"/>
    <n v="8"/>
    <x v="0"/>
    <x v="0"/>
    <n v="0"/>
  </r>
  <r>
    <x v="0"/>
    <s v="Married"/>
    <n v="5"/>
    <x v="0"/>
    <x v="1"/>
    <n v="1"/>
  </r>
  <r>
    <x v="0"/>
    <s v="Single"/>
    <n v="1"/>
    <x v="0"/>
    <x v="1"/>
    <n v="0"/>
  </r>
  <r>
    <x v="3"/>
    <s v="Married"/>
    <n v="5"/>
    <x v="1"/>
    <x v="1"/>
    <n v="1"/>
  </r>
  <r>
    <x v="2"/>
    <s v="Married"/>
    <n v="18"/>
    <x v="0"/>
    <x v="0"/>
    <n v="1"/>
  </r>
  <r>
    <x v="2"/>
    <s v="Married"/>
    <n v="3"/>
    <x v="0"/>
    <x v="1"/>
    <n v="1"/>
  </r>
  <r>
    <x v="0"/>
    <s v="Single"/>
    <n v="10"/>
    <x v="0"/>
    <x v="0"/>
    <n v="0"/>
  </r>
  <r>
    <x v="1"/>
    <s v="Married"/>
    <n v="10"/>
    <x v="0"/>
    <x v="0"/>
    <n v="1"/>
  </r>
  <r>
    <x v="2"/>
    <s v="Married"/>
    <n v="8"/>
    <x v="0"/>
    <x v="0"/>
    <n v="1"/>
  </r>
  <r>
    <x v="3"/>
    <s v="Single"/>
    <n v="5"/>
    <x v="0"/>
    <x v="1"/>
    <n v="0"/>
  </r>
  <r>
    <x v="1"/>
    <s v="Single"/>
    <n v="3"/>
    <x v="0"/>
    <x v="1"/>
    <n v="0"/>
  </r>
  <r>
    <x v="0"/>
    <s v="Married"/>
    <n v="2"/>
    <x v="0"/>
    <x v="1"/>
    <n v="1"/>
  </r>
  <r>
    <x v="2"/>
    <s v="Single"/>
    <n v="5"/>
    <x v="0"/>
    <x v="1"/>
    <n v="0"/>
  </r>
  <r>
    <x v="1"/>
    <s v="Married"/>
    <n v="34"/>
    <x v="0"/>
    <x v="0"/>
    <n v="1"/>
  </r>
  <r>
    <x v="0"/>
    <s v="Married"/>
    <n v="2"/>
    <x v="1"/>
    <x v="1"/>
    <n v="1"/>
  </r>
  <r>
    <x v="2"/>
    <s v="Married"/>
    <n v="3"/>
    <x v="0"/>
    <x v="1"/>
    <n v="1"/>
  </r>
  <r>
    <x v="2"/>
    <s v="Single"/>
    <n v="1"/>
    <x v="0"/>
    <x v="1"/>
    <n v="0"/>
  </r>
  <r>
    <x v="1"/>
    <s v="Married"/>
    <n v="6"/>
    <x v="0"/>
    <x v="0"/>
    <n v="1"/>
  </r>
  <r>
    <x v="2"/>
    <s v="Single"/>
    <n v="2"/>
    <x v="0"/>
    <x v="1"/>
    <n v="0"/>
  </r>
  <r>
    <x v="0"/>
    <s v="Married"/>
    <n v="19"/>
    <x v="0"/>
    <x v="0"/>
    <n v="1"/>
  </r>
  <r>
    <x v="2"/>
    <s v="Single"/>
    <n v="2"/>
    <x v="0"/>
    <x v="1"/>
    <n v="0"/>
  </r>
  <r>
    <x v="1"/>
    <s v="Single"/>
    <n v="9"/>
    <x v="1"/>
    <x v="0"/>
    <n v="0"/>
  </r>
  <r>
    <x v="3"/>
    <s v="Single"/>
    <n v="6"/>
    <x v="0"/>
    <x v="0"/>
    <n v="0"/>
  </r>
  <r>
    <x v="0"/>
    <s v="Married"/>
    <n v="11"/>
    <x v="0"/>
    <x v="0"/>
    <n v="1"/>
  </r>
  <r>
    <x v="2"/>
    <s v="Single"/>
    <n v="6"/>
    <x v="0"/>
    <x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2" cacheId="4" applyNumberFormats="0" applyBorderFormats="0" applyFontFormats="0" applyPatternFormats="0" applyAlignmentFormats="0" applyWidthHeightFormats="1" dataCaption="Values" updatedVersion="4" minRefreshableVersion="3" useAutoFormatting="1" itemPrintTitles="1" createdVersion="5" indent="0" outline="1" outlineData="1" multipleFieldFilters="0">
  <location ref="I2:L8" firstHeaderRow="1" firstDataRow="2" firstDataCol="1"/>
  <pivotFields count="7">
    <pivotField axis="axisRow" showAll="0">
      <items count="5">
        <item x="1"/>
        <item x="3"/>
        <item x="0"/>
        <item x="2"/>
        <item t="default"/>
      </items>
    </pivotField>
    <pivotField showAll="0"/>
    <pivotField showAll="0"/>
    <pivotField axis="axisCol" dataField="1" showAll="0">
      <items count="3">
        <item x="0"/>
        <item x="1"/>
        <item t="default"/>
      </items>
    </pivotField>
    <pivotField showAll="0">
      <items count="3">
        <item x="1"/>
        <item x="0"/>
        <item t="default"/>
      </items>
    </pivotField>
    <pivotField showAll="0"/>
    <pivotField showAll="0" defaultSubtotal="0">
      <items count="2">
        <item sd="0" x="0"/>
        <item sd="0" x="1"/>
      </items>
    </pivotField>
  </pivotFields>
  <rowFields count="1">
    <field x="0"/>
  </rowFields>
  <rowItems count="5">
    <i>
      <x/>
    </i>
    <i>
      <x v="1"/>
    </i>
    <i>
      <x v="2"/>
    </i>
    <i>
      <x v="3"/>
    </i>
    <i t="grand">
      <x/>
    </i>
  </rowItems>
  <colFields count="1">
    <field x="3"/>
  </colFields>
  <colItems count="3">
    <i>
      <x/>
    </i>
    <i>
      <x v="1"/>
    </i>
    <i t="grand">
      <x/>
    </i>
  </colItems>
  <dataFields count="1">
    <dataField name="Count of Attrition"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F16"/>
  <sheetViews>
    <sheetView workbookViewId="0">
      <selection activeCell="E24" sqref="E24"/>
    </sheetView>
  </sheetViews>
  <sheetFormatPr defaultRowHeight="14.4"/>
  <sheetData>
    <row r="5" spans="4:6">
      <c r="E5" s="42" t="s">
        <v>27</v>
      </c>
      <c r="F5" s="42" t="s">
        <v>28</v>
      </c>
    </row>
    <row r="6" spans="4:6">
      <c r="D6" s="42" t="s">
        <v>29</v>
      </c>
      <c r="E6" s="22">
        <v>0</v>
      </c>
      <c r="F6" s="22">
        <v>0</v>
      </c>
    </row>
    <row r="7" spans="4:6">
      <c r="D7" s="42" t="s">
        <v>30</v>
      </c>
      <c r="E7" s="22">
        <v>0</v>
      </c>
      <c r="F7" s="22">
        <v>1</v>
      </c>
    </row>
    <row r="8" spans="4:6">
      <c r="D8" s="42" t="s">
        <v>31</v>
      </c>
      <c r="E8" s="22">
        <v>1</v>
      </c>
      <c r="F8" s="22">
        <v>1</v>
      </c>
    </row>
    <row r="12" spans="4:6" ht="18">
      <c r="D12" s="43" t="s">
        <v>65</v>
      </c>
    </row>
    <row r="13" spans="4:6" ht="18">
      <c r="D13" s="44" t="s">
        <v>32</v>
      </c>
    </row>
    <row r="14" spans="4:6" ht="18">
      <c r="D14" s="44" t="s">
        <v>33</v>
      </c>
    </row>
    <row r="15" spans="4:6" ht="18">
      <c r="D15" s="44" t="s">
        <v>34</v>
      </c>
    </row>
    <row r="16" spans="4:6" ht="18">
      <c r="D16" s="44"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1"/>
  <sheetViews>
    <sheetView topLeftCell="A7" workbookViewId="0">
      <selection activeCell="J12" sqref="J12"/>
    </sheetView>
  </sheetViews>
  <sheetFormatPr defaultRowHeight="14.4"/>
  <cols>
    <col min="7" max="7" width="15" bestFit="1" customWidth="1"/>
    <col min="17" max="17" width="13.77734375" bestFit="1" customWidth="1"/>
    <col min="18" max="18" width="12.21875" bestFit="1" customWidth="1"/>
    <col min="19" max="19" width="15.5546875" bestFit="1" customWidth="1"/>
  </cols>
  <sheetData>
    <row r="1" spans="1:21" ht="15" thickBot="1"/>
    <row r="2" spans="1:21">
      <c r="Q2" s="31" t="s">
        <v>0</v>
      </c>
      <c r="R2" s="23" t="s">
        <v>25</v>
      </c>
      <c r="S2" s="32" t="s">
        <v>2</v>
      </c>
      <c r="T2" s="33" t="s">
        <v>3</v>
      </c>
    </row>
    <row r="3" spans="1:21">
      <c r="Q3" s="24">
        <v>1</v>
      </c>
      <c r="R3" s="26" t="s">
        <v>4</v>
      </c>
      <c r="S3" s="26">
        <v>1</v>
      </c>
      <c r="T3" s="27" t="s">
        <v>26</v>
      </c>
    </row>
    <row r="4" spans="1:21">
      <c r="Q4" s="24">
        <v>3</v>
      </c>
      <c r="R4" s="26" t="s">
        <v>7</v>
      </c>
      <c r="S4" s="26">
        <v>8</v>
      </c>
      <c r="T4" s="27" t="s">
        <v>5</v>
      </c>
    </row>
    <row r="5" spans="1:21" ht="15" thickBot="1">
      <c r="Q5" s="28">
        <v>2</v>
      </c>
      <c r="R5" s="29" t="s">
        <v>12</v>
      </c>
      <c r="S5" s="29">
        <v>6</v>
      </c>
      <c r="T5" s="30" t="s">
        <v>6</v>
      </c>
    </row>
    <row r="6" spans="1:21" ht="15" thickBot="1">
      <c r="G6" t="s">
        <v>37</v>
      </c>
    </row>
    <row r="7" spans="1:21" ht="15" thickBot="1">
      <c r="A7" s="31" t="s">
        <v>0</v>
      </c>
      <c r="B7" s="23" t="s">
        <v>9</v>
      </c>
      <c r="C7" s="32" t="s">
        <v>2</v>
      </c>
      <c r="D7" s="33" t="s">
        <v>3</v>
      </c>
      <c r="E7" s="31" t="s">
        <v>0</v>
      </c>
      <c r="F7" s="23" t="s">
        <v>9</v>
      </c>
      <c r="G7" s="32" t="s">
        <v>2</v>
      </c>
      <c r="H7" s="33" t="s">
        <v>3</v>
      </c>
      <c r="L7" s="1" t="s">
        <v>11</v>
      </c>
      <c r="Q7" s="31" t="s">
        <v>0</v>
      </c>
      <c r="R7" s="23" t="s">
        <v>9</v>
      </c>
      <c r="S7" s="32" t="s">
        <v>2</v>
      </c>
      <c r="T7" s="2" t="s">
        <v>10</v>
      </c>
    </row>
    <row r="8" spans="1:21">
      <c r="A8" s="24">
        <v>3</v>
      </c>
      <c r="B8" s="25">
        <v>1</v>
      </c>
      <c r="C8" s="26">
        <v>7</v>
      </c>
      <c r="D8" s="27" t="s">
        <v>5</v>
      </c>
      <c r="E8" s="24">
        <f>(A8-1)/4</f>
        <v>0.5</v>
      </c>
      <c r="F8" s="25">
        <v>1</v>
      </c>
      <c r="G8" s="26">
        <f>(C8-1)/33</f>
        <v>0.18181818181818182</v>
      </c>
      <c r="H8" s="27" t="s">
        <v>5</v>
      </c>
      <c r="L8" s="3">
        <f>(E8-$Q$8)^2+(F8-$R$8)^2+(G8-$S$8)^2</f>
        <v>0.28305785123966942</v>
      </c>
      <c r="M8" s="4">
        <f>(E8-$Q$9)^2+(F8-$R$9)^2+(G8-$S$9)^2</f>
        <v>1.0009182736455464</v>
      </c>
      <c r="N8" s="5">
        <f>(E8-$Q$10)^2+(F8-$R$10)^2+(G8-$S$10)^2</f>
        <v>1.0634182736455464</v>
      </c>
      <c r="Q8" s="6">
        <f>(Q3-1)/4</f>
        <v>0</v>
      </c>
      <c r="R8" s="7">
        <v>1</v>
      </c>
      <c r="S8" s="7">
        <f>(S3-1)/33</f>
        <v>0</v>
      </c>
      <c r="T8" s="8" t="s">
        <v>5</v>
      </c>
      <c r="U8" t="s">
        <v>14</v>
      </c>
    </row>
    <row r="9" spans="1:21">
      <c r="A9" s="24">
        <v>3</v>
      </c>
      <c r="B9" s="25">
        <v>1</v>
      </c>
      <c r="C9" s="26">
        <v>2</v>
      </c>
      <c r="D9" s="27" t="s">
        <v>6</v>
      </c>
      <c r="E9" s="24">
        <f t="shared" ref="E9:E57" si="0">(A9-1)/4</f>
        <v>0.5</v>
      </c>
      <c r="F9" s="25">
        <v>1</v>
      </c>
      <c r="G9" s="26">
        <f t="shared" ref="G9:G57" si="1">(C9-1)/33</f>
        <v>3.0303030303030304E-2</v>
      </c>
      <c r="H9" s="27" t="s">
        <v>6</v>
      </c>
      <c r="L9" s="19">
        <f t="shared" ref="L9:L57" si="2">(E9-$Q$8)^2+(F9-$R$8)^2+(G9-$S$8)^2</f>
        <v>0.25091827364554636</v>
      </c>
      <c r="M9" s="10">
        <f t="shared" ref="M9:M57" si="3">(E9-$Q$9)^2+(F9-$R$9)^2+(G9-$S$9)^2</f>
        <v>1.0330578512396693</v>
      </c>
      <c r="N9" s="11">
        <f t="shared" ref="N9:N57" si="4">(E9-$Q$10)^2+(F9-$R$10)^2+(G9-$S$10)^2</f>
        <v>1.077192378328742</v>
      </c>
      <c r="Q9" s="6">
        <f t="shared" ref="Q9:Q10" si="5">(Q4-1)/4</f>
        <v>0.5</v>
      </c>
      <c r="R9" s="13">
        <v>0</v>
      </c>
      <c r="S9" s="7">
        <f t="shared" ref="S9:S10" si="6">(S4-1)/33</f>
        <v>0.21212121212121213</v>
      </c>
      <c r="T9" s="14" t="s">
        <v>5</v>
      </c>
      <c r="U9" t="s">
        <v>14</v>
      </c>
    </row>
    <row r="10" spans="1:21" ht="15" thickBot="1">
      <c r="A10" s="24">
        <v>3</v>
      </c>
      <c r="B10" s="25">
        <v>1</v>
      </c>
      <c r="C10" s="26">
        <v>7</v>
      </c>
      <c r="D10" s="27" t="s">
        <v>5</v>
      </c>
      <c r="E10" s="24">
        <f t="shared" si="0"/>
        <v>0.5</v>
      </c>
      <c r="F10" s="25">
        <v>1</v>
      </c>
      <c r="G10" s="26">
        <f t="shared" si="1"/>
        <v>0.18181818181818182</v>
      </c>
      <c r="H10" s="27" t="s">
        <v>5</v>
      </c>
      <c r="L10" s="19">
        <f t="shared" si="2"/>
        <v>0.28305785123966942</v>
      </c>
      <c r="M10" s="10">
        <f t="shared" si="3"/>
        <v>1.0009182736455464</v>
      </c>
      <c r="N10" s="11">
        <f t="shared" si="4"/>
        <v>1.0634182736455464</v>
      </c>
      <c r="Q10" s="6">
        <f t="shared" si="5"/>
        <v>0.25</v>
      </c>
      <c r="R10" s="16">
        <v>0</v>
      </c>
      <c r="S10" s="7">
        <f t="shared" si="6"/>
        <v>0.15151515151515152</v>
      </c>
      <c r="T10" s="17" t="s">
        <v>36</v>
      </c>
      <c r="U10" s="18" t="s">
        <v>14</v>
      </c>
    </row>
    <row r="11" spans="1:21">
      <c r="A11" s="24">
        <v>1</v>
      </c>
      <c r="B11" s="25">
        <v>1</v>
      </c>
      <c r="C11" s="26">
        <v>18</v>
      </c>
      <c r="D11" s="27" t="s">
        <v>5</v>
      </c>
      <c r="E11" s="24">
        <f t="shared" si="0"/>
        <v>0</v>
      </c>
      <c r="F11" s="25">
        <v>1</v>
      </c>
      <c r="G11" s="26">
        <f t="shared" si="1"/>
        <v>0.51515151515151514</v>
      </c>
      <c r="H11" s="27" t="s">
        <v>5</v>
      </c>
      <c r="L11" s="19">
        <f t="shared" si="2"/>
        <v>0.26538108356290174</v>
      </c>
      <c r="M11" s="10">
        <f t="shared" si="3"/>
        <v>1.3418273645546372</v>
      </c>
      <c r="N11" s="11">
        <f t="shared" si="4"/>
        <v>1.1947314049586777</v>
      </c>
    </row>
    <row r="12" spans="1:21">
      <c r="A12" s="24">
        <v>4</v>
      </c>
      <c r="B12" s="25">
        <v>0</v>
      </c>
      <c r="C12" s="26">
        <v>1</v>
      </c>
      <c r="D12" s="27" t="s">
        <v>5</v>
      </c>
      <c r="E12" s="24">
        <f t="shared" si="0"/>
        <v>0.75</v>
      </c>
      <c r="F12" s="25">
        <v>0</v>
      </c>
      <c r="G12" s="26">
        <f t="shared" si="1"/>
        <v>0</v>
      </c>
      <c r="H12" s="27" t="s">
        <v>5</v>
      </c>
      <c r="L12" s="19">
        <f t="shared" si="2"/>
        <v>1.5625</v>
      </c>
      <c r="M12" s="10">
        <f t="shared" si="3"/>
        <v>0.10749540863177227</v>
      </c>
      <c r="N12" s="11">
        <f t="shared" si="4"/>
        <v>0.27295684113865931</v>
      </c>
    </row>
    <row r="13" spans="1:21">
      <c r="A13" s="24">
        <v>3</v>
      </c>
      <c r="B13" s="25">
        <v>1</v>
      </c>
      <c r="C13" s="26">
        <v>2</v>
      </c>
      <c r="D13" s="27" t="s">
        <v>5</v>
      </c>
      <c r="E13" s="24">
        <f t="shared" si="0"/>
        <v>0.5</v>
      </c>
      <c r="F13" s="25">
        <v>1</v>
      </c>
      <c r="G13" s="26">
        <f t="shared" si="1"/>
        <v>3.0303030303030304E-2</v>
      </c>
      <c r="H13" s="27" t="s">
        <v>5</v>
      </c>
      <c r="L13" s="19">
        <f t="shared" si="2"/>
        <v>0.25091827364554636</v>
      </c>
      <c r="M13" s="10">
        <f t="shared" si="3"/>
        <v>1.0330578512396693</v>
      </c>
      <c r="N13" s="11">
        <f t="shared" si="4"/>
        <v>1.077192378328742</v>
      </c>
    </row>
    <row r="14" spans="1:21">
      <c r="A14" s="24">
        <v>2</v>
      </c>
      <c r="B14" s="25">
        <v>1</v>
      </c>
      <c r="C14" s="26">
        <v>3</v>
      </c>
      <c r="D14" s="27" t="s">
        <v>5</v>
      </c>
      <c r="E14" s="24">
        <f t="shared" si="0"/>
        <v>0.25</v>
      </c>
      <c r="F14" s="25">
        <v>1</v>
      </c>
      <c r="G14" s="26">
        <f t="shared" si="1"/>
        <v>6.0606060606060608E-2</v>
      </c>
      <c r="H14" s="27" t="s">
        <v>5</v>
      </c>
      <c r="L14" s="19">
        <f t="shared" si="2"/>
        <v>6.6173094582185496E-2</v>
      </c>
      <c r="M14" s="10">
        <f t="shared" si="3"/>
        <v>1.0854568411386594</v>
      </c>
      <c r="N14" s="11">
        <f t="shared" si="4"/>
        <v>1.0082644628099173</v>
      </c>
    </row>
    <row r="15" spans="1:21">
      <c r="A15" s="24">
        <v>1</v>
      </c>
      <c r="B15" s="25">
        <v>1</v>
      </c>
      <c r="C15" s="26">
        <v>7</v>
      </c>
      <c r="D15" s="27" t="s">
        <v>5</v>
      </c>
      <c r="E15" s="24">
        <f t="shared" si="0"/>
        <v>0</v>
      </c>
      <c r="F15" s="25">
        <v>1</v>
      </c>
      <c r="G15" s="26">
        <f t="shared" si="1"/>
        <v>0.18181818181818182</v>
      </c>
      <c r="H15" s="27" t="s">
        <v>5</v>
      </c>
      <c r="L15" s="48">
        <f t="shared" si="2"/>
        <v>3.3057851239669422E-2</v>
      </c>
      <c r="M15" s="10">
        <f t="shared" si="3"/>
        <v>1.2509182736455464</v>
      </c>
      <c r="N15" s="11">
        <f t="shared" si="4"/>
        <v>1.0634182736455464</v>
      </c>
    </row>
    <row r="16" spans="1:21">
      <c r="A16" s="24">
        <v>4</v>
      </c>
      <c r="B16" s="25">
        <v>0</v>
      </c>
      <c r="C16" s="26">
        <v>6</v>
      </c>
      <c r="D16" s="27" t="s">
        <v>5</v>
      </c>
      <c r="E16" s="24">
        <f t="shared" si="0"/>
        <v>0.75</v>
      </c>
      <c r="F16" s="25">
        <v>0</v>
      </c>
      <c r="G16" s="26">
        <f t="shared" si="1"/>
        <v>0.15151515151515152</v>
      </c>
      <c r="H16" s="27" t="s">
        <v>5</v>
      </c>
      <c r="L16" s="19">
        <f t="shared" si="2"/>
        <v>1.5854568411386594</v>
      </c>
      <c r="M16" s="10">
        <f t="shared" si="3"/>
        <v>6.6173094582185496E-2</v>
      </c>
      <c r="N16" s="11">
        <f t="shared" si="4"/>
        <v>0.25</v>
      </c>
      <c r="Q16" t="s">
        <v>13</v>
      </c>
      <c r="R16" s="20" t="s">
        <v>14</v>
      </c>
    </row>
    <row r="17" spans="1:14">
      <c r="A17" s="24">
        <v>4</v>
      </c>
      <c r="B17" s="25">
        <v>0</v>
      </c>
      <c r="C17" s="26">
        <v>6</v>
      </c>
      <c r="D17" s="27" t="s">
        <v>5</v>
      </c>
      <c r="E17" s="24">
        <f t="shared" si="0"/>
        <v>0.75</v>
      </c>
      <c r="F17" s="25">
        <v>0</v>
      </c>
      <c r="G17" s="26">
        <f t="shared" si="1"/>
        <v>0.15151515151515152</v>
      </c>
      <c r="H17" s="27" t="s">
        <v>5</v>
      </c>
      <c r="L17" s="19">
        <f t="shared" si="2"/>
        <v>1.5854568411386594</v>
      </c>
      <c r="M17" s="10">
        <f t="shared" si="3"/>
        <v>6.6173094582185496E-2</v>
      </c>
      <c r="N17" s="11">
        <f t="shared" si="4"/>
        <v>0.25</v>
      </c>
    </row>
    <row r="18" spans="1:14">
      <c r="A18" s="24">
        <v>4</v>
      </c>
      <c r="B18" s="25">
        <v>0</v>
      </c>
      <c r="C18" s="26">
        <v>1</v>
      </c>
      <c r="D18" s="27" t="s">
        <v>5</v>
      </c>
      <c r="E18" s="24">
        <f t="shared" si="0"/>
        <v>0.75</v>
      </c>
      <c r="F18" s="25">
        <v>0</v>
      </c>
      <c r="G18" s="26">
        <f t="shared" si="1"/>
        <v>0</v>
      </c>
      <c r="H18" s="27" t="s">
        <v>5</v>
      </c>
      <c r="L18" s="19">
        <f t="shared" si="2"/>
        <v>1.5625</v>
      </c>
      <c r="M18" s="10">
        <f t="shared" si="3"/>
        <v>0.10749540863177227</v>
      </c>
      <c r="N18" s="11">
        <f t="shared" si="4"/>
        <v>0.27295684113865931</v>
      </c>
    </row>
    <row r="19" spans="1:14">
      <c r="A19" s="24">
        <v>2</v>
      </c>
      <c r="B19" s="25">
        <v>1</v>
      </c>
      <c r="C19" s="26">
        <v>7</v>
      </c>
      <c r="D19" s="27" t="s">
        <v>5</v>
      </c>
      <c r="E19" s="24">
        <f t="shared" si="0"/>
        <v>0.25</v>
      </c>
      <c r="F19" s="25">
        <v>1</v>
      </c>
      <c r="G19" s="26">
        <f t="shared" si="1"/>
        <v>0.18181818181818182</v>
      </c>
      <c r="H19" s="27" t="s">
        <v>5</v>
      </c>
      <c r="L19" s="19">
        <f t="shared" si="2"/>
        <v>9.5557851239669422E-2</v>
      </c>
      <c r="M19" s="10">
        <f t="shared" si="3"/>
        <v>1.0634182736455464</v>
      </c>
      <c r="N19" s="11">
        <f t="shared" si="4"/>
        <v>1.0009182736455464</v>
      </c>
    </row>
    <row r="20" spans="1:14">
      <c r="A20" s="24">
        <v>1</v>
      </c>
      <c r="B20" s="25">
        <v>0</v>
      </c>
      <c r="C20" s="26">
        <v>2</v>
      </c>
      <c r="D20" s="27" t="s">
        <v>6</v>
      </c>
      <c r="E20" s="24">
        <f t="shared" si="0"/>
        <v>0</v>
      </c>
      <c r="F20" s="25">
        <v>0</v>
      </c>
      <c r="G20" s="26">
        <f t="shared" si="1"/>
        <v>3.0303030303030304E-2</v>
      </c>
      <c r="H20" s="27" t="s">
        <v>6</v>
      </c>
      <c r="L20" s="19">
        <f t="shared" si="2"/>
        <v>1.0009182736455464</v>
      </c>
      <c r="M20" s="10">
        <f t="shared" si="3"/>
        <v>0.28305785123966942</v>
      </c>
      <c r="N20" s="11">
        <f t="shared" si="4"/>
        <v>7.719237832874197E-2</v>
      </c>
    </row>
    <row r="21" spans="1:14">
      <c r="A21" s="24">
        <v>3</v>
      </c>
      <c r="B21" s="25">
        <v>1</v>
      </c>
      <c r="C21" s="26">
        <v>10</v>
      </c>
      <c r="D21" s="27" t="s">
        <v>5</v>
      </c>
      <c r="E21" s="24">
        <f t="shared" si="0"/>
        <v>0.5</v>
      </c>
      <c r="F21" s="25">
        <v>1</v>
      </c>
      <c r="G21" s="26">
        <f t="shared" si="1"/>
        <v>0.27272727272727271</v>
      </c>
      <c r="H21" s="27" t="s">
        <v>5</v>
      </c>
      <c r="L21" s="19">
        <f t="shared" si="2"/>
        <v>0.32438016528925617</v>
      </c>
      <c r="M21" s="10">
        <f t="shared" si="3"/>
        <v>1.0036730945821855</v>
      </c>
      <c r="N21" s="11">
        <f t="shared" si="4"/>
        <v>1.077192378328742</v>
      </c>
    </row>
    <row r="22" spans="1:14">
      <c r="A22" s="24">
        <v>1</v>
      </c>
      <c r="B22" s="25">
        <v>1</v>
      </c>
      <c r="C22" s="26">
        <v>12</v>
      </c>
      <c r="D22" s="27" t="s">
        <v>5</v>
      </c>
      <c r="E22" s="24">
        <f t="shared" si="0"/>
        <v>0</v>
      </c>
      <c r="F22" s="25">
        <v>1</v>
      </c>
      <c r="G22" s="26">
        <f t="shared" si="1"/>
        <v>0.33333333333333331</v>
      </c>
      <c r="H22" s="27" t="s">
        <v>5</v>
      </c>
      <c r="L22" s="19">
        <f t="shared" si="2"/>
        <v>0.1111111111111111</v>
      </c>
      <c r="M22" s="10">
        <f t="shared" si="3"/>
        <v>1.264692378328742</v>
      </c>
      <c r="N22" s="11">
        <f t="shared" si="4"/>
        <v>1.0955578512396693</v>
      </c>
    </row>
    <row r="23" spans="1:14">
      <c r="A23" s="24">
        <v>1</v>
      </c>
      <c r="B23" s="25">
        <v>1</v>
      </c>
      <c r="C23" s="26">
        <v>29</v>
      </c>
      <c r="D23" s="27" t="s">
        <v>5</v>
      </c>
      <c r="E23" s="24">
        <f t="shared" si="0"/>
        <v>0</v>
      </c>
      <c r="F23" s="25">
        <v>1</v>
      </c>
      <c r="G23" s="26">
        <f t="shared" si="1"/>
        <v>0.84848484848484851</v>
      </c>
      <c r="H23" s="27" t="s">
        <v>5</v>
      </c>
      <c r="L23" s="19">
        <f t="shared" si="2"/>
        <v>0.71992653810835638</v>
      </c>
      <c r="M23" s="10">
        <f t="shared" si="3"/>
        <v>1.6549586776859504</v>
      </c>
      <c r="N23" s="11">
        <f t="shared" si="4"/>
        <v>1.5482667584940313</v>
      </c>
    </row>
    <row r="24" spans="1:14">
      <c r="A24" s="24">
        <v>4</v>
      </c>
      <c r="B24" s="25">
        <v>1</v>
      </c>
      <c r="C24" s="26">
        <v>22</v>
      </c>
      <c r="D24" s="27" t="s">
        <v>5</v>
      </c>
      <c r="E24" s="24">
        <f t="shared" si="0"/>
        <v>0.75</v>
      </c>
      <c r="F24" s="25">
        <v>1</v>
      </c>
      <c r="G24" s="26">
        <f t="shared" si="1"/>
        <v>0.63636363636363635</v>
      </c>
      <c r="H24" s="27" t="s">
        <v>5</v>
      </c>
      <c r="L24" s="19">
        <f t="shared" si="2"/>
        <v>0.9674586776859504</v>
      </c>
      <c r="M24" s="10">
        <f t="shared" si="3"/>
        <v>1.242481634527089</v>
      </c>
      <c r="N24" s="11">
        <f t="shared" si="4"/>
        <v>1.4850780532598715</v>
      </c>
    </row>
    <row r="25" spans="1:14">
      <c r="A25" s="24">
        <v>2</v>
      </c>
      <c r="B25" s="26">
        <v>1</v>
      </c>
      <c r="C25" s="26">
        <v>1</v>
      </c>
      <c r="D25" s="27" t="s">
        <v>5</v>
      </c>
      <c r="E25" s="24">
        <f t="shared" si="0"/>
        <v>0.25</v>
      </c>
      <c r="F25" s="26">
        <v>1</v>
      </c>
      <c r="G25" s="26">
        <f t="shared" si="1"/>
        <v>0</v>
      </c>
      <c r="H25" s="27" t="s">
        <v>5</v>
      </c>
      <c r="L25" s="48">
        <f t="shared" si="2"/>
        <v>6.25E-2</v>
      </c>
      <c r="M25" s="10">
        <f t="shared" si="3"/>
        <v>1.1074954086317723</v>
      </c>
      <c r="N25" s="11">
        <f t="shared" si="4"/>
        <v>1.0229568411386594</v>
      </c>
    </row>
    <row r="26" spans="1:14">
      <c r="A26" s="24">
        <v>3</v>
      </c>
      <c r="B26" s="26">
        <v>1</v>
      </c>
      <c r="C26" s="26">
        <v>2</v>
      </c>
      <c r="D26" s="27" t="s">
        <v>5</v>
      </c>
      <c r="E26" s="24">
        <f t="shared" si="0"/>
        <v>0.5</v>
      </c>
      <c r="F26" s="26">
        <v>1</v>
      </c>
      <c r="G26" s="26">
        <f t="shared" si="1"/>
        <v>3.0303030303030304E-2</v>
      </c>
      <c r="H26" s="27" t="s">
        <v>5</v>
      </c>
      <c r="L26" s="19">
        <f t="shared" si="2"/>
        <v>0.25091827364554636</v>
      </c>
      <c r="M26" s="10">
        <f t="shared" si="3"/>
        <v>1.0330578512396693</v>
      </c>
      <c r="N26" s="11">
        <f t="shared" si="4"/>
        <v>1.077192378328742</v>
      </c>
    </row>
    <row r="27" spans="1:14">
      <c r="A27" s="24">
        <v>3</v>
      </c>
      <c r="B27" s="26">
        <v>0</v>
      </c>
      <c r="C27" s="26">
        <v>11</v>
      </c>
      <c r="D27" s="27" t="s">
        <v>5</v>
      </c>
      <c r="E27" s="24">
        <f t="shared" si="0"/>
        <v>0.5</v>
      </c>
      <c r="F27" s="26">
        <v>0</v>
      </c>
      <c r="G27" s="26">
        <f t="shared" si="1"/>
        <v>0.30303030303030304</v>
      </c>
      <c r="H27" s="27" t="s">
        <v>5</v>
      </c>
      <c r="L27" s="19">
        <f t="shared" si="2"/>
        <v>1.3418273645546372</v>
      </c>
      <c r="M27" s="47">
        <f t="shared" si="3"/>
        <v>8.2644628099173556E-3</v>
      </c>
      <c r="N27" s="11">
        <f t="shared" si="4"/>
        <v>8.5456841138659326E-2</v>
      </c>
    </row>
    <row r="28" spans="1:14">
      <c r="A28" s="24">
        <v>2</v>
      </c>
      <c r="B28" s="26">
        <v>0</v>
      </c>
      <c r="C28" s="26">
        <v>3</v>
      </c>
      <c r="D28" s="27" t="s">
        <v>6</v>
      </c>
      <c r="E28" s="24">
        <f t="shared" si="0"/>
        <v>0.25</v>
      </c>
      <c r="F28" s="26">
        <v>0</v>
      </c>
      <c r="G28" s="26">
        <f t="shared" si="1"/>
        <v>6.0606060606060608E-2</v>
      </c>
      <c r="H28" s="27" t="s">
        <v>6</v>
      </c>
      <c r="L28" s="19">
        <f t="shared" si="2"/>
        <v>1.0661730945821855</v>
      </c>
      <c r="M28" s="10">
        <f t="shared" si="3"/>
        <v>8.5456841138659326E-2</v>
      </c>
      <c r="N28" s="46">
        <f t="shared" si="4"/>
        <v>8.2644628099173556E-3</v>
      </c>
    </row>
    <row r="29" spans="1:14">
      <c r="A29" s="24">
        <v>3</v>
      </c>
      <c r="B29" s="26">
        <v>1</v>
      </c>
      <c r="C29" s="26">
        <v>1</v>
      </c>
      <c r="D29" s="27" t="s">
        <v>6</v>
      </c>
      <c r="E29" s="24">
        <f t="shared" si="0"/>
        <v>0.5</v>
      </c>
      <c r="F29" s="26">
        <v>1</v>
      </c>
      <c r="G29" s="26">
        <f t="shared" si="1"/>
        <v>0</v>
      </c>
      <c r="H29" s="27" t="s">
        <v>6</v>
      </c>
      <c r="L29" s="19">
        <f t="shared" si="2"/>
        <v>0.25</v>
      </c>
      <c r="M29" s="10">
        <f t="shared" si="3"/>
        <v>1.0449954086317723</v>
      </c>
      <c r="N29" s="11">
        <f t="shared" si="4"/>
        <v>1.0854568411386594</v>
      </c>
    </row>
    <row r="30" spans="1:14">
      <c r="A30" s="24">
        <v>3</v>
      </c>
      <c r="B30" s="26">
        <v>0</v>
      </c>
      <c r="C30" s="26">
        <v>1</v>
      </c>
      <c r="D30" s="27" t="s">
        <v>5</v>
      </c>
      <c r="E30" s="24">
        <f t="shared" si="0"/>
        <v>0.5</v>
      </c>
      <c r="F30" s="26">
        <v>0</v>
      </c>
      <c r="G30" s="26">
        <f t="shared" si="1"/>
        <v>0</v>
      </c>
      <c r="H30" s="27" t="s">
        <v>5</v>
      </c>
      <c r="L30" s="19">
        <f t="shared" si="2"/>
        <v>1.25</v>
      </c>
      <c r="M30" s="10">
        <f t="shared" si="3"/>
        <v>4.4995408631772274E-2</v>
      </c>
      <c r="N30" s="11">
        <f t="shared" si="4"/>
        <v>8.5456841138659326E-2</v>
      </c>
    </row>
    <row r="31" spans="1:14">
      <c r="A31" s="24">
        <v>4</v>
      </c>
      <c r="B31" s="26">
        <v>1</v>
      </c>
      <c r="C31" s="26">
        <v>5</v>
      </c>
      <c r="D31" s="27" t="s">
        <v>5</v>
      </c>
      <c r="E31" s="24">
        <f t="shared" si="0"/>
        <v>0.75</v>
      </c>
      <c r="F31" s="26">
        <v>1</v>
      </c>
      <c r="G31" s="26">
        <f t="shared" si="1"/>
        <v>0.12121212121212122</v>
      </c>
      <c r="H31" s="27" t="s">
        <v>5</v>
      </c>
      <c r="L31" s="19">
        <f t="shared" si="2"/>
        <v>0.57719237832874193</v>
      </c>
      <c r="M31" s="10">
        <f t="shared" si="3"/>
        <v>1.0707644628099173</v>
      </c>
      <c r="N31" s="11">
        <f t="shared" si="4"/>
        <v>1.2509182736455464</v>
      </c>
    </row>
    <row r="32" spans="1:14">
      <c r="A32" s="24">
        <v>1</v>
      </c>
      <c r="B32" s="26">
        <v>0</v>
      </c>
      <c r="C32" s="26">
        <v>9</v>
      </c>
      <c r="D32" s="27" t="s">
        <v>6</v>
      </c>
      <c r="E32" s="24">
        <f t="shared" si="0"/>
        <v>0</v>
      </c>
      <c r="F32" s="26">
        <v>0</v>
      </c>
      <c r="G32" s="26">
        <f t="shared" si="1"/>
        <v>0.24242424242424243</v>
      </c>
      <c r="H32" s="27" t="s">
        <v>6</v>
      </c>
      <c r="L32" s="19">
        <f t="shared" si="2"/>
        <v>1.0587695133149679</v>
      </c>
      <c r="M32" s="10">
        <f t="shared" si="3"/>
        <v>0.25091827364554636</v>
      </c>
      <c r="N32" s="11">
        <f t="shared" si="4"/>
        <v>7.0764462809917356E-2</v>
      </c>
    </row>
    <row r="33" spans="1:14">
      <c r="A33" s="24">
        <v>3</v>
      </c>
      <c r="B33" s="26">
        <v>0</v>
      </c>
      <c r="C33" s="26">
        <v>8</v>
      </c>
      <c r="D33" s="27" t="s">
        <v>5</v>
      </c>
      <c r="E33" s="24">
        <f t="shared" si="0"/>
        <v>0.5</v>
      </c>
      <c r="F33" s="26">
        <v>0</v>
      </c>
      <c r="G33" s="26">
        <f t="shared" si="1"/>
        <v>0.21212121212121213</v>
      </c>
      <c r="H33" s="27" t="s">
        <v>5</v>
      </c>
      <c r="L33" s="19">
        <f t="shared" si="2"/>
        <v>1.2949954086317723</v>
      </c>
      <c r="M33" s="47">
        <f t="shared" si="3"/>
        <v>0</v>
      </c>
      <c r="N33" s="11">
        <f t="shared" si="4"/>
        <v>6.6173094582185496E-2</v>
      </c>
    </row>
    <row r="34" spans="1:14">
      <c r="A34" s="24">
        <v>3</v>
      </c>
      <c r="B34" s="26">
        <v>1</v>
      </c>
      <c r="C34" s="26">
        <v>5</v>
      </c>
      <c r="D34" s="27" t="s">
        <v>5</v>
      </c>
      <c r="E34" s="24">
        <f t="shared" si="0"/>
        <v>0.5</v>
      </c>
      <c r="F34" s="26">
        <v>1</v>
      </c>
      <c r="G34" s="26">
        <f t="shared" si="1"/>
        <v>0.12121212121212122</v>
      </c>
      <c r="H34" s="27" t="s">
        <v>5</v>
      </c>
      <c r="L34" s="19">
        <f t="shared" si="2"/>
        <v>0.26469237832874198</v>
      </c>
      <c r="M34" s="10">
        <f t="shared" si="3"/>
        <v>1.0082644628099173</v>
      </c>
      <c r="N34" s="11">
        <f t="shared" si="4"/>
        <v>1.0634182736455464</v>
      </c>
    </row>
    <row r="35" spans="1:14">
      <c r="A35" s="24">
        <v>3</v>
      </c>
      <c r="B35" s="26">
        <v>0</v>
      </c>
      <c r="C35" s="26">
        <v>1</v>
      </c>
      <c r="D35" s="27" t="s">
        <v>5</v>
      </c>
      <c r="E35" s="24">
        <f t="shared" si="0"/>
        <v>0.5</v>
      </c>
      <c r="F35" s="26">
        <v>0</v>
      </c>
      <c r="G35" s="26">
        <f t="shared" si="1"/>
        <v>0</v>
      </c>
      <c r="H35" s="27" t="s">
        <v>5</v>
      </c>
      <c r="L35" s="19">
        <f t="shared" si="2"/>
        <v>1.25</v>
      </c>
      <c r="M35" s="10">
        <f t="shared" si="3"/>
        <v>4.4995408631772274E-2</v>
      </c>
      <c r="N35" s="11">
        <f t="shared" si="4"/>
        <v>8.5456841138659326E-2</v>
      </c>
    </row>
    <row r="36" spans="1:14">
      <c r="A36" s="24">
        <v>2</v>
      </c>
      <c r="B36" s="26">
        <v>1</v>
      </c>
      <c r="C36" s="26">
        <v>5</v>
      </c>
      <c r="D36" s="27" t="s">
        <v>5</v>
      </c>
      <c r="E36" s="24">
        <f t="shared" si="0"/>
        <v>0.25</v>
      </c>
      <c r="F36" s="26">
        <v>1</v>
      </c>
      <c r="G36" s="26">
        <f t="shared" si="1"/>
        <v>0.12121212121212122</v>
      </c>
      <c r="H36" s="27" t="s">
        <v>5</v>
      </c>
      <c r="L36" s="19">
        <f t="shared" si="2"/>
        <v>7.719237832874197E-2</v>
      </c>
      <c r="M36" s="10">
        <f t="shared" si="3"/>
        <v>1.0707644628099173</v>
      </c>
      <c r="N36" s="11">
        <f t="shared" si="4"/>
        <v>1.0009182736455464</v>
      </c>
    </row>
    <row r="37" spans="1:14">
      <c r="A37" s="24">
        <v>4</v>
      </c>
      <c r="B37" s="26">
        <v>1</v>
      </c>
      <c r="C37" s="26">
        <v>18</v>
      </c>
      <c r="D37" s="27" t="s">
        <v>5</v>
      </c>
      <c r="E37" s="24">
        <f t="shared" si="0"/>
        <v>0.75</v>
      </c>
      <c r="F37" s="26">
        <v>1</v>
      </c>
      <c r="G37" s="26">
        <f t="shared" si="1"/>
        <v>0.51515151515151514</v>
      </c>
      <c r="H37" s="27" t="s">
        <v>5</v>
      </c>
      <c r="L37" s="19">
        <f t="shared" si="2"/>
        <v>0.8278810835629018</v>
      </c>
      <c r="M37" s="10">
        <f t="shared" si="3"/>
        <v>1.1543273645546372</v>
      </c>
      <c r="N37" s="11">
        <f t="shared" si="4"/>
        <v>1.3822314049586777</v>
      </c>
    </row>
    <row r="38" spans="1:14">
      <c r="A38" s="24">
        <v>4</v>
      </c>
      <c r="B38" s="26">
        <v>1</v>
      </c>
      <c r="C38" s="26">
        <v>3</v>
      </c>
      <c r="D38" s="27" t="s">
        <v>5</v>
      </c>
      <c r="E38" s="24">
        <f t="shared" si="0"/>
        <v>0.75</v>
      </c>
      <c r="F38" s="26">
        <v>1</v>
      </c>
      <c r="G38" s="26">
        <f t="shared" si="1"/>
        <v>6.0606060606060608E-2</v>
      </c>
      <c r="H38" s="27" t="s">
        <v>5</v>
      </c>
      <c r="L38" s="19">
        <f t="shared" si="2"/>
        <v>0.56617309458218545</v>
      </c>
      <c r="M38" s="10">
        <f t="shared" si="3"/>
        <v>1.0854568411386594</v>
      </c>
      <c r="N38" s="11">
        <f t="shared" si="4"/>
        <v>1.2582644628099173</v>
      </c>
    </row>
    <row r="39" spans="1:14">
      <c r="A39" s="24">
        <v>3</v>
      </c>
      <c r="B39" s="26">
        <v>0</v>
      </c>
      <c r="C39" s="26">
        <v>10</v>
      </c>
      <c r="D39" s="27" t="s">
        <v>5</v>
      </c>
      <c r="E39" s="24">
        <f t="shared" si="0"/>
        <v>0.5</v>
      </c>
      <c r="F39" s="26">
        <v>0</v>
      </c>
      <c r="G39" s="26">
        <f t="shared" si="1"/>
        <v>0.27272727272727271</v>
      </c>
      <c r="H39" s="27" t="s">
        <v>5</v>
      </c>
      <c r="L39" s="19">
        <f t="shared" si="2"/>
        <v>1.3243801652892562</v>
      </c>
      <c r="M39" s="47">
        <f t="shared" si="3"/>
        <v>3.6730945821854882E-3</v>
      </c>
      <c r="N39" s="11">
        <f t="shared" si="4"/>
        <v>7.7192378328741956E-2</v>
      </c>
    </row>
    <row r="40" spans="1:14">
      <c r="A40" s="24">
        <v>1</v>
      </c>
      <c r="B40" s="26">
        <v>1</v>
      </c>
      <c r="C40" s="26">
        <v>10</v>
      </c>
      <c r="D40" s="27" t="s">
        <v>5</v>
      </c>
      <c r="E40" s="24">
        <f t="shared" si="0"/>
        <v>0</v>
      </c>
      <c r="F40" s="26">
        <v>1</v>
      </c>
      <c r="G40" s="26">
        <f t="shared" si="1"/>
        <v>0.27272727272727271</v>
      </c>
      <c r="H40" s="27" t="s">
        <v>5</v>
      </c>
      <c r="L40" s="19">
        <f t="shared" si="2"/>
        <v>7.4380165289256187E-2</v>
      </c>
      <c r="M40" s="10">
        <f t="shared" si="3"/>
        <v>1.2536730945821855</v>
      </c>
      <c r="N40" s="11">
        <f t="shared" si="4"/>
        <v>1.077192378328742</v>
      </c>
    </row>
    <row r="41" spans="1:14">
      <c r="A41" s="24">
        <v>4</v>
      </c>
      <c r="B41" s="26">
        <v>1</v>
      </c>
      <c r="C41" s="26">
        <v>8</v>
      </c>
      <c r="D41" s="27" t="s">
        <v>5</v>
      </c>
      <c r="E41" s="24">
        <f t="shared" si="0"/>
        <v>0.75</v>
      </c>
      <c r="F41" s="26">
        <v>1</v>
      </c>
      <c r="G41" s="26">
        <f t="shared" si="1"/>
        <v>0.21212121212121213</v>
      </c>
      <c r="H41" s="27" t="s">
        <v>5</v>
      </c>
      <c r="L41" s="19">
        <f t="shared" si="2"/>
        <v>0.60749540863177232</v>
      </c>
      <c r="M41" s="10">
        <f t="shared" si="3"/>
        <v>1.0625</v>
      </c>
      <c r="N41" s="11">
        <f t="shared" si="4"/>
        <v>1.2536730945821855</v>
      </c>
    </row>
    <row r="42" spans="1:14">
      <c r="A42" s="24">
        <v>2</v>
      </c>
      <c r="B42" s="26">
        <v>0</v>
      </c>
      <c r="C42" s="26">
        <v>5</v>
      </c>
      <c r="D42" s="27" t="s">
        <v>5</v>
      </c>
      <c r="E42" s="24">
        <f t="shared" si="0"/>
        <v>0.25</v>
      </c>
      <c r="F42" s="26">
        <v>0</v>
      </c>
      <c r="G42" s="26">
        <f t="shared" si="1"/>
        <v>0.12121212121212122</v>
      </c>
      <c r="H42" s="27" t="s">
        <v>5</v>
      </c>
      <c r="L42" s="19">
        <f t="shared" si="2"/>
        <v>1.077192378328742</v>
      </c>
      <c r="M42" s="10">
        <f t="shared" si="3"/>
        <v>7.0764462809917356E-2</v>
      </c>
      <c r="N42" s="46">
        <f t="shared" si="4"/>
        <v>9.1827364554637292E-4</v>
      </c>
    </row>
    <row r="43" spans="1:14">
      <c r="A43" s="24">
        <v>1</v>
      </c>
      <c r="B43" s="26">
        <v>0</v>
      </c>
      <c r="C43" s="26">
        <v>3</v>
      </c>
      <c r="D43" s="27" t="s">
        <v>5</v>
      </c>
      <c r="E43" s="24">
        <f t="shared" si="0"/>
        <v>0</v>
      </c>
      <c r="F43" s="26">
        <v>0</v>
      </c>
      <c r="G43" s="26">
        <f t="shared" si="1"/>
        <v>6.0606060606060608E-2</v>
      </c>
      <c r="H43" s="27" t="s">
        <v>5</v>
      </c>
      <c r="L43" s="19">
        <f t="shared" si="2"/>
        <v>1.0036730945821855</v>
      </c>
      <c r="M43" s="10">
        <f t="shared" si="3"/>
        <v>0.27295684113865931</v>
      </c>
      <c r="N43" s="11">
        <f t="shared" si="4"/>
        <v>7.0764462809917356E-2</v>
      </c>
    </row>
    <row r="44" spans="1:14">
      <c r="A44" s="24">
        <v>3</v>
      </c>
      <c r="B44" s="26">
        <v>1</v>
      </c>
      <c r="C44" s="26">
        <v>2</v>
      </c>
      <c r="D44" s="27" t="s">
        <v>5</v>
      </c>
      <c r="E44" s="24">
        <f t="shared" si="0"/>
        <v>0.5</v>
      </c>
      <c r="F44" s="26">
        <v>1</v>
      </c>
      <c r="G44" s="26">
        <f t="shared" si="1"/>
        <v>3.0303030303030304E-2</v>
      </c>
      <c r="H44" s="27" t="s">
        <v>5</v>
      </c>
      <c r="L44" s="19">
        <f t="shared" si="2"/>
        <v>0.25091827364554636</v>
      </c>
      <c r="M44" s="10">
        <f t="shared" si="3"/>
        <v>1.0330578512396693</v>
      </c>
      <c r="N44" s="11">
        <f t="shared" si="4"/>
        <v>1.077192378328742</v>
      </c>
    </row>
    <row r="45" spans="1:14">
      <c r="A45" s="24">
        <v>4</v>
      </c>
      <c r="B45" s="26">
        <v>0</v>
      </c>
      <c r="C45" s="26">
        <v>5</v>
      </c>
      <c r="D45" s="27" t="s">
        <v>5</v>
      </c>
      <c r="E45" s="24">
        <f t="shared" si="0"/>
        <v>0.75</v>
      </c>
      <c r="F45" s="26">
        <v>0</v>
      </c>
      <c r="G45" s="26">
        <f t="shared" si="1"/>
        <v>0.12121212121212122</v>
      </c>
      <c r="H45" s="27" t="s">
        <v>5</v>
      </c>
      <c r="L45" s="19">
        <f t="shared" si="2"/>
        <v>1.577192378328742</v>
      </c>
      <c r="M45" s="10">
        <f t="shared" si="3"/>
        <v>7.0764462809917356E-2</v>
      </c>
      <c r="N45" s="11">
        <f t="shared" si="4"/>
        <v>0.25091827364554636</v>
      </c>
    </row>
    <row r="46" spans="1:14">
      <c r="A46" s="24">
        <v>1</v>
      </c>
      <c r="B46" s="26">
        <v>1</v>
      </c>
      <c r="C46" s="26">
        <v>34</v>
      </c>
      <c r="D46" s="27" t="s">
        <v>5</v>
      </c>
      <c r="E46" s="24">
        <f t="shared" si="0"/>
        <v>0</v>
      </c>
      <c r="F46" s="26">
        <v>1</v>
      </c>
      <c r="G46" s="26">
        <f t="shared" si="1"/>
        <v>1</v>
      </c>
      <c r="H46" s="27" t="s">
        <v>5</v>
      </c>
      <c r="L46" s="19">
        <f t="shared" si="2"/>
        <v>1</v>
      </c>
      <c r="M46" s="10">
        <f t="shared" si="3"/>
        <v>1.870752984389348</v>
      </c>
      <c r="N46" s="11">
        <f t="shared" si="4"/>
        <v>1.7824265381083564</v>
      </c>
    </row>
    <row r="47" spans="1:14">
      <c r="A47" s="24">
        <v>3</v>
      </c>
      <c r="B47" s="26">
        <v>1</v>
      </c>
      <c r="C47" s="26">
        <v>2</v>
      </c>
      <c r="D47" s="27" t="s">
        <v>5</v>
      </c>
      <c r="E47" s="24">
        <f t="shared" si="0"/>
        <v>0.5</v>
      </c>
      <c r="F47" s="26">
        <v>1</v>
      </c>
      <c r="G47" s="26">
        <f t="shared" si="1"/>
        <v>3.0303030303030304E-2</v>
      </c>
      <c r="H47" s="27" t="s">
        <v>5</v>
      </c>
      <c r="L47" s="19">
        <f t="shared" si="2"/>
        <v>0.25091827364554636</v>
      </c>
      <c r="M47" s="10">
        <f t="shared" si="3"/>
        <v>1.0330578512396693</v>
      </c>
      <c r="N47" s="11">
        <f t="shared" si="4"/>
        <v>1.077192378328742</v>
      </c>
    </row>
    <row r="48" spans="1:14">
      <c r="A48" s="24">
        <v>4</v>
      </c>
      <c r="B48" s="26">
        <v>1</v>
      </c>
      <c r="C48" s="26">
        <v>3</v>
      </c>
      <c r="D48" s="27" t="s">
        <v>5</v>
      </c>
      <c r="E48" s="24">
        <f t="shared" si="0"/>
        <v>0.75</v>
      </c>
      <c r="F48" s="26">
        <v>1</v>
      </c>
      <c r="G48" s="26">
        <f t="shared" si="1"/>
        <v>6.0606060606060608E-2</v>
      </c>
      <c r="H48" s="27" t="s">
        <v>5</v>
      </c>
      <c r="L48" s="19">
        <f t="shared" si="2"/>
        <v>0.56617309458218545</v>
      </c>
      <c r="M48" s="10">
        <f t="shared" si="3"/>
        <v>1.0854568411386594</v>
      </c>
      <c r="N48" s="11">
        <f t="shared" si="4"/>
        <v>1.2582644628099173</v>
      </c>
    </row>
    <row r="49" spans="1:14">
      <c r="A49" s="24">
        <v>4</v>
      </c>
      <c r="B49" s="26">
        <v>0</v>
      </c>
      <c r="C49" s="26">
        <v>1</v>
      </c>
      <c r="D49" s="27" t="s">
        <v>5</v>
      </c>
      <c r="E49" s="24">
        <f t="shared" si="0"/>
        <v>0.75</v>
      </c>
      <c r="F49" s="26">
        <v>0</v>
      </c>
      <c r="G49" s="26">
        <f t="shared" si="1"/>
        <v>0</v>
      </c>
      <c r="H49" s="27" t="s">
        <v>5</v>
      </c>
      <c r="L49" s="19">
        <f t="shared" si="2"/>
        <v>1.5625</v>
      </c>
      <c r="M49" s="10">
        <f t="shared" si="3"/>
        <v>0.10749540863177227</v>
      </c>
      <c r="N49" s="11">
        <f t="shared" si="4"/>
        <v>0.27295684113865931</v>
      </c>
    </row>
    <row r="50" spans="1:14">
      <c r="A50" s="24">
        <v>1</v>
      </c>
      <c r="B50" s="26">
        <v>1</v>
      </c>
      <c r="C50" s="26">
        <v>6</v>
      </c>
      <c r="D50" s="27" t="s">
        <v>5</v>
      </c>
      <c r="E50" s="24">
        <f t="shared" si="0"/>
        <v>0</v>
      </c>
      <c r="F50" s="26">
        <v>1</v>
      </c>
      <c r="G50" s="26">
        <f t="shared" si="1"/>
        <v>0.15151515151515152</v>
      </c>
      <c r="H50" s="27" t="s">
        <v>5</v>
      </c>
      <c r="L50" s="48">
        <f t="shared" si="2"/>
        <v>2.2956841138659322E-2</v>
      </c>
      <c r="M50" s="10">
        <f t="shared" si="3"/>
        <v>1.2536730945821855</v>
      </c>
      <c r="N50" s="11">
        <f t="shared" si="4"/>
        <v>1.0625</v>
      </c>
    </row>
    <row r="51" spans="1:14">
      <c r="A51" s="24">
        <v>4</v>
      </c>
      <c r="B51" s="26">
        <v>0</v>
      </c>
      <c r="C51" s="26">
        <v>2</v>
      </c>
      <c r="D51" s="27" t="s">
        <v>5</v>
      </c>
      <c r="E51" s="24">
        <f t="shared" si="0"/>
        <v>0.75</v>
      </c>
      <c r="F51" s="26">
        <v>0</v>
      </c>
      <c r="G51" s="26">
        <f t="shared" si="1"/>
        <v>3.0303030303030304E-2</v>
      </c>
      <c r="H51" s="27" t="s">
        <v>5</v>
      </c>
      <c r="L51" s="19">
        <f t="shared" si="2"/>
        <v>1.5634182736455464</v>
      </c>
      <c r="M51" s="10">
        <f t="shared" si="3"/>
        <v>9.5557851239669422E-2</v>
      </c>
      <c r="N51" s="11">
        <f t="shared" si="4"/>
        <v>0.26469237832874198</v>
      </c>
    </row>
    <row r="52" spans="1:14">
      <c r="A52" s="24">
        <v>3</v>
      </c>
      <c r="B52" s="26">
        <v>1</v>
      </c>
      <c r="C52" s="26">
        <v>19</v>
      </c>
      <c r="D52" s="27" t="s">
        <v>5</v>
      </c>
      <c r="E52" s="24">
        <f t="shared" si="0"/>
        <v>0.5</v>
      </c>
      <c r="F52" s="26">
        <v>1</v>
      </c>
      <c r="G52" s="26">
        <f t="shared" si="1"/>
        <v>0.54545454545454541</v>
      </c>
      <c r="H52" s="27" t="s">
        <v>5</v>
      </c>
      <c r="L52" s="19">
        <f t="shared" si="2"/>
        <v>0.54752066115702469</v>
      </c>
      <c r="M52" s="10">
        <f t="shared" si="3"/>
        <v>1.1111111111111112</v>
      </c>
      <c r="N52" s="11">
        <f t="shared" si="4"/>
        <v>1.2176882460973371</v>
      </c>
    </row>
    <row r="53" spans="1:14">
      <c r="A53" s="24">
        <v>4</v>
      </c>
      <c r="B53" s="26">
        <v>0</v>
      </c>
      <c r="C53" s="26">
        <v>2</v>
      </c>
      <c r="D53" s="27" t="s">
        <v>5</v>
      </c>
      <c r="E53" s="24">
        <f t="shared" si="0"/>
        <v>0.75</v>
      </c>
      <c r="F53" s="26">
        <v>0</v>
      </c>
      <c r="G53" s="26">
        <f t="shared" si="1"/>
        <v>3.0303030303030304E-2</v>
      </c>
      <c r="H53" s="27" t="s">
        <v>5</v>
      </c>
      <c r="L53" s="19">
        <f t="shared" si="2"/>
        <v>1.5634182736455464</v>
      </c>
      <c r="M53" s="10">
        <f t="shared" si="3"/>
        <v>9.5557851239669422E-2</v>
      </c>
      <c r="N53" s="11">
        <f t="shared" si="4"/>
        <v>0.26469237832874198</v>
      </c>
    </row>
    <row r="54" spans="1:14">
      <c r="A54" s="24">
        <v>1</v>
      </c>
      <c r="B54" s="26">
        <v>0</v>
      </c>
      <c r="C54" s="26">
        <v>9</v>
      </c>
      <c r="D54" s="27" t="s">
        <v>5</v>
      </c>
      <c r="E54" s="24">
        <f t="shared" si="0"/>
        <v>0</v>
      </c>
      <c r="F54" s="26">
        <v>0</v>
      </c>
      <c r="G54" s="26">
        <f t="shared" si="1"/>
        <v>0.24242424242424243</v>
      </c>
      <c r="H54" s="27" t="s">
        <v>5</v>
      </c>
      <c r="L54" s="19">
        <f t="shared" si="2"/>
        <v>1.0587695133149679</v>
      </c>
      <c r="M54" s="10">
        <f t="shared" si="3"/>
        <v>0.25091827364554636</v>
      </c>
      <c r="N54" s="11">
        <f t="shared" si="4"/>
        <v>7.0764462809917356E-2</v>
      </c>
    </row>
    <row r="55" spans="1:14">
      <c r="A55" s="24">
        <v>2</v>
      </c>
      <c r="B55" s="26">
        <v>0</v>
      </c>
      <c r="C55" s="26">
        <v>6</v>
      </c>
      <c r="D55" s="27" t="s">
        <v>5</v>
      </c>
      <c r="E55" s="24">
        <f t="shared" si="0"/>
        <v>0.25</v>
      </c>
      <c r="F55" s="26">
        <v>0</v>
      </c>
      <c r="G55" s="26">
        <f t="shared" si="1"/>
        <v>0.15151515151515152</v>
      </c>
      <c r="H55" s="27" t="s">
        <v>5</v>
      </c>
      <c r="L55" s="19">
        <f t="shared" si="2"/>
        <v>1.0854568411386594</v>
      </c>
      <c r="M55" s="10">
        <f t="shared" si="3"/>
        <v>6.6173094582185496E-2</v>
      </c>
      <c r="N55" s="46">
        <f t="shared" si="4"/>
        <v>0</v>
      </c>
    </row>
    <row r="56" spans="1:14">
      <c r="A56" s="24">
        <v>3</v>
      </c>
      <c r="B56" s="26">
        <v>1</v>
      </c>
      <c r="C56" s="26">
        <v>11</v>
      </c>
      <c r="D56" s="27" t="s">
        <v>5</v>
      </c>
      <c r="E56" s="24">
        <f t="shared" si="0"/>
        <v>0.5</v>
      </c>
      <c r="F56" s="26">
        <v>1</v>
      </c>
      <c r="G56" s="26">
        <f t="shared" si="1"/>
        <v>0.30303030303030304</v>
      </c>
      <c r="H56" s="27" t="s">
        <v>5</v>
      </c>
      <c r="L56" s="19">
        <f t="shared" si="2"/>
        <v>0.3418273645546373</v>
      </c>
      <c r="M56" s="10">
        <f t="shared" si="3"/>
        <v>1.0082644628099173</v>
      </c>
      <c r="N56" s="11">
        <f t="shared" si="4"/>
        <v>1.0854568411386594</v>
      </c>
    </row>
    <row r="57" spans="1:14" ht="15" thickBot="1">
      <c r="A57" s="28">
        <v>4</v>
      </c>
      <c r="B57" s="29">
        <v>0</v>
      </c>
      <c r="C57" s="29">
        <v>6</v>
      </c>
      <c r="D57" s="30" t="s">
        <v>5</v>
      </c>
      <c r="E57" s="24">
        <f t="shared" si="0"/>
        <v>0.75</v>
      </c>
      <c r="F57" s="29">
        <v>0</v>
      </c>
      <c r="G57" s="26">
        <f t="shared" si="1"/>
        <v>0.15151515151515152</v>
      </c>
      <c r="H57" s="30" t="s">
        <v>5</v>
      </c>
      <c r="L57" s="34">
        <f t="shared" si="2"/>
        <v>1.5854568411386594</v>
      </c>
      <c r="M57" s="21">
        <f t="shared" si="3"/>
        <v>6.6173094582185496E-2</v>
      </c>
      <c r="N57" s="35">
        <f t="shared" si="4"/>
        <v>0.25</v>
      </c>
    </row>
    <row r="59" spans="1:14">
      <c r="L59" s="45">
        <f>SMALL(L8:L57,1)</f>
        <v>2.2956841138659322E-2</v>
      </c>
      <c r="M59" s="45">
        <f t="shared" ref="M59:N59" si="7">SMALL(M8:M57,1)</f>
        <v>0</v>
      </c>
      <c r="N59" s="45">
        <f t="shared" si="7"/>
        <v>0</v>
      </c>
    </row>
    <row r="60" spans="1:14">
      <c r="L60" s="45">
        <f>SMALL(L8:L57,2)</f>
        <v>3.3057851239669422E-2</v>
      </c>
      <c r="M60" s="45">
        <f t="shared" ref="M60:N60" si="8">SMALL(M8:M57,2)</f>
        <v>3.6730945821854882E-3</v>
      </c>
      <c r="N60" s="45">
        <f t="shared" si="8"/>
        <v>9.1827364554637292E-4</v>
      </c>
    </row>
    <row r="61" spans="1:14">
      <c r="L61" s="45">
        <f>SMALL(L8:L57,3)</f>
        <v>6.25E-2</v>
      </c>
      <c r="M61" s="45">
        <f t="shared" ref="M61:N61" si="9">SMALL(M8:M57,3)</f>
        <v>8.2644628099173556E-3</v>
      </c>
      <c r="N61" s="45">
        <f t="shared" si="9"/>
        <v>8.2644628099173556E-3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1:U57"/>
  <sheetViews>
    <sheetView workbookViewId="0">
      <selection activeCell="R16" sqref="R16"/>
    </sheetView>
  </sheetViews>
  <sheetFormatPr defaultRowHeight="14.4"/>
  <cols>
    <col min="7" max="7" width="15" bestFit="1" customWidth="1"/>
    <col min="17" max="17" width="13.77734375" bestFit="1" customWidth="1"/>
    <col min="18" max="18" width="12.21875" bestFit="1" customWidth="1"/>
    <col min="19" max="19" width="15.5546875" bestFit="1" customWidth="1"/>
  </cols>
  <sheetData>
    <row r="1" spans="5:21" ht="15" thickBot="1"/>
    <row r="2" spans="5:21">
      <c r="Q2" s="31" t="s">
        <v>0</v>
      </c>
      <c r="R2" s="23" t="s">
        <v>25</v>
      </c>
      <c r="S2" s="32" t="s">
        <v>2</v>
      </c>
      <c r="T2" s="33" t="s">
        <v>3</v>
      </c>
    </row>
    <row r="3" spans="5:21">
      <c r="Q3" s="24">
        <v>1</v>
      </c>
      <c r="R3" s="26" t="s">
        <v>4</v>
      </c>
      <c r="S3" s="26">
        <v>1</v>
      </c>
      <c r="T3" s="27" t="s">
        <v>26</v>
      </c>
    </row>
    <row r="4" spans="5:21">
      <c r="Q4" s="24">
        <v>3</v>
      </c>
      <c r="R4" s="26" t="s">
        <v>7</v>
      </c>
      <c r="S4" s="26">
        <v>8</v>
      </c>
      <c r="T4" s="27" t="s">
        <v>5</v>
      </c>
    </row>
    <row r="5" spans="5:21" ht="15" thickBot="1">
      <c r="Q5" s="28">
        <v>2</v>
      </c>
      <c r="R5" s="29" t="s">
        <v>12</v>
      </c>
      <c r="S5" s="29">
        <v>6</v>
      </c>
      <c r="T5" s="30" t="s">
        <v>6</v>
      </c>
    </row>
    <row r="6" spans="5:21" ht="15" thickBot="1"/>
    <row r="7" spans="5:21" ht="15" thickBot="1">
      <c r="E7" s="31" t="s">
        <v>0</v>
      </c>
      <c r="F7" s="23" t="s">
        <v>9</v>
      </c>
      <c r="G7" s="32" t="s">
        <v>2</v>
      </c>
      <c r="H7" s="33" t="s">
        <v>3</v>
      </c>
      <c r="L7" s="1" t="s">
        <v>11</v>
      </c>
      <c r="Q7" s="31" t="s">
        <v>0</v>
      </c>
      <c r="R7" s="23" t="s">
        <v>9</v>
      </c>
      <c r="S7" s="32" t="s">
        <v>2</v>
      </c>
      <c r="T7" s="2" t="s">
        <v>10</v>
      </c>
    </row>
    <row r="8" spans="5:21">
      <c r="E8" s="24">
        <v>3</v>
      </c>
      <c r="F8" s="25">
        <v>1</v>
      </c>
      <c r="G8" s="26">
        <v>7</v>
      </c>
      <c r="H8" s="27" t="s">
        <v>5</v>
      </c>
      <c r="L8" s="3">
        <f>(E8-$Q$8)^2+(F8-$R$8)^2+(G8-$S$8)^2</f>
        <v>40</v>
      </c>
      <c r="M8" s="4">
        <f>(E8-$Q$9)^2+(F8-$R$9)^2+(G8-$S$9)^2</f>
        <v>2</v>
      </c>
      <c r="N8" s="5">
        <f>(E8-$Q$10)^2+(F8-$R$10)^2+(G8-$S$10)^2</f>
        <v>3</v>
      </c>
      <c r="Q8" s="6">
        <v>1</v>
      </c>
      <c r="R8" s="7">
        <v>1</v>
      </c>
      <c r="S8" s="7">
        <v>1</v>
      </c>
      <c r="T8" s="8" t="s">
        <v>5</v>
      </c>
      <c r="U8" t="s">
        <v>14</v>
      </c>
    </row>
    <row r="9" spans="5:21">
      <c r="E9" s="24">
        <v>3</v>
      </c>
      <c r="F9" s="25">
        <v>1</v>
      </c>
      <c r="G9" s="26">
        <v>2</v>
      </c>
      <c r="H9" s="27" t="s">
        <v>6</v>
      </c>
      <c r="L9" s="19">
        <f t="shared" ref="L9:L57" si="0">(E9-$Q$8)^2+(F9-$R$8)^2+(G9-$S$8)^2</f>
        <v>5</v>
      </c>
      <c r="M9" s="10">
        <f t="shared" ref="M9:M57" si="1">(E9-$Q$9)^2+(F9-$R$9)^2+(G9-$S$9)^2</f>
        <v>37</v>
      </c>
      <c r="N9" s="11">
        <f t="shared" ref="N9:N57" si="2">(E9-$Q$10)^2+(F9-$R$10)^2+(G9-$S$10)^2</f>
        <v>18</v>
      </c>
      <c r="Q9" s="12">
        <v>3</v>
      </c>
      <c r="R9" s="13">
        <v>0</v>
      </c>
      <c r="S9" s="13">
        <v>8</v>
      </c>
      <c r="T9" s="14" t="s">
        <v>5</v>
      </c>
      <c r="U9" t="s">
        <v>14</v>
      </c>
    </row>
    <row r="10" spans="5:21" ht="15" thickBot="1">
      <c r="E10" s="24">
        <v>3</v>
      </c>
      <c r="F10" s="25">
        <v>1</v>
      </c>
      <c r="G10" s="26">
        <v>7</v>
      </c>
      <c r="H10" s="27" t="s">
        <v>5</v>
      </c>
      <c r="L10" s="19">
        <f t="shared" si="0"/>
        <v>40</v>
      </c>
      <c r="M10" s="10">
        <f t="shared" si="1"/>
        <v>2</v>
      </c>
      <c r="N10" s="11">
        <f t="shared" si="2"/>
        <v>3</v>
      </c>
      <c r="Q10" s="15">
        <v>2</v>
      </c>
      <c r="R10" s="16">
        <v>0</v>
      </c>
      <c r="S10" s="16">
        <v>6</v>
      </c>
      <c r="T10" s="17" t="s">
        <v>6</v>
      </c>
      <c r="U10" s="18" t="s">
        <v>14</v>
      </c>
    </row>
    <row r="11" spans="5:21">
      <c r="E11" s="24">
        <v>1</v>
      </c>
      <c r="F11" s="25">
        <v>1</v>
      </c>
      <c r="G11" s="26">
        <v>18</v>
      </c>
      <c r="H11" s="27" t="s">
        <v>5</v>
      </c>
      <c r="L11" s="19">
        <f t="shared" si="0"/>
        <v>289</v>
      </c>
      <c r="M11" s="10">
        <f t="shared" si="1"/>
        <v>105</v>
      </c>
      <c r="N11" s="11">
        <f t="shared" si="2"/>
        <v>146</v>
      </c>
    </row>
    <row r="12" spans="5:21">
      <c r="E12" s="24">
        <v>4</v>
      </c>
      <c r="F12" s="25">
        <v>0</v>
      </c>
      <c r="G12" s="26">
        <v>1</v>
      </c>
      <c r="H12" s="27" t="s">
        <v>5</v>
      </c>
      <c r="L12" s="19">
        <f t="shared" si="0"/>
        <v>10</v>
      </c>
      <c r="M12" s="10">
        <f t="shared" si="1"/>
        <v>50</v>
      </c>
      <c r="N12" s="11">
        <f t="shared" si="2"/>
        <v>29</v>
      </c>
    </row>
    <row r="13" spans="5:21">
      <c r="E13" s="24">
        <v>3</v>
      </c>
      <c r="F13" s="25">
        <v>1</v>
      </c>
      <c r="G13" s="26">
        <v>2</v>
      </c>
      <c r="H13" s="27" t="s">
        <v>5</v>
      </c>
      <c r="L13" s="19">
        <f t="shared" si="0"/>
        <v>5</v>
      </c>
      <c r="M13" s="10">
        <f t="shared" si="1"/>
        <v>37</v>
      </c>
      <c r="N13" s="11">
        <f t="shared" si="2"/>
        <v>18</v>
      </c>
    </row>
    <row r="14" spans="5:21">
      <c r="E14" s="24">
        <v>2</v>
      </c>
      <c r="F14" s="25">
        <v>1</v>
      </c>
      <c r="G14" s="26">
        <v>3</v>
      </c>
      <c r="H14" s="27" t="s">
        <v>5</v>
      </c>
      <c r="L14" s="19">
        <f t="shared" si="0"/>
        <v>5</v>
      </c>
      <c r="M14" s="10">
        <f t="shared" si="1"/>
        <v>27</v>
      </c>
      <c r="N14" s="11">
        <f t="shared" si="2"/>
        <v>10</v>
      </c>
    </row>
    <row r="15" spans="5:21">
      <c r="E15" s="24">
        <v>1</v>
      </c>
      <c r="F15" s="25">
        <v>1</v>
      </c>
      <c r="G15" s="26">
        <v>7</v>
      </c>
      <c r="H15" s="27" t="s">
        <v>5</v>
      </c>
      <c r="L15" s="19">
        <f t="shared" si="0"/>
        <v>36</v>
      </c>
      <c r="M15" s="10">
        <f t="shared" si="1"/>
        <v>6</v>
      </c>
      <c r="N15" s="11">
        <f t="shared" si="2"/>
        <v>3</v>
      </c>
    </row>
    <row r="16" spans="5:21">
      <c r="E16" s="24">
        <v>4</v>
      </c>
      <c r="F16" s="25">
        <v>0</v>
      </c>
      <c r="G16" s="26">
        <v>6</v>
      </c>
      <c r="H16" s="27" t="s">
        <v>5</v>
      </c>
      <c r="L16" s="19">
        <f t="shared" si="0"/>
        <v>35</v>
      </c>
      <c r="M16" s="10">
        <f t="shared" si="1"/>
        <v>5</v>
      </c>
      <c r="N16" s="11">
        <f t="shared" si="2"/>
        <v>4</v>
      </c>
      <c r="Q16" t="s">
        <v>13</v>
      </c>
      <c r="R16" s="20" t="s">
        <v>14</v>
      </c>
    </row>
    <row r="17" spans="5:14">
      <c r="E17" s="24">
        <v>4</v>
      </c>
      <c r="F17" s="25">
        <v>0</v>
      </c>
      <c r="G17" s="26">
        <v>6</v>
      </c>
      <c r="H17" s="27" t="s">
        <v>5</v>
      </c>
      <c r="L17" s="19">
        <f t="shared" si="0"/>
        <v>35</v>
      </c>
      <c r="M17" s="10">
        <f t="shared" si="1"/>
        <v>5</v>
      </c>
      <c r="N17" s="11">
        <f t="shared" si="2"/>
        <v>4</v>
      </c>
    </row>
    <row r="18" spans="5:14">
      <c r="E18" s="24">
        <v>4</v>
      </c>
      <c r="F18" s="25">
        <v>0</v>
      </c>
      <c r="G18" s="26">
        <v>1</v>
      </c>
      <c r="H18" s="27" t="s">
        <v>5</v>
      </c>
      <c r="L18" s="19">
        <f t="shared" si="0"/>
        <v>10</v>
      </c>
      <c r="M18" s="10">
        <f t="shared" si="1"/>
        <v>50</v>
      </c>
      <c r="N18" s="11">
        <f t="shared" si="2"/>
        <v>29</v>
      </c>
    </row>
    <row r="19" spans="5:14">
      <c r="E19" s="24">
        <v>2</v>
      </c>
      <c r="F19" s="25">
        <v>1</v>
      </c>
      <c r="G19" s="26">
        <v>7</v>
      </c>
      <c r="H19" s="27" t="s">
        <v>5</v>
      </c>
      <c r="L19" s="19">
        <f t="shared" si="0"/>
        <v>37</v>
      </c>
      <c r="M19" s="10">
        <f t="shared" si="1"/>
        <v>3</v>
      </c>
      <c r="N19" s="11">
        <f t="shared" si="2"/>
        <v>2</v>
      </c>
    </row>
    <row r="20" spans="5:14">
      <c r="E20" s="24">
        <v>1</v>
      </c>
      <c r="F20" s="25">
        <v>0</v>
      </c>
      <c r="G20" s="26">
        <v>2</v>
      </c>
      <c r="H20" s="27" t="s">
        <v>6</v>
      </c>
      <c r="L20" s="19">
        <f t="shared" si="0"/>
        <v>2</v>
      </c>
      <c r="M20" s="10">
        <f t="shared" si="1"/>
        <v>40</v>
      </c>
      <c r="N20" s="11">
        <f t="shared" si="2"/>
        <v>17</v>
      </c>
    </row>
    <row r="21" spans="5:14">
      <c r="E21" s="24">
        <v>3</v>
      </c>
      <c r="F21" s="25">
        <v>1</v>
      </c>
      <c r="G21" s="26">
        <v>10</v>
      </c>
      <c r="H21" s="27" t="s">
        <v>5</v>
      </c>
      <c r="L21" s="19">
        <f t="shared" si="0"/>
        <v>85</v>
      </c>
      <c r="M21" s="10">
        <f t="shared" si="1"/>
        <v>5</v>
      </c>
      <c r="N21" s="11">
        <f t="shared" si="2"/>
        <v>18</v>
      </c>
    </row>
    <row r="22" spans="5:14">
      <c r="E22" s="24">
        <v>1</v>
      </c>
      <c r="F22" s="25">
        <v>1</v>
      </c>
      <c r="G22" s="26">
        <v>12</v>
      </c>
      <c r="H22" s="27" t="s">
        <v>5</v>
      </c>
      <c r="L22" s="19">
        <f t="shared" si="0"/>
        <v>121</v>
      </c>
      <c r="M22" s="10">
        <f t="shared" si="1"/>
        <v>21</v>
      </c>
      <c r="N22" s="11">
        <f t="shared" si="2"/>
        <v>38</v>
      </c>
    </row>
    <row r="23" spans="5:14">
      <c r="E23" s="24">
        <v>1</v>
      </c>
      <c r="F23" s="25">
        <v>1</v>
      </c>
      <c r="G23" s="26">
        <v>29</v>
      </c>
      <c r="H23" s="27" t="s">
        <v>5</v>
      </c>
      <c r="L23" s="19">
        <f t="shared" si="0"/>
        <v>784</v>
      </c>
      <c r="M23" s="10">
        <f t="shared" si="1"/>
        <v>446</v>
      </c>
      <c r="N23" s="11">
        <f t="shared" si="2"/>
        <v>531</v>
      </c>
    </row>
    <row r="24" spans="5:14">
      <c r="E24" s="24">
        <v>4</v>
      </c>
      <c r="F24" s="25">
        <v>1</v>
      </c>
      <c r="G24" s="26">
        <v>22</v>
      </c>
      <c r="H24" s="27" t="s">
        <v>5</v>
      </c>
      <c r="L24" s="19">
        <f t="shared" si="0"/>
        <v>450</v>
      </c>
      <c r="M24" s="10">
        <f t="shared" si="1"/>
        <v>198</v>
      </c>
      <c r="N24" s="11">
        <f t="shared" si="2"/>
        <v>261</v>
      </c>
    </row>
    <row r="25" spans="5:14">
      <c r="E25" s="24">
        <v>2</v>
      </c>
      <c r="F25" s="26">
        <v>1</v>
      </c>
      <c r="G25" s="26">
        <v>1</v>
      </c>
      <c r="H25" s="27" t="s">
        <v>5</v>
      </c>
      <c r="L25" s="19">
        <f t="shared" si="0"/>
        <v>1</v>
      </c>
      <c r="M25" s="10">
        <f t="shared" si="1"/>
        <v>51</v>
      </c>
      <c r="N25" s="11">
        <f t="shared" si="2"/>
        <v>26</v>
      </c>
    </row>
    <row r="26" spans="5:14">
      <c r="E26" s="24">
        <v>3</v>
      </c>
      <c r="F26" s="26">
        <v>1</v>
      </c>
      <c r="G26" s="26">
        <v>2</v>
      </c>
      <c r="H26" s="27" t="s">
        <v>5</v>
      </c>
      <c r="L26" s="19">
        <f t="shared" si="0"/>
        <v>5</v>
      </c>
      <c r="M26" s="10">
        <f t="shared" si="1"/>
        <v>37</v>
      </c>
      <c r="N26" s="11">
        <f t="shared" si="2"/>
        <v>18</v>
      </c>
    </row>
    <row r="27" spans="5:14">
      <c r="E27" s="24">
        <v>3</v>
      </c>
      <c r="F27" s="26">
        <v>0</v>
      </c>
      <c r="G27" s="26">
        <v>11</v>
      </c>
      <c r="H27" s="27" t="s">
        <v>5</v>
      </c>
      <c r="L27" s="19">
        <f t="shared" si="0"/>
        <v>105</v>
      </c>
      <c r="M27" s="10">
        <f t="shared" si="1"/>
        <v>9</v>
      </c>
      <c r="N27" s="11">
        <f t="shared" si="2"/>
        <v>26</v>
      </c>
    </row>
    <row r="28" spans="5:14">
      <c r="E28" s="24">
        <v>2</v>
      </c>
      <c r="F28" s="26">
        <v>0</v>
      </c>
      <c r="G28" s="26">
        <v>3</v>
      </c>
      <c r="H28" s="27" t="s">
        <v>6</v>
      </c>
      <c r="L28" s="19">
        <f t="shared" si="0"/>
        <v>6</v>
      </c>
      <c r="M28" s="10">
        <f t="shared" si="1"/>
        <v>26</v>
      </c>
      <c r="N28" s="11">
        <f t="shared" si="2"/>
        <v>9</v>
      </c>
    </row>
    <row r="29" spans="5:14">
      <c r="E29" s="24">
        <v>3</v>
      </c>
      <c r="F29" s="26">
        <v>1</v>
      </c>
      <c r="G29" s="26">
        <v>1</v>
      </c>
      <c r="H29" s="27" t="s">
        <v>6</v>
      </c>
      <c r="L29" s="19">
        <f t="shared" si="0"/>
        <v>4</v>
      </c>
      <c r="M29" s="10">
        <f t="shared" si="1"/>
        <v>50</v>
      </c>
      <c r="N29" s="11">
        <f t="shared" si="2"/>
        <v>27</v>
      </c>
    </row>
    <row r="30" spans="5:14">
      <c r="E30" s="24">
        <v>3</v>
      </c>
      <c r="F30" s="26">
        <v>0</v>
      </c>
      <c r="G30" s="26">
        <v>1</v>
      </c>
      <c r="H30" s="27" t="s">
        <v>5</v>
      </c>
      <c r="L30" s="19">
        <f t="shared" si="0"/>
        <v>5</v>
      </c>
      <c r="M30" s="10">
        <f t="shared" si="1"/>
        <v>49</v>
      </c>
      <c r="N30" s="11">
        <f t="shared" si="2"/>
        <v>26</v>
      </c>
    </row>
    <row r="31" spans="5:14">
      <c r="E31" s="24">
        <v>4</v>
      </c>
      <c r="F31" s="26">
        <v>1</v>
      </c>
      <c r="G31" s="26">
        <v>5</v>
      </c>
      <c r="H31" s="27" t="s">
        <v>5</v>
      </c>
      <c r="L31" s="19">
        <f t="shared" si="0"/>
        <v>25</v>
      </c>
      <c r="M31" s="10">
        <f t="shared" si="1"/>
        <v>11</v>
      </c>
      <c r="N31" s="11">
        <f t="shared" si="2"/>
        <v>6</v>
      </c>
    </row>
    <row r="32" spans="5:14">
      <c r="E32" s="24">
        <v>1</v>
      </c>
      <c r="F32" s="26">
        <v>0</v>
      </c>
      <c r="G32" s="26">
        <v>9</v>
      </c>
      <c r="H32" s="27" t="s">
        <v>6</v>
      </c>
      <c r="L32" s="19">
        <f t="shared" si="0"/>
        <v>65</v>
      </c>
      <c r="M32" s="10">
        <f t="shared" si="1"/>
        <v>5</v>
      </c>
      <c r="N32" s="11">
        <f t="shared" si="2"/>
        <v>10</v>
      </c>
    </row>
    <row r="33" spans="5:14">
      <c r="E33" s="24">
        <v>3</v>
      </c>
      <c r="F33" s="26">
        <v>0</v>
      </c>
      <c r="G33" s="26">
        <v>8</v>
      </c>
      <c r="H33" s="27" t="s">
        <v>5</v>
      </c>
      <c r="L33" s="19">
        <f t="shared" si="0"/>
        <v>54</v>
      </c>
      <c r="M33" s="10">
        <f t="shared" si="1"/>
        <v>0</v>
      </c>
      <c r="N33" s="11">
        <f t="shared" si="2"/>
        <v>5</v>
      </c>
    </row>
    <row r="34" spans="5:14">
      <c r="E34" s="24">
        <v>3</v>
      </c>
      <c r="F34" s="26">
        <v>1</v>
      </c>
      <c r="G34" s="26">
        <v>5</v>
      </c>
      <c r="H34" s="27" t="s">
        <v>5</v>
      </c>
      <c r="L34" s="19">
        <f t="shared" si="0"/>
        <v>20</v>
      </c>
      <c r="M34" s="10">
        <f t="shared" si="1"/>
        <v>10</v>
      </c>
      <c r="N34" s="11">
        <f t="shared" si="2"/>
        <v>3</v>
      </c>
    </row>
    <row r="35" spans="5:14">
      <c r="E35" s="24">
        <v>3</v>
      </c>
      <c r="F35" s="26">
        <v>0</v>
      </c>
      <c r="G35" s="26">
        <v>1</v>
      </c>
      <c r="H35" s="27" t="s">
        <v>5</v>
      </c>
      <c r="L35" s="19">
        <f t="shared" si="0"/>
        <v>5</v>
      </c>
      <c r="M35" s="10">
        <f t="shared" si="1"/>
        <v>49</v>
      </c>
      <c r="N35" s="11">
        <f t="shared" si="2"/>
        <v>26</v>
      </c>
    </row>
    <row r="36" spans="5:14">
      <c r="E36" s="24">
        <v>2</v>
      </c>
      <c r="F36" s="26">
        <v>1</v>
      </c>
      <c r="G36" s="26">
        <v>5</v>
      </c>
      <c r="H36" s="27" t="s">
        <v>5</v>
      </c>
      <c r="L36" s="19">
        <f t="shared" si="0"/>
        <v>17</v>
      </c>
      <c r="M36" s="10">
        <f t="shared" si="1"/>
        <v>11</v>
      </c>
      <c r="N36" s="11">
        <f t="shared" si="2"/>
        <v>2</v>
      </c>
    </row>
    <row r="37" spans="5:14">
      <c r="E37" s="24">
        <v>4</v>
      </c>
      <c r="F37" s="26">
        <v>1</v>
      </c>
      <c r="G37" s="26">
        <v>18</v>
      </c>
      <c r="H37" s="27" t="s">
        <v>5</v>
      </c>
      <c r="L37" s="19">
        <f t="shared" si="0"/>
        <v>298</v>
      </c>
      <c r="M37" s="10">
        <f t="shared" si="1"/>
        <v>102</v>
      </c>
      <c r="N37" s="11">
        <f t="shared" si="2"/>
        <v>149</v>
      </c>
    </row>
    <row r="38" spans="5:14">
      <c r="E38" s="24">
        <v>4</v>
      </c>
      <c r="F38" s="26">
        <v>1</v>
      </c>
      <c r="G38" s="26">
        <v>3</v>
      </c>
      <c r="H38" s="27" t="s">
        <v>5</v>
      </c>
      <c r="L38" s="19">
        <f t="shared" si="0"/>
        <v>13</v>
      </c>
      <c r="M38" s="10">
        <f t="shared" si="1"/>
        <v>27</v>
      </c>
      <c r="N38" s="11">
        <f t="shared" si="2"/>
        <v>14</v>
      </c>
    </row>
    <row r="39" spans="5:14">
      <c r="E39" s="24">
        <v>3</v>
      </c>
      <c r="F39" s="26">
        <v>0</v>
      </c>
      <c r="G39" s="26">
        <v>10</v>
      </c>
      <c r="H39" s="27" t="s">
        <v>5</v>
      </c>
      <c r="L39" s="19">
        <f t="shared" si="0"/>
        <v>86</v>
      </c>
      <c r="M39" s="10">
        <f t="shared" si="1"/>
        <v>4</v>
      </c>
      <c r="N39" s="11">
        <f t="shared" si="2"/>
        <v>17</v>
      </c>
    </row>
    <row r="40" spans="5:14">
      <c r="E40" s="24">
        <v>1</v>
      </c>
      <c r="F40" s="26">
        <v>1</v>
      </c>
      <c r="G40" s="26">
        <v>10</v>
      </c>
      <c r="H40" s="27" t="s">
        <v>5</v>
      </c>
      <c r="L40" s="19">
        <f t="shared" si="0"/>
        <v>81</v>
      </c>
      <c r="M40" s="10">
        <f t="shared" si="1"/>
        <v>9</v>
      </c>
      <c r="N40" s="11">
        <f t="shared" si="2"/>
        <v>18</v>
      </c>
    </row>
    <row r="41" spans="5:14">
      <c r="E41" s="24">
        <v>4</v>
      </c>
      <c r="F41" s="26">
        <v>1</v>
      </c>
      <c r="G41" s="26">
        <v>8</v>
      </c>
      <c r="H41" s="27" t="s">
        <v>5</v>
      </c>
      <c r="L41" s="19">
        <f t="shared" si="0"/>
        <v>58</v>
      </c>
      <c r="M41" s="10">
        <f t="shared" si="1"/>
        <v>2</v>
      </c>
      <c r="N41" s="11">
        <f t="shared" si="2"/>
        <v>9</v>
      </c>
    </row>
    <row r="42" spans="5:14">
      <c r="E42" s="24">
        <v>2</v>
      </c>
      <c r="F42" s="26">
        <v>0</v>
      </c>
      <c r="G42" s="26">
        <v>5</v>
      </c>
      <c r="H42" s="27" t="s">
        <v>5</v>
      </c>
      <c r="L42" s="19">
        <f t="shared" si="0"/>
        <v>18</v>
      </c>
      <c r="M42" s="10">
        <f t="shared" si="1"/>
        <v>10</v>
      </c>
      <c r="N42" s="11">
        <f t="shared" si="2"/>
        <v>1</v>
      </c>
    </row>
    <row r="43" spans="5:14">
      <c r="E43" s="24">
        <v>1</v>
      </c>
      <c r="F43" s="26">
        <v>0</v>
      </c>
      <c r="G43" s="26">
        <v>3</v>
      </c>
      <c r="H43" s="27" t="s">
        <v>5</v>
      </c>
      <c r="L43" s="19">
        <f t="shared" si="0"/>
        <v>5</v>
      </c>
      <c r="M43" s="10">
        <f t="shared" si="1"/>
        <v>29</v>
      </c>
      <c r="N43" s="11">
        <f t="shared" si="2"/>
        <v>10</v>
      </c>
    </row>
    <row r="44" spans="5:14">
      <c r="E44" s="24">
        <v>3</v>
      </c>
      <c r="F44" s="26">
        <v>1</v>
      </c>
      <c r="G44" s="26">
        <v>2</v>
      </c>
      <c r="H44" s="27" t="s">
        <v>5</v>
      </c>
      <c r="L44" s="19">
        <f t="shared" si="0"/>
        <v>5</v>
      </c>
      <c r="M44" s="10">
        <f t="shared" si="1"/>
        <v>37</v>
      </c>
      <c r="N44" s="11">
        <f t="shared" si="2"/>
        <v>18</v>
      </c>
    </row>
    <row r="45" spans="5:14">
      <c r="E45" s="24">
        <v>4</v>
      </c>
      <c r="F45" s="26">
        <v>0</v>
      </c>
      <c r="G45" s="26">
        <v>5</v>
      </c>
      <c r="H45" s="27" t="s">
        <v>5</v>
      </c>
      <c r="L45" s="19">
        <f t="shared" si="0"/>
        <v>26</v>
      </c>
      <c r="M45" s="10">
        <f t="shared" si="1"/>
        <v>10</v>
      </c>
      <c r="N45" s="11">
        <f t="shared" si="2"/>
        <v>5</v>
      </c>
    </row>
    <row r="46" spans="5:14">
      <c r="E46" s="24">
        <v>1</v>
      </c>
      <c r="F46" s="26">
        <v>1</v>
      </c>
      <c r="G46" s="26">
        <v>34</v>
      </c>
      <c r="H46" s="27" t="s">
        <v>5</v>
      </c>
      <c r="L46" s="19">
        <f t="shared" si="0"/>
        <v>1089</v>
      </c>
      <c r="M46" s="10">
        <f t="shared" si="1"/>
        <v>681</v>
      </c>
      <c r="N46" s="11">
        <f t="shared" si="2"/>
        <v>786</v>
      </c>
    </row>
    <row r="47" spans="5:14">
      <c r="E47" s="24">
        <v>3</v>
      </c>
      <c r="F47" s="26">
        <v>1</v>
      </c>
      <c r="G47" s="26">
        <v>2</v>
      </c>
      <c r="H47" s="27" t="s">
        <v>5</v>
      </c>
      <c r="L47" s="19">
        <f t="shared" si="0"/>
        <v>5</v>
      </c>
      <c r="M47" s="10">
        <f t="shared" si="1"/>
        <v>37</v>
      </c>
      <c r="N47" s="11">
        <f t="shared" si="2"/>
        <v>18</v>
      </c>
    </row>
    <row r="48" spans="5:14">
      <c r="E48" s="24">
        <v>4</v>
      </c>
      <c r="F48" s="26">
        <v>1</v>
      </c>
      <c r="G48" s="26">
        <v>3</v>
      </c>
      <c r="H48" s="27" t="s">
        <v>5</v>
      </c>
      <c r="L48" s="19">
        <f t="shared" si="0"/>
        <v>13</v>
      </c>
      <c r="M48" s="10">
        <f t="shared" si="1"/>
        <v>27</v>
      </c>
      <c r="N48" s="11">
        <f t="shared" si="2"/>
        <v>14</v>
      </c>
    </row>
    <row r="49" spans="5:14">
      <c r="E49" s="24">
        <v>4</v>
      </c>
      <c r="F49" s="26">
        <v>0</v>
      </c>
      <c r="G49" s="26">
        <v>1</v>
      </c>
      <c r="H49" s="27" t="s">
        <v>5</v>
      </c>
      <c r="L49" s="19">
        <f t="shared" si="0"/>
        <v>10</v>
      </c>
      <c r="M49" s="10">
        <f t="shared" si="1"/>
        <v>50</v>
      </c>
      <c r="N49" s="11">
        <f t="shared" si="2"/>
        <v>29</v>
      </c>
    </row>
    <row r="50" spans="5:14">
      <c r="E50" s="24">
        <v>1</v>
      </c>
      <c r="F50" s="26">
        <v>1</v>
      </c>
      <c r="G50" s="26">
        <v>6</v>
      </c>
      <c r="H50" s="27" t="s">
        <v>5</v>
      </c>
      <c r="L50" s="19">
        <f t="shared" si="0"/>
        <v>25</v>
      </c>
      <c r="M50" s="10">
        <f t="shared" si="1"/>
        <v>9</v>
      </c>
      <c r="N50" s="11">
        <f t="shared" si="2"/>
        <v>2</v>
      </c>
    </row>
    <row r="51" spans="5:14">
      <c r="E51" s="24">
        <v>4</v>
      </c>
      <c r="F51" s="26">
        <v>0</v>
      </c>
      <c r="G51" s="26">
        <v>2</v>
      </c>
      <c r="H51" s="27" t="s">
        <v>5</v>
      </c>
      <c r="L51" s="19">
        <f t="shared" si="0"/>
        <v>11</v>
      </c>
      <c r="M51" s="10">
        <f t="shared" si="1"/>
        <v>37</v>
      </c>
      <c r="N51" s="11">
        <f t="shared" si="2"/>
        <v>20</v>
      </c>
    </row>
    <row r="52" spans="5:14">
      <c r="E52" s="24">
        <v>3</v>
      </c>
      <c r="F52" s="26">
        <v>1</v>
      </c>
      <c r="G52" s="26">
        <v>19</v>
      </c>
      <c r="H52" s="27" t="s">
        <v>5</v>
      </c>
      <c r="L52" s="19">
        <f t="shared" si="0"/>
        <v>328</v>
      </c>
      <c r="M52" s="10">
        <f t="shared" si="1"/>
        <v>122</v>
      </c>
      <c r="N52" s="11">
        <f t="shared" si="2"/>
        <v>171</v>
      </c>
    </row>
    <row r="53" spans="5:14">
      <c r="E53" s="24">
        <v>4</v>
      </c>
      <c r="F53" s="26">
        <v>0</v>
      </c>
      <c r="G53" s="26">
        <v>2</v>
      </c>
      <c r="H53" s="27" t="s">
        <v>5</v>
      </c>
      <c r="L53" s="19">
        <f t="shared" si="0"/>
        <v>11</v>
      </c>
      <c r="M53" s="10">
        <f t="shared" si="1"/>
        <v>37</v>
      </c>
      <c r="N53" s="11">
        <f t="shared" si="2"/>
        <v>20</v>
      </c>
    </row>
    <row r="54" spans="5:14">
      <c r="E54" s="24">
        <v>1</v>
      </c>
      <c r="F54" s="26">
        <v>0</v>
      </c>
      <c r="G54" s="26">
        <v>9</v>
      </c>
      <c r="H54" s="27" t="s">
        <v>5</v>
      </c>
      <c r="L54" s="19">
        <f t="shared" si="0"/>
        <v>65</v>
      </c>
      <c r="M54" s="10">
        <f t="shared" si="1"/>
        <v>5</v>
      </c>
      <c r="N54" s="11">
        <f t="shared" si="2"/>
        <v>10</v>
      </c>
    </row>
    <row r="55" spans="5:14">
      <c r="E55" s="24">
        <v>2</v>
      </c>
      <c r="F55" s="26">
        <v>0</v>
      </c>
      <c r="G55" s="26">
        <v>6</v>
      </c>
      <c r="H55" s="27" t="s">
        <v>5</v>
      </c>
      <c r="L55" s="19">
        <f t="shared" si="0"/>
        <v>27</v>
      </c>
      <c r="M55" s="10">
        <f t="shared" si="1"/>
        <v>5</v>
      </c>
      <c r="N55" s="11">
        <f t="shared" si="2"/>
        <v>0</v>
      </c>
    </row>
    <row r="56" spans="5:14">
      <c r="E56" s="24">
        <v>3</v>
      </c>
      <c r="F56" s="26">
        <v>1</v>
      </c>
      <c r="G56" s="26">
        <v>11</v>
      </c>
      <c r="H56" s="27" t="s">
        <v>5</v>
      </c>
      <c r="L56" s="19">
        <f t="shared" si="0"/>
        <v>104</v>
      </c>
      <c r="M56" s="10">
        <f t="shared" si="1"/>
        <v>10</v>
      </c>
      <c r="N56" s="11">
        <f t="shared" si="2"/>
        <v>27</v>
      </c>
    </row>
    <row r="57" spans="5:14" ht="15" thickBot="1">
      <c r="E57" s="28">
        <v>4</v>
      </c>
      <c r="F57" s="29">
        <v>0</v>
      </c>
      <c r="G57" s="29">
        <v>6</v>
      </c>
      <c r="H57" s="30" t="s">
        <v>5</v>
      </c>
      <c r="L57" s="34">
        <f t="shared" si="0"/>
        <v>35</v>
      </c>
      <c r="M57" s="21">
        <f t="shared" si="1"/>
        <v>5</v>
      </c>
      <c r="N57" s="35">
        <f t="shared" si="2"/>
        <v>4</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N43"/>
  <sheetViews>
    <sheetView topLeftCell="A22" workbookViewId="0">
      <selection activeCell="H38" sqref="H38:H39"/>
    </sheetView>
  </sheetViews>
  <sheetFormatPr defaultRowHeight="14.4"/>
  <cols>
    <col min="7" max="7" width="10.33203125" bestFit="1" customWidth="1"/>
    <col min="8" max="8" width="20.88671875" bestFit="1" customWidth="1"/>
    <col min="9" max="9" width="19.77734375" bestFit="1" customWidth="1"/>
  </cols>
  <sheetData>
    <row r="8" spans="7:9" ht="15" thickBot="1">
      <c r="G8" s="63" t="s">
        <v>43</v>
      </c>
      <c r="H8" s="63"/>
      <c r="I8" s="63"/>
    </row>
    <row r="9" spans="7:9">
      <c r="G9" s="37" t="s">
        <v>44</v>
      </c>
      <c r="H9" s="4" t="s">
        <v>45</v>
      </c>
      <c r="I9" s="5" t="s">
        <v>46</v>
      </c>
    </row>
    <row r="10" spans="7:9">
      <c r="G10" s="9">
        <v>1</v>
      </c>
      <c r="H10" s="10" t="s">
        <v>47</v>
      </c>
      <c r="I10" s="11" t="s">
        <v>48</v>
      </c>
    </row>
    <row r="11" spans="7:9">
      <c r="G11" s="9">
        <v>2</v>
      </c>
      <c r="H11" s="10" t="s">
        <v>49</v>
      </c>
      <c r="I11" s="11" t="s">
        <v>50</v>
      </c>
    </row>
    <row r="12" spans="7:9">
      <c r="G12" s="9">
        <v>3</v>
      </c>
      <c r="H12" s="10" t="s">
        <v>51</v>
      </c>
      <c r="I12" s="11" t="s">
        <v>52</v>
      </c>
    </row>
    <row r="13" spans="7:9">
      <c r="G13" s="9">
        <v>4</v>
      </c>
      <c r="H13" s="10" t="s">
        <v>53</v>
      </c>
      <c r="I13" s="11" t="s">
        <v>54</v>
      </c>
    </row>
    <row r="14" spans="7:9">
      <c r="G14" s="9">
        <v>5</v>
      </c>
      <c r="H14" s="10" t="s">
        <v>55</v>
      </c>
      <c r="I14" s="11" t="s">
        <v>56</v>
      </c>
    </row>
    <row r="15" spans="7:9">
      <c r="G15" s="9">
        <v>6</v>
      </c>
      <c r="H15" s="10" t="s">
        <v>57</v>
      </c>
      <c r="I15" s="11" t="s">
        <v>58</v>
      </c>
    </row>
    <row r="16" spans="7:9">
      <c r="G16" s="9">
        <v>7</v>
      </c>
      <c r="H16" s="10" t="s">
        <v>59</v>
      </c>
      <c r="I16" s="11" t="s">
        <v>60</v>
      </c>
    </row>
    <row r="17" spans="6:14">
      <c r="G17" s="9">
        <v>8</v>
      </c>
      <c r="H17" s="10" t="s">
        <v>61</v>
      </c>
      <c r="I17" s="11" t="s">
        <v>62</v>
      </c>
    </row>
    <row r="18" spans="6:14" ht="15" thickBot="1">
      <c r="G18" s="62">
        <v>9</v>
      </c>
      <c r="H18" s="21" t="s">
        <v>63</v>
      </c>
      <c r="I18" s="35" t="s">
        <v>64</v>
      </c>
    </row>
    <row r="25" spans="6:14">
      <c r="F25" s="60" t="s">
        <v>15</v>
      </c>
      <c r="G25" s="61" t="s">
        <v>16</v>
      </c>
      <c r="H25" s="60" t="s">
        <v>17</v>
      </c>
      <c r="I25" s="61" t="s">
        <v>3</v>
      </c>
      <c r="J25" s="60" t="s">
        <v>38</v>
      </c>
      <c r="K25" s="60" t="s">
        <v>39</v>
      </c>
      <c r="L25" s="60" t="s">
        <v>40</v>
      </c>
      <c r="M25" s="60" t="s">
        <v>41</v>
      </c>
      <c r="N25" s="60" t="s">
        <v>42</v>
      </c>
    </row>
    <row r="26" spans="6:14">
      <c r="F26" s="49">
        <v>1</v>
      </c>
      <c r="G26" s="49">
        <v>0.22</v>
      </c>
      <c r="H26" s="49">
        <v>0.78</v>
      </c>
      <c r="I26" s="53" t="s">
        <v>6</v>
      </c>
      <c r="J26" s="54">
        <v>0.36363636363636365</v>
      </c>
      <c r="K26" s="54">
        <v>0.17948717948717949</v>
      </c>
      <c r="L26" s="49">
        <v>0.34320000000000001</v>
      </c>
      <c r="M26" s="51">
        <v>0.36829836829836826</v>
      </c>
      <c r="N26" s="49">
        <v>0.12639999999999998</v>
      </c>
    </row>
    <row r="27" spans="6:14">
      <c r="F27" s="50"/>
      <c r="G27" s="50"/>
      <c r="H27" s="50"/>
      <c r="I27" s="53" t="s">
        <v>5</v>
      </c>
      <c r="J27" s="54">
        <v>0.63636363636363635</v>
      </c>
      <c r="K27" s="54">
        <v>0.82051282051282048</v>
      </c>
      <c r="L27" s="50"/>
      <c r="M27" s="52"/>
      <c r="N27" s="50"/>
    </row>
    <row r="28" spans="6:14">
      <c r="F28" s="49">
        <v>2</v>
      </c>
      <c r="G28" s="49">
        <v>0.14000000000000001</v>
      </c>
      <c r="H28" s="49">
        <v>0.86</v>
      </c>
      <c r="I28" s="53" t="s">
        <v>6</v>
      </c>
      <c r="J28" s="54">
        <v>0.5714285714285714</v>
      </c>
      <c r="K28" s="54">
        <v>0.16279069767441862</v>
      </c>
      <c r="L28" s="49">
        <v>0.24080000000000001</v>
      </c>
      <c r="M28" s="51">
        <v>0.81727574750830545</v>
      </c>
      <c r="N28" s="49">
        <v>0.19679999999999997</v>
      </c>
    </row>
    <row r="29" spans="6:14">
      <c r="F29" s="50"/>
      <c r="G29" s="50"/>
      <c r="H29" s="50"/>
      <c r="I29" s="53" t="s">
        <v>5</v>
      </c>
      <c r="J29" s="54">
        <v>0.4285714285714286</v>
      </c>
      <c r="K29" s="54">
        <v>0.83720930232558133</v>
      </c>
      <c r="L29" s="50"/>
      <c r="M29" s="52"/>
      <c r="N29" s="50"/>
    </row>
    <row r="30" spans="6:14">
      <c r="F30" s="49">
        <v>3</v>
      </c>
      <c r="G30" s="49">
        <v>0.34</v>
      </c>
      <c r="H30" s="49">
        <v>0.65999999999999992</v>
      </c>
      <c r="I30" s="53" t="s">
        <v>6</v>
      </c>
      <c r="J30" s="54">
        <v>0.17647058823529413</v>
      </c>
      <c r="K30" s="54">
        <v>0.24242424242424243</v>
      </c>
      <c r="L30" s="49">
        <v>0.44879999999999998</v>
      </c>
      <c r="M30" s="51">
        <v>0.13190730837789658</v>
      </c>
      <c r="N30" s="49">
        <v>5.9199999999999982E-2</v>
      </c>
    </row>
    <row r="31" spans="6:14">
      <c r="F31" s="50"/>
      <c r="G31" s="50"/>
      <c r="H31" s="50"/>
      <c r="I31" s="53" t="s">
        <v>5</v>
      </c>
      <c r="J31" s="54">
        <v>0.82352941176470584</v>
      </c>
      <c r="K31" s="54">
        <v>0.75757575757575757</v>
      </c>
      <c r="L31" s="50"/>
      <c r="M31" s="52"/>
      <c r="N31" s="50"/>
    </row>
    <row r="32" spans="6:14">
      <c r="F32" s="49">
        <v>4</v>
      </c>
      <c r="G32" s="49">
        <v>0.3</v>
      </c>
      <c r="H32" s="49">
        <v>0.7</v>
      </c>
      <c r="I32" s="53" t="s">
        <v>6</v>
      </c>
      <c r="J32" s="53">
        <v>0</v>
      </c>
      <c r="K32" s="54">
        <v>0.31428571428571428</v>
      </c>
      <c r="L32" s="49">
        <v>0.42</v>
      </c>
      <c r="M32" s="51">
        <v>0.62857142857142856</v>
      </c>
      <c r="N32" s="49">
        <v>0.26400000000000001</v>
      </c>
    </row>
    <row r="33" spans="6:14">
      <c r="F33" s="50"/>
      <c r="G33" s="50"/>
      <c r="H33" s="50"/>
      <c r="I33" s="53" t="s">
        <v>5</v>
      </c>
      <c r="J33" s="53">
        <v>1</v>
      </c>
      <c r="K33" s="54">
        <v>0.68571428571428572</v>
      </c>
      <c r="L33" s="50"/>
      <c r="M33" s="52"/>
      <c r="N33" s="50"/>
    </row>
    <row r="34" spans="6:14">
      <c r="F34" s="49">
        <v>5</v>
      </c>
      <c r="G34" s="49">
        <v>0.57999999999999996</v>
      </c>
      <c r="H34" s="49">
        <v>0.42000000000000004</v>
      </c>
      <c r="I34" s="53" t="s">
        <v>6</v>
      </c>
      <c r="J34" s="54">
        <v>0.2413793103448276</v>
      </c>
      <c r="K34" s="54">
        <v>0.19047619047619047</v>
      </c>
      <c r="L34" s="49">
        <v>0.48720000000000002</v>
      </c>
      <c r="M34" s="51">
        <v>0.10180623973727429</v>
      </c>
      <c r="N34" s="49">
        <v>4.9600000000000033E-2</v>
      </c>
    </row>
    <row r="35" spans="6:14">
      <c r="F35" s="50"/>
      <c r="G35" s="50"/>
      <c r="H35" s="50"/>
      <c r="I35" s="53" t="s">
        <v>5</v>
      </c>
      <c r="J35" s="54">
        <v>0.75862068965517238</v>
      </c>
      <c r="K35" s="54">
        <v>0.80952380952380953</v>
      </c>
      <c r="L35" s="50"/>
      <c r="M35" s="52"/>
      <c r="N35" s="50"/>
    </row>
    <row r="36" spans="6:14">
      <c r="F36" s="49">
        <v>6</v>
      </c>
      <c r="G36" s="49">
        <v>0.5</v>
      </c>
      <c r="H36" s="49">
        <v>0.5</v>
      </c>
      <c r="I36" s="53" t="s">
        <v>6</v>
      </c>
      <c r="J36" s="53">
        <v>0.12</v>
      </c>
      <c r="K36" s="53">
        <v>0.32</v>
      </c>
      <c r="L36" s="49">
        <v>0.5</v>
      </c>
      <c r="M36" s="51">
        <v>0.40000000000000008</v>
      </c>
      <c r="N36" s="49">
        <v>0.20000000000000004</v>
      </c>
    </row>
    <row r="37" spans="6:14" ht="15" thickBot="1">
      <c r="F37" s="50"/>
      <c r="G37" s="50"/>
      <c r="H37" s="50"/>
      <c r="I37" s="53" t="s">
        <v>5</v>
      </c>
      <c r="J37" s="53">
        <v>0.88</v>
      </c>
      <c r="K37" s="53">
        <v>0.67999999999999994</v>
      </c>
      <c r="L37" s="50"/>
      <c r="M37" s="52"/>
      <c r="N37" s="55"/>
    </row>
    <row r="38" spans="6:14">
      <c r="F38" s="49">
        <v>7</v>
      </c>
      <c r="G38" s="49">
        <v>0.36</v>
      </c>
      <c r="H38" s="49">
        <v>0.64</v>
      </c>
      <c r="I38" s="53" t="s">
        <v>6</v>
      </c>
      <c r="J38" s="54">
        <v>0.44444444444444442</v>
      </c>
      <c r="K38" s="54">
        <v>9.375E-2</v>
      </c>
      <c r="L38" s="49">
        <v>0.46079999999999999</v>
      </c>
      <c r="M38" s="56">
        <v>0.70138888888888884</v>
      </c>
      <c r="N38" s="58">
        <v>0.32319999999999999</v>
      </c>
    </row>
    <row r="39" spans="6:14" ht="15" thickBot="1">
      <c r="F39" s="50"/>
      <c r="G39" s="50"/>
      <c r="H39" s="50"/>
      <c r="I39" s="53" t="s">
        <v>5</v>
      </c>
      <c r="J39" s="54">
        <v>0.55555555555555558</v>
      </c>
      <c r="K39" s="54">
        <v>0.90625</v>
      </c>
      <c r="L39" s="50"/>
      <c r="M39" s="57"/>
      <c r="N39" s="59"/>
    </row>
    <row r="40" spans="6:14">
      <c r="F40" s="49">
        <v>8</v>
      </c>
      <c r="G40" s="49">
        <v>0.56000000000000005</v>
      </c>
      <c r="H40" s="49">
        <v>0.43999999999999995</v>
      </c>
      <c r="I40" s="53" t="s">
        <v>6</v>
      </c>
      <c r="J40" s="53">
        <v>0.25</v>
      </c>
      <c r="K40" s="54">
        <v>0.18181818181818182</v>
      </c>
      <c r="L40" s="49">
        <v>0.49279999999999996</v>
      </c>
      <c r="M40" s="51">
        <v>0.1363636363636363</v>
      </c>
      <c r="N40" s="55">
        <v>6.7199999999999968E-2</v>
      </c>
    </row>
    <row r="41" spans="6:14">
      <c r="F41" s="50"/>
      <c r="G41" s="50"/>
      <c r="H41" s="50"/>
      <c r="I41" s="53" t="s">
        <v>5</v>
      </c>
      <c r="J41" s="53">
        <v>0.75</v>
      </c>
      <c r="K41" s="54">
        <v>0.81818181818181812</v>
      </c>
      <c r="L41" s="50"/>
      <c r="M41" s="52"/>
      <c r="N41" s="50"/>
    </row>
    <row r="42" spans="6:14">
      <c r="F42" s="49">
        <v>9</v>
      </c>
      <c r="G42" s="49">
        <v>0.52</v>
      </c>
      <c r="H42" s="49">
        <v>0.48</v>
      </c>
      <c r="I42" s="53" t="s">
        <v>6</v>
      </c>
      <c r="J42" s="54">
        <v>0.15384615384615385</v>
      </c>
      <c r="K42" s="54">
        <v>0.29166666666666669</v>
      </c>
      <c r="L42" s="49">
        <v>0.49919999999999998</v>
      </c>
      <c r="M42" s="51">
        <v>0.27564102564102572</v>
      </c>
      <c r="N42" s="49">
        <v>0.13760000000000003</v>
      </c>
    </row>
    <row r="43" spans="6:14">
      <c r="F43" s="50"/>
      <c r="G43" s="50"/>
      <c r="H43" s="50"/>
      <c r="I43" s="53" t="s">
        <v>5</v>
      </c>
      <c r="J43" s="54">
        <v>0.84615384615384615</v>
      </c>
      <c r="K43" s="54">
        <v>0.70833333333333326</v>
      </c>
      <c r="L43" s="50"/>
      <c r="M43" s="52"/>
      <c r="N43" s="50"/>
    </row>
  </sheetData>
  <mergeCells count="54">
    <mergeCell ref="G42:G43"/>
    <mergeCell ref="F26:F27"/>
    <mergeCell ref="F28:F29"/>
    <mergeCell ref="F30:F31"/>
    <mergeCell ref="F32:F33"/>
    <mergeCell ref="F34:F35"/>
    <mergeCell ref="F36:F37"/>
    <mergeCell ref="F38:F39"/>
    <mergeCell ref="F40:F41"/>
    <mergeCell ref="F42:F43"/>
    <mergeCell ref="G30:G31"/>
    <mergeCell ref="G32:G33"/>
    <mergeCell ref="G34:G35"/>
    <mergeCell ref="G36:G37"/>
    <mergeCell ref="G28:G29"/>
    <mergeCell ref="L42:L43"/>
    <mergeCell ref="H26:H27"/>
    <mergeCell ref="H28:H29"/>
    <mergeCell ref="H30:H31"/>
    <mergeCell ref="H32:H33"/>
    <mergeCell ref="H34:H35"/>
    <mergeCell ref="H36:H37"/>
    <mergeCell ref="H38:H39"/>
    <mergeCell ref="H40:H41"/>
    <mergeCell ref="H42:H43"/>
    <mergeCell ref="L30:L31"/>
    <mergeCell ref="L32:L33"/>
    <mergeCell ref="L34:L35"/>
    <mergeCell ref="L36:L37"/>
    <mergeCell ref="L28:L29"/>
    <mergeCell ref="L38:L39"/>
    <mergeCell ref="M42:M43"/>
    <mergeCell ref="N28:N29"/>
    <mergeCell ref="N30:N31"/>
    <mergeCell ref="N32:N33"/>
    <mergeCell ref="N34:N35"/>
    <mergeCell ref="N36:N37"/>
    <mergeCell ref="N38:N39"/>
    <mergeCell ref="N40:N41"/>
    <mergeCell ref="N42:N43"/>
    <mergeCell ref="M30:M31"/>
    <mergeCell ref="M32:M33"/>
    <mergeCell ref="M34:M35"/>
    <mergeCell ref="M36:M37"/>
    <mergeCell ref="M38:M39"/>
    <mergeCell ref="M40:M41"/>
    <mergeCell ref="M28:M29"/>
    <mergeCell ref="L40:L41"/>
    <mergeCell ref="G38:G39"/>
    <mergeCell ref="G40:G41"/>
    <mergeCell ref="M26:M27"/>
    <mergeCell ref="N26:N27"/>
    <mergeCell ref="L26:L27"/>
    <mergeCell ref="G26:G2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8:P31"/>
  <sheetViews>
    <sheetView topLeftCell="A11" workbookViewId="0">
      <selection activeCell="K17" sqref="K17"/>
    </sheetView>
  </sheetViews>
  <sheetFormatPr defaultRowHeight="14.4"/>
  <cols>
    <col min="7" max="7" width="20.88671875" bestFit="1" customWidth="1"/>
    <col min="12" max="12" width="11" bestFit="1" customWidth="1"/>
    <col min="15" max="15" width="8.88671875" customWidth="1"/>
    <col min="16" max="16" width="1.33203125" customWidth="1"/>
  </cols>
  <sheetData>
    <row r="8" spans="7:16">
      <c r="H8" t="s">
        <v>15</v>
      </c>
    </row>
    <row r="9" spans="7:16" ht="15" thickBot="1">
      <c r="H9" s="64"/>
      <c r="I9" s="64" t="s">
        <v>66</v>
      </c>
      <c r="J9" s="64" t="s">
        <v>18</v>
      </c>
      <c r="K9" s="64" t="s">
        <v>67</v>
      </c>
      <c r="L9" s="64" t="s">
        <v>19</v>
      </c>
    </row>
    <row r="10" spans="7:16">
      <c r="H10" s="37" t="s">
        <v>6</v>
      </c>
      <c r="I10" s="4">
        <v>11</v>
      </c>
      <c r="J10" s="4">
        <v>0.22</v>
      </c>
      <c r="K10" s="4">
        <v>-2.1840000000000002</v>
      </c>
      <c r="L10" s="5">
        <v>0.48099999999999998</v>
      </c>
    </row>
    <row r="11" spans="7:16" ht="15" thickBot="1">
      <c r="H11" s="62" t="s">
        <v>5</v>
      </c>
      <c r="I11" s="21">
        <v>39</v>
      </c>
      <c r="J11" s="21">
        <v>0.78</v>
      </c>
      <c r="K11" s="21">
        <v>-0.35799999999999998</v>
      </c>
      <c r="L11" s="35">
        <v>0.28000000000000003</v>
      </c>
    </row>
    <row r="12" spans="7:16">
      <c r="K12" t="s">
        <v>20</v>
      </c>
      <c r="L12">
        <v>0.76</v>
      </c>
    </row>
    <row r="14" spans="7:16" ht="15" thickBot="1">
      <c r="G14" t="s">
        <v>68</v>
      </c>
    </row>
    <row r="15" spans="7:16">
      <c r="G15" s="65" t="s">
        <v>15</v>
      </c>
      <c r="H15" s="67" t="s">
        <v>66</v>
      </c>
      <c r="I15" s="67" t="s">
        <v>69</v>
      </c>
      <c r="J15" s="67" t="s">
        <v>70</v>
      </c>
      <c r="K15" s="67" t="s">
        <v>71</v>
      </c>
      <c r="L15" s="67" t="s">
        <v>72</v>
      </c>
      <c r="M15" s="67" t="s">
        <v>73</v>
      </c>
      <c r="N15" s="67" t="s">
        <v>74</v>
      </c>
      <c r="O15" s="67" t="s">
        <v>75</v>
      </c>
      <c r="P15" s="66"/>
    </row>
    <row r="16" spans="7:16">
      <c r="G16" s="9" t="s">
        <v>47</v>
      </c>
      <c r="H16" s="26" t="s">
        <v>6</v>
      </c>
      <c r="I16" s="26">
        <v>0.36399999999999999</v>
      </c>
      <c r="J16" s="26">
        <v>-1.4590000000000001</v>
      </c>
      <c r="K16" s="26">
        <v>0.53070240700000004</v>
      </c>
      <c r="L16" s="26">
        <v>0.94599999999999995</v>
      </c>
      <c r="M16" s="68">
        <v>0.22</v>
      </c>
      <c r="N16" s="26">
        <v>0.20799999999999999</v>
      </c>
      <c r="O16" s="69">
        <v>0.186</v>
      </c>
      <c r="P16" s="11"/>
    </row>
    <row r="17" spans="7:16">
      <c r="G17" s="9"/>
      <c r="H17" s="26" t="s">
        <v>5</v>
      </c>
      <c r="I17" s="26">
        <v>0.63600000000000001</v>
      </c>
      <c r="J17" s="26">
        <v>-0.65200000000000002</v>
      </c>
      <c r="K17" s="26">
        <v>0.41495789799999999</v>
      </c>
      <c r="L17" s="26"/>
      <c r="M17" s="26"/>
      <c r="N17" s="26"/>
      <c r="O17" s="26"/>
      <c r="P17" s="11"/>
    </row>
    <row r="18" spans="7:16">
      <c r="G18" s="9" t="s">
        <v>49</v>
      </c>
      <c r="H18" s="26" t="s">
        <v>6</v>
      </c>
      <c r="I18" s="26">
        <v>0.57099999999999995</v>
      </c>
      <c r="J18" s="26">
        <v>-0.80700000000000005</v>
      </c>
      <c r="K18" s="26">
        <v>0.46100000000000002</v>
      </c>
      <c r="L18" s="26">
        <v>0.98499999999999999</v>
      </c>
      <c r="M18" s="68">
        <v>0.14000000000000001</v>
      </c>
      <c r="N18" s="26">
        <v>0.13800000000000001</v>
      </c>
      <c r="O18" s="26"/>
      <c r="P18" s="11"/>
    </row>
    <row r="19" spans="7:16">
      <c r="G19" s="9"/>
      <c r="H19" s="26" t="s">
        <v>5</v>
      </c>
      <c r="I19" s="26">
        <v>0.42899999999999999</v>
      </c>
      <c r="J19" s="26">
        <v>-1.222</v>
      </c>
      <c r="K19" s="26">
        <v>0.52400000000000002</v>
      </c>
      <c r="L19" s="26"/>
      <c r="M19" s="26"/>
      <c r="N19" s="26"/>
      <c r="O19" s="26"/>
      <c r="P19" s="11"/>
    </row>
    <row r="20" spans="7:16">
      <c r="G20" s="9" t="s">
        <v>51</v>
      </c>
      <c r="H20" s="26" t="s">
        <v>6</v>
      </c>
      <c r="I20" s="26">
        <v>0.17599999999999999</v>
      </c>
      <c r="J20" s="26">
        <v>-2.5030000000000001</v>
      </c>
      <c r="K20" s="26">
        <v>0.442</v>
      </c>
      <c r="L20" s="26">
        <v>0.67200000000000004</v>
      </c>
      <c r="M20" s="68">
        <v>0.34</v>
      </c>
      <c r="N20" s="26">
        <v>0.22900000000000001</v>
      </c>
      <c r="O20" s="26"/>
      <c r="P20" s="11"/>
    </row>
    <row r="21" spans="7:16">
      <c r="G21" s="9"/>
      <c r="H21" s="26" t="s">
        <v>5</v>
      </c>
      <c r="I21" s="26">
        <v>0.82399999999999995</v>
      </c>
      <c r="J21" s="26">
        <v>-0.28000000000000003</v>
      </c>
      <c r="K21" s="26">
        <v>0.23100000000000001</v>
      </c>
      <c r="L21" s="26"/>
      <c r="M21" s="26"/>
      <c r="N21" s="26"/>
      <c r="O21" s="26"/>
      <c r="P21" s="11"/>
    </row>
    <row r="22" spans="7:16">
      <c r="G22" s="9" t="s">
        <v>53</v>
      </c>
      <c r="H22" s="26" t="s">
        <v>6</v>
      </c>
      <c r="I22" s="26">
        <v>0</v>
      </c>
      <c r="J22" s="26">
        <v>0</v>
      </c>
      <c r="K22" s="26">
        <v>0</v>
      </c>
      <c r="L22" s="26">
        <v>0</v>
      </c>
      <c r="M22" s="68">
        <v>0.3</v>
      </c>
      <c r="N22" s="26">
        <v>0</v>
      </c>
      <c r="O22" s="26"/>
      <c r="P22" s="11"/>
    </row>
    <row r="23" spans="7:16">
      <c r="G23" s="9"/>
      <c r="H23" s="26" t="s">
        <v>5</v>
      </c>
      <c r="I23" s="26">
        <v>1</v>
      </c>
      <c r="J23" s="26">
        <v>0</v>
      </c>
      <c r="K23" s="26">
        <v>0</v>
      </c>
      <c r="L23" s="26"/>
      <c r="M23" s="26"/>
      <c r="N23" s="26"/>
      <c r="O23" s="26"/>
      <c r="P23" s="11"/>
    </row>
    <row r="24" spans="7:16">
      <c r="G24" s="9" t="s">
        <v>56</v>
      </c>
      <c r="H24" s="26" t="s">
        <v>6</v>
      </c>
      <c r="I24" s="26">
        <v>0.19</v>
      </c>
      <c r="J24" s="26">
        <v>-2.3919999999999999</v>
      </c>
      <c r="K24" s="26">
        <v>0.45600000000000002</v>
      </c>
      <c r="L24" s="26">
        <v>0.70199999999999996</v>
      </c>
      <c r="M24" s="68">
        <v>0.42</v>
      </c>
      <c r="N24" s="26">
        <v>0.29499999999999998</v>
      </c>
      <c r="O24" s="26">
        <v>3.0000000000000001E-3</v>
      </c>
      <c r="P24" s="11"/>
    </row>
    <row r="25" spans="7:16">
      <c r="G25" s="9"/>
      <c r="H25" s="26" t="s">
        <v>5</v>
      </c>
      <c r="I25" s="26">
        <v>0.81</v>
      </c>
      <c r="J25" s="26">
        <v>-0.30499999999999999</v>
      </c>
      <c r="K25" s="26">
        <v>0.247</v>
      </c>
      <c r="L25" s="26"/>
      <c r="M25" s="26"/>
      <c r="N25" s="26"/>
      <c r="O25" s="26"/>
      <c r="P25" s="11"/>
    </row>
    <row r="26" spans="7:16">
      <c r="G26" s="9" t="s">
        <v>55</v>
      </c>
      <c r="H26" s="26" t="s">
        <v>6</v>
      </c>
      <c r="I26" s="26">
        <v>0.24099999999999999</v>
      </c>
      <c r="J26" s="26">
        <v>-2.0510000000000002</v>
      </c>
      <c r="K26" s="26">
        <v>0.495</v>
      </c>
      <c r="L26" s="26">
        <v>0.79700000000000004</v>
      </c>
      <c r="M26" s="68">
        <v>0.57999999999999996</v>
      </c>
      <c r="N26" s="26">
        <v>0.46200000000000002</v>
      </c>
      <c r="O26" s="26"/>
      <c r="P26" s="11"/>
    </row>
    <row r="27" spans="7:16">
      <c r="G27" s="9"/>
      <c r="H27" s="26" t="s">
        <v>5</v>
      </c>
      <c r="I27" s="26">
        <v>0.75900000000000001</v>
      </c>
      <c r="J27" s="26">
        <v>-0.39900000000000002</v>
      </c>
      <c r="K27" s="26">
        <v>0.30199999999999999</v>
      </c>
      <c r="L27" s="26"/>
      <c r="M27" s="26"/>
      <c r="N27" s="26"/>
      <c r="O27" s="26"/>
      <c r="P27" s="11"/>
    </row>
    <row r="28" spans="7:16">
      <c r="G28" s="9" t="s">
        <v>58</v>
      </c>
      <c r="H28" s="26" t="s">
        <v>6</v>
      </c>
      <c r="I28" s="26">
        <v>0.32</v>
      </c>
      <c r="J28" s="26">
        <v>-1.6439999999999999</v>
      </c>
      <c r="K28" s="26">
        <v>0.52600000000000002</v>
      </c>
      <c r="L28" s="26">
        <v>0.90400000000000003</v>
      </c>
      <c r="M28" s="68">
        <v>0.5</v>
      </c>
      <c r="N28" s="26">
        <v>0.45200000000000001</v>
      </c>
      <c r="O28" s="26">
        <v>4.2999999999999997E-2</v>
      </c>
      <c r="P28" s="11"/>
    </row>
    <row r="29" spans="7:16">
      <c r="G29" s="9"/>
      <c r="H29" s="26" t="s">
        <v>5</v>
      </c>
      <c r="I29" s="26">
        <v>0.68</v>
      </c>
      <c r="J29" s="26">
        <v>-0.55600000000000005</v>
      </c>
      <c r="K29" s="26">
        <v>0.378</v>
      </c>
      <c r="L29" s="26"/>
      <c r="M29" s="26"/>
      <c r="N29" s="26"/>
      <c r="O29" s="26"/>
      <c r="P29" s="11"/>
    </row>
    <row r="30" spans="7:16">
      <c r="G30" s="9" t="s">
        <v>57</v>
      </c>
      <c r="H30" s="26" t="s">
        <v>6</v>
      </c>
      <c r="I30" s="26">
        <v>0.12</v>
      </c>
      <c r="J30" s="26">
        <v>-3.0590000000000002</v>
      </c>
      <c r="K30" s="26">
        <v>0.36699999999999999</v>
      </c>
      <c r="L30" s="26">
        <v>0.52900000000000003</v>
      </c>
      <c r="M30" s="68">
        <v>0.5</v>
      </c>
      <c r="N30" s="26">
        <v>0.26500000000000001</v>
      </c>
      <c r="O30" s="26"/>
      <c r="P30" s="11"/>
    </row>
    <row r="31" spans="7:16" ht="15" thickBot="1">
      <c r="G31" s="62"/>
      <c r="H31" s="29" t="s">
        <v>5</v>
      </c>
      <c r="I31" s="29">
        <v>0.88</v>
      </c>
      <c r="J31" s="29">
        <v>-0.184</v>
      </c>
      <c r="K31" s="29">
        <v>0.16200000000000001</v>
      </c>
      <c r="L31" s="29"/>
      <c r="M31" s="29"/>
      <c r="N31" s="29"/>
      <c r="O31" s="29"/>
      <c r="P31" s="3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6"/>
  <sheetViews>
    <sheetView topLeftCell="A22" workbookViewId="0">
      <selection activeCell="I49" sqref="I49"/>
    </sheetView>
  </sheetViews>
  <sheetFormatPr defaultColWidth="12" defaultRowHeight="14.4"/>
  <cols>
    <col min="1" max="1" width="12" style="72"/>
    <col min="2" max="2" width="5.109375" style="72" bestFit="1" customWidth="1"/>
    <col min="3" max="3" width="5.6640625" style="72" bestFit="1" customWidth="1"/>
    <col min="4" max="4" width="10.33203125" style="72" bestFit="1" customWidth="1"/>
    <col min="5" max="5" width="7.88671875" style="72" bestFit="1" customWidth="1"/>
    <col min="6" max="6" width="27.44140625" style="72" customWidth="1"/>
    <col min="7" max="8" width="12" style="72"/>
    <col min="9" max="9" width="9" style="72" bestFit="1" customWidth="1"/>
    <col min="10" max="10" width="13.44140625" style="72" bestFit="1" customWidth="1"/>
    <col min="11" max="13" width="12" style="72"/>
    <col min="14" max="14" width="13.44140625" style="72" bestFit="1" customWidth="1"/>
    <col min="15" max="15" width="12" style="72"/>
    <col min="16" max="16" width="4.5546875" style="72" bestFit="1" customWidth="1"/>
    <col min="17" max="16384" width="12" style="72"/>
  </cols>
  <sheetData>
    <row r="1" spans="1:18" ht="18">
      <c r="A1" s="70" t="s">
        <v>76</v>
      </c>
      <c r="B1" s="70"/>
      <c r="C1" s="70"/>
      <c r="D1" s="70"/>
      <c r="E1" s="70"/>
      <c r="F1" s="70"/>
      <c r="G1" s="70"/>
      <c r="H1" s="70"/>
      <c r="I1" s="70"/>
      <c r="J1" s="70"/>
      <c r="K1" s="70"/>
      <c r="L1" s="70"/>
      <c r="M1" s="70"/>
      <c r="N1" s="70"/>
      <c r="O1" s="70"/>
      <c r="P1" s="70"/>
      <c r="Q1" s="71"/>
      <c r="R1" s="71"/>
    </row>
    <row r="2" spans="1:18" ht="18">
      <c r="A2" s="70" t="s">
        <v>77</v>
      </c>
      <c r="B2" s="70"/>
      <c r="C2" s="70"/>
      <c r="D2" s="70"/>
      <c r="E2" s="70"/>
      <c r="F2" s="70"/>
      <c r="G2" s="70"/>
      <c r="H2" s="70"/>
      <c r="I2" s="70"/>
      <c r="J2" s="70"/>
      <c r="K2" s="73"/>
      <c r="L2" s="73"/>
      <c r="M2" s="73"/>
      <c r="N2" s="73"/>
      <c r="O2" s="73"/>
      <c r="P2" s="73"/>
    </row>
    <row r="3" spans="1:18" ht="18">
      <c r="A3" s="70" t="s">
        <v>78</v>
      </c>
      <c r="B3" s="70"/>
      <c r="C3" s="70"/>
      <c r="D3" s="70"/>
      <c r="E3" s="74"/>
      <c r="F3" s="74"/>
      <c r="G3" s="74"/>
      <c r="H3" s="74"/>
      <c r="I3" s="73"/>
      <c r="J3" s="73"/>
      <c r="K3" s="73"/>
      <c r="L3" s="73"/>
      <c r="M3" s="73"/>
      <c r="N3" s="73"/>
      <c r="O3" s="73"/>
      <c r="P3" s="73"/>
    </row>
    <row r="4" spans="1:18" ht="18">
      <c r="A4" s="75" t="s">
        <v>79</v>
      </c>
      <c r="B4" s="75"/>
      <c r="C4" s="75"/>
      <c r="D4" s="75"/>
      <c r="E4" s="75"/>
      <c r="F4" s="75"/>
      <c r="G4" s="75"/>
      <c r="H4" s="75"/>
      <c r="I4" s="73"/>
      <c r="J4" s="73"/>
      <c r="K4" s="73"/>
      <c r="L4" s="73"/>
      <c r="M4" s="73"/>
      <c r="N4" s="73"/>
      <c r="O4" s="73"/>
      <c r="P4" s="73"/>
    </row>
    <row r="5" spans="1:18" ht="18">
      <c r="A5" s="70"/>
      <c r="B5" s="70"/>
      <c r="C5" s="70"/>
      <c r="D5" s="70"/>
      <c r="E5" s="70"/>
      <c r="F5" s="74"/>
      <c r="G5" s="74"/>
      <c r="H5" s="74"/>
      <c r="I5" s="74"/>
      <c r="J5" s="73"/>
      <c r="K5" s="73"/>
      <c r="L5" s="73"/>
      <c r="M5" s="73"/>
      <c r="N5" s="73"/>
      <c r="O5" s="73"/>
      <c r="P5" s="73"/>
    </row>
    <row r="7" spans="1:18">
      <c r="B7" s="76" t="s">
        <v>80</v>
      </c>
      <c r="C7" s="76" t="s">
        <v>81</v>
      </c>
      <c r="D7" s="76" t="s">
        <v>82</v>
      </c>
      <c r="E7" s="76" t="s">
        <v>83</v>
      </c>
      <c r="G7" s="77" t="s">
        <v>84</v>
      </c>
      <c r="H7" s="77"/>
      <c r="I7" s="77"/>
      <c r="J7" s="77"/>
    </row>
    <row r="8" spans="1:18">
      <c r="B8" s="78" t="s">
        <v>27</v>
      </c>
      <c r="C8" s="78">
        <v>30</v>
      </c>
      <c r="D8" s="78">
        <v>60</v>
      </c>
      <c r="E8" s="78" t="s">
        <v>85</v>
      </c>
    </row>
    <row r="9" spans="1:18">
      <c r="B9" s="78">
        <v>1</v>
      </c>
      <c r="C9" s="78">
        <v>25</v>
      </c>
      <c r="D9" s="78">
        <v>50</v>
      </c>
      <c r="E9" s="78" t="s">
        <v>86</v>
      </c>
      <c r="H9" s="79" t="s">
        <v>80</v>
      </c>
      <c r="I9" s="79" t="s">
        <v>87</v>
      </c>
      <c r="J9" s="76" t="s">
        <v>88</v>
      </c>
    </row>
    <row r="10" spans="1:18">
      <c r="B10" s="78">
        <v>2</v>
      </c>
      <c r="C10" s="78">
        <v>33</v>
      </c>
      <c r="D10" s="78">
        <v>60</v>
      </c>
      <c r="E10" s="78" t="s">
        <v>89</v>
      </c>
      <c r="H10" s="78">
        <v>1</v>
      </c>
      <c r="I10" s="80">
        <f>SQRT((C20-$C$19)^2+(D20-$D$19)^2)</f>
        <v>0.28284271247461906</v>
      </c>
      <c r="J10" s="78">
        <f>RANK(I10,$I$10:$I$12,1)</f>
        <v>2</v>
      </c>
    </row>
    <row r="11" spans="1:18">
      <c r="B11" s="78">
        <v>3</v>
      </c>
      <c r="C11" s="78">
        <v>35</v>
      </c>
      <c r="D11" s="78">
        <v>80</v>
      </c>
      <c r="E11" s="78" t="s">
        <v>90</v>
      </c>
      <c r="H11" s="78">
        <v>2</v>
      </c>
      <c r="I11" s="80">
        <f t="shared" ref="I11:I12" si="0">SQRT((C21-$C$19)^2+(D21-$D$19)^2)</f>
        <v>0.12</v>
      </c>
      <c r="J11" s="78">
        <f t="shared" ref="J11:J12" si="1">RANK(I11,$I$10:$I$12,1)</f>
        <v>1</v>
      </c>
    </row>
    <row r="12" spans="1:18">
      <c r="H12" s="78">
        <v>3</v>
      </c>
      <c r="I12" s="80">
        <f t="shared" si="0"/>
        <v>0.44721359549995793</v>
      </c>
      <c r="J12" s="78">
        <f t="shared" si="1"/>
        <v>3</v>
      </c>
    </row>
    <row r="13" spans="1:18" ht="15.6">
      <c r="B13" s="81"/>
      <c r="C13" s="81" t="s">
        <v>81</v>
      </c>
      <c r="D13" s="81" t="s">
        <v>82</v>
      </c>
    </row>
    <row r="14" spans="1:18">
      <c r="B14" s="80" t="s">
        <v>91</v>
      </c>
      <c r="C14" s="82">
        <v>25</v>
      </c>
      <c r="D14" s="82">
        <v>50</v>
      </c>
      <c r="G14" s="83" t="s">
        <v>78</v>
      </c>
      <c r="H14" s="83"/>
      <c r="I14" s="83"/>
      <c r="J14" s="83"/>
    </row>
    <row r="15" spans="1:18" ht="15">
      <c r="B15" s="80" t="s">
        <v>92</v>
      </c>
      <c r="C15" s="82">
        <v>50</v>
      </c>
      <c r="D15" s="82">
        <v>100</v>
      </c>
      <c r="G15" s="94" t="s">
        <v>94</v>
      </c>
      <c r="H15" s="84"/>
      <c r="I15" s="84"/>
    </row>
    <row r="17" spans="2:13" ht="15.6">
      <c r="B17" s="85" t="s">
        <v>93</v>
      </c>
      <c r="C17" s="85"/>
      <c r="D17" s="85"/>
      <c r="E17" s="85"/>
      <c r="G17" s="86"/>
      <c r="H17" s="77"/>
      <c r="I17" s="77"/>
      <c r="J17" s="77"/>
    </row>
    <row r="18" spans="2:13" ht="15.6">
      <c r="B18" s="76" t="s">
        <v>80</v>
      </c>
      <c r="C18" s="76" t="s">
        <v>81</v>
      </c>
      <c r="D18" s="76" t="s">
        <v>82</v>
      </c>
      <c r="E18" s="76" t="s">
        <v>83</v>
      </c>
      <c r="F18" s="87"/>
      <c r="G18" s="88"/>
      <c r="H18" s="89"/>
      <c r="I18" s="89"/>
      <c r="J18" s="88"/>
    </row>
    <row r="19" spans="2:13">
      <c r="B19" s="78" t="s">
        <v>27</v>
      </c>
      <c r="C19" s="90">
        <f>(C8-C14)/(C15-C14)</f>
        <v>0.2</v>
      </c>
      <c r="D19" s="78">
        <f>(D8-D14)/(D15-D14)</f>
        <v>0.2</v>
      </c>
      <c r="E19" s="78" t="s">
        <v>85</v>
      </c>
    </row>
    <row r="20" spans="2:13" ht="15.6">
      <c r="B20" s="78">
        <v>1</v>
      </c>
      <c r="C20" s="78">
        <f>(C9-C14)/(C15-C14)</f>
        <v>0</v>
      </c>
      <c r="D20" s="78">
        <f>(D9-D14)/(D15-D14)</f>
        <v>0</v>
      </c>
      <c r="E20" s="78" t="s">
        <v>86</v>
      </c>
      <c r="G20" s="77" t="s">
        <v>79</v>
      </c>
      <c r="H20" s="86"/>
      <c r="I20" s="86"/>
      <c r="J20" s="86"/>
      <c r="K20" s="86"/>
    </row>
    <row r="21" spans="2:13" ht="15.6">
      <c r="B21" s="78">
        <v>2</v>
      </c>
      <c r="C21" s="78">
        <f>(C10-C14)/(C15-C14)</f>
        <v>0.32</v>
      </c>
      <c r="D21" s="78">
        <f>(D10-D14)/(D15-D14)</f>
        <v>0.2</v>
      </c>
      <c r="E21" s="78" t="s">
        <v>89</v>
      </c>
      <c r="G21" s="92" t="s">
        <v>95</v>
      </c>
      <c r="H21" s="93"/>
      <c r="I21" s="93"/>
      <c r="J21" s="88"/>
      <c r="K21" s="88"/>
      <c r="L21" s="88"/>
      <c r="M21" s="88"/>
    </row>
    <row r="22" spans="2:13">
      <c r="B22" s="78">
        <v>3</v>
      </c>
      <c r="C22" s="78">
        <f>(C11-C14)/(C15-C14)</f>
        <v>0.4</v>
      </c>
      <c r="D22" s="78">
        <f>(D11-D14)/(D15-D14)</f>
        <v>0.6</v>
      </c>
      <c r="E22" s="78" t="s">
        <v>90</v>
      </c>
    </row>
    <row r="26" spans="2:13" ht="28.8">
      <c r="E26" s="91" t="s">
        <v>98</v>
      </c>
      <c r="F26" s="91" t="s">
        <v>96</v>
      </c>
      <c r="G26" s="91"/>
      <c r="H26" s="95" t="s">
        <v>97</v>
      </c>
      <c r="I26" s="95"/>
      <c r="J26" s="96"/>
    </row>
  </sheetData>
  <mergeCells count="6">
    <mergeCell ref="A4:H4"/>
    <mergeCell ref="G7:J7"/>
    <mergeCell ref="G14:J14"/>
    <mergeCell ref="B17:E17"/>
    <mergeCell ref="G17:J17"/>
    <mergeCell ref="G20:K20"/>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7:P17"/>
  <sheetViews>
    <sheetView tabSelected="1" workbookViewId="0">
      <selection activeCell="R21" sqref="R21"/>
    </sheetView>
  </sheetViews>
  <sheetFormatPr defaultRowHeight="14.4"/>
  <sheetData>
    <row r="7" spans="6:16" ht="18">
      <c r="F7" s="97" t="s">
        <v>99</v>
      </c>
    </row>
    <row r="8" spans="6:16" ht="18">
      <c r="F8" s="97" t="s">
        <v>100</v>
      </c>
    </row>
    <row r="9" spans="6:16" ht="18">
      <c r="F9" s="97" t="s">
        <v>101</v>
      </c>
    </row>
    <row r="10" spans="6:16" ht="18">
      <c r="F10" s="98" t="s">
        <v>102</v>
      </c>
    </row>
    <row r="11" spans="6:16" ht="18">
      <c r="F11" s="97" t="s">
        <v>103</v>
      </c>
    </row>
    <row r="12" spans="6:16" ht="18">
      <c r="F12" s="98" t="s">
        <v>104</v>
      </c>
    </row>
    <row r="13" spans="6:16" ht="18.600000000000001" thickBot="1">
      <c r="G13" s="99" t="s">
        <v>105</v>
      </c>
      <c r="H13" s="99" t="s">
        <v>106</v>
      </c>
      <c r="I13" s="99" t="s">
        <v>107</v>
      </c>
      <c r="J13" s="99" t="s">
        <v>108</v>
      </c>
    </row>
    <row r="14" spans="6:16">
      <c r="F14" s="100" t="s">
        <v>109</v>
      </c>
      <c r="G14" s="106">
        <v>2.5000000000000001E-2</v>
      </c>
      <c r="H14" s="101">
        <v>1.7999999999999999E-2</v>
      </c>
      <c r="I14" s="2">
        <v>1.6E-2</v>
      </c>
      <c r="J14" s="105">
        <v>5.8999999999999997E-2</v>
      </c>
    </row>
    <row r="15" spans="6:16" ht="15" thickBot="1">
      <c r="F15" s="100" t="s">
        <v>110</v>
      </c>
      <c r="G15" s="102">
        <v>0.47499999999999998</v>
      </c>
      <c r="H15" s="103">
        <v>0.28199999999999997</v>
      </c>
      <c r="I15" s="104">
        <v>0.184</v>
      </c>
      <c r="J15" s="104">
        <v>0.94099999999999995</v>
      </c>
      <c r="P15" t="s">
        <v>14</v>
      </c>
    </row>
    <row r="16" spans="6:16" ht="18">
      <c r="F16" s="99" t="s">
        <v>111</v>
      </c>
      <c r="G16" s="100">
        <v>0.5</v>
      </c>
      <c r="H16" s="100">
        <v>0.3</v>
      </c>
      <c r="I16" s="100">
        <v>0.2</v>
      </c>
      <c r="J16" s="100">
        <v>1</v>
      </c>
    </row>
    <row r="17" spans="6:6" ht="18">
      <c r="F17" s="9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3"/>
  <sheetViews>
    <sheetView workbookViewId="0">
      <selection activeCell="I2" sqref="I2"/>
    </sheetView>
  </sheetViews>
  <sheetFormatPr defaultRowHeight="14.4"/>
  <cols>
    <col min="9" max="9" width="15.88671875" customWidth="1"/>
    <col min="10" max="10" width="15.5546875" customWidth="1"/>
    <col min="11" max="11" width="3.77734375" customWidth="1"/>
    <col min="12" max="12" width="10.77734375" bestFit="1" customWidth="1"/>
  </cols>
  <sheetData>
    <row r="1" spans="1:12">
      <c r="A1" t="s">
        <v>0</v>
      </c>
      <c r="B1" s="41" t="s">
        <v>1</v>
      </c>
      <c r="C1" s="41" t="s">
        <v>2</v>
      </c>
      <c r="D1" s="36" t="s">
        <v>3</v>
      </c>
      <c r="E1" t="s">
        <v>8</v>
      </c>
      <c r="F1" t="s">
        <v>9</v>
      </c>
    </row>
    <row r="2" spans="1:12">
      <c r="A2">
        <v>3</v>
      </c>
      <c r="B2" s="41" t="s">
        <v>4</v>
      </c>
      <c r="C2" s="41">
        <v>7</v>
      </c>
      <c r="D2" s="36" t="s">
        <v>5</v>
      </c>
      <c r="E2" t="str">
        <f>IF(C2&lt;6,"&lt;6","&gt;=6")</f>
        <v>&gt;=6</v>
      </c>
      <c r="F2">
        <f>IF(B2="Married",1,0)</f>
        <v>1</v>
      </c>
      <c r="I2" s="39" t="s">
        <v>21</v>
      </c>
      <c r="J2" s="39" t="s">
        <v>24</v>
      </c>
    </row>
    <row r="3" spans="1:12">
      <c r="A3">
        <v>3</v>
      </c>
      <c r="B3" s="41" t="s">
        <v>4</v>
      </c>
      <c r="C3" s="41">
        <v>2</v>
      </c>
      <c r="D3" s="36" t="s">
        <v>6</v>
      </c>
      <c r="E3" t="str">
        <f t="shared" ref="E3:E51" si="0">IF(C3&lt;6,"&lt;6","&gt;=6")</f>
        <v>&lt;6</v>
      </c>
      <c r="F3">
        <f t="shared" ref="F3:F51" si="1">IF(B3="Married",1,0)</f>
        <v>1</v>
      </c>
      <c r="I3" s="39" t="s">
        <v>22</v>
      </c>
      <c r="J3" s="63" t="s">
        <v>5</v>
      </c>
      <c r="K3" s="63" t="s">
        <v>6</v>
      </c>
      <c r="L3" s="63" t="s">
        <v>23</v>
      </c>
    </row>
    <row r="4" spans="1:12">
      <c r="A4">
        <v>3</v>
      </c>
      <c r="B4" s="41" t="s">
        <v>4</v>
      </c>
      <c r="C4" s="41">
        <v>7</v>
      </c>
      <c r="D4" s="36" t="s">
        <v>5</v>
      </c>
      <c r="E4" t="str">
        <f t="shared" si="0"/>
        <v>&gt;=6</v>
      </c>
      <c r="F4">
        <f t="shared" si="1"/>
        <v>1</v>
      </c>
      <c r="I4" s="40">
        <v>1</v>
      </c>
      <c r="J4" s="38">
        <v>7</v>
      </c>
      <c r="K4" s="38">
        <v>4</v>
      </c>
      <c r="L4" s="38">
        <v>11</v>
      </c>
    </row>
    <row r="5" spans="1:12">
      <c r="A5">
        <v>1</v>
      </c>
      <c r="B5" s="41" t="s">
        <v>4</v>
      </c>
      <c r="C5" s="41">
        <v>18</v>
      </c>
      <c r="D5" s="36" t="s">
        <v>5</v>
      </c>
      <c r="E5" t="str">
        <f t="shared" si="0"/>
        <v>&gt;=6</v>
      </c>
      <c r="F5">
        <f t="shared" si="1"/>
        <v>1</v>
      </c>
      <c r="I5" s="40">
        <v>2</v>
      </c>
      <c r="J5" s="38">
        <v>3</v>
      </c>
      <c r="K5" s="38">
        <v>4</v>
      </c>
      <c r="L5" s="38">
        <v>7</v>
      </c>
    </row>
    <row r="6" spans="1:12">
      <c r="A6">
        <v>4</v>
      </c>
      <c r="B6" s="41" t="s">
        <v>7</v>
      </c>
      <c r="C6" s="41">
        <v>1</v>
      </c>
      <c r="D6" s="36" t="s">
        <v>5</v>
      </c>
      <c r="E6" t="str">
        <f t="shared" si="0"/>
        <v>&lt;6</v>
      </c>
      <c r="F6">
        <f t="shared" si="1"/>
        <v>0</v>
      </c>
      <c r="I6" s="40">
        <v>3</v>
      </c>
      <c r="J6" s="38">
        <v>14</v>
      </c>
      <c r="K6" s="38">
        <v>3</v>
      </c>
      <c r="L6" s="38">
        <v>17</v>
      </c>
    </row>
    <row r="7" spans="1:12">
      <c r="A7">
        <v>3</v>
      </c>
      <c r="B7" s="41" t="s">
        <v>4</v>
      </c>
      <c r="C7" s="41">
        <v>2</v>
      </c>
      <c r="D7" s="36" t="s">
        <v>5</v>
      </c>
      <c r="E7" t="str">
        <f t="shared" si="0"/>
        <v>&lt;6</v>
      </c>
      <c r="F7">
        <f t="shared" si="1"/>
        <v>1</v>
      </c>
      <c r="I7" s="40">
        <v>4</v>
      </c>
      <c r="J7" s="38">
        <v>15</v>
      </c>
      <c r="K7" s="38"/>
      <c r="L7" s="38">
        <v>15</v>
      </c>
    </row>
    <row r="8" spans="1:12">
      <c r="A8">
        <v>2</v>
      </c>
      <c r="B8" s="41" t="s">
        <v>4</v>
      </c>
      <c r="C8" s="41">
        <v>3</v>
      </c>
      <c r="D8" s="36" t="s">
        <v>6</v>
      </c>
      <c r="E8" t="str">
        <f t="shared" si="0"/>
        <v>&lt;6</v>
      </c>
      <c r="F8">
        <f t="shared" si="1"/>
        <v>1</v>
      </c>
      <c r="I8" s="40" t="s">
        <v>23</v>
      </c>
      <c r="J8" s="38">
        <v>39</v>
      </c>
      <c r="K8" s="38">
        <v>11</v>
      </c>
      <c r="L8" s="38">
        <v>50</v>
      </c>
    </row>
    <row r="9" spans="1:12">
      <c r="A9">
        <v>1</v>
      </c>
      <c r="B9" s="41" t="s">
        <v>4</v>
      </c>
      <c r="C9" s="41">
        <v>7</v>
      </c>
      <c r="D9" s="36" t="s">
        <v>5</v>
      </c>
      <c r="E9" t="str">
        <f t="shared" si="0"/>
        <v>&gt;=6</v>
      </c>
      <c r="F9">
        <f t="shared" si="1"/>
        <v>1</v>
      </c>
    </row>
    <row r="10" spans="1:12">
      <c r="A10">
        <v>4</v>
      </c>
      <c r="B10" s="41" t="s">
        <v>7</v>
      </c>
      <c r="C10" s="41">
        <v>6</v>
      </c>
      <c r="D10" s="36" t="s">
        <v>5</v>
      </c>
      <c r="E10" t="str">
        <f t="shared" si="0"/>
        <v>&gt;=6</v>
      </c>
      <c r="F10">
        <f t="shared" si="1"/>
        <v>0</v>
      </c>
    </row>
    <row r="11" spans="1:12">
      <c r="A11">
        <v>4</v>
      </c>
      <c r="B11" s="41" t="s">
        <v>7</v>
      </c>
      <c r="C11" s="41">
        <v>6</v>
      </c>
      <c r="D11" s="36" t="s">
        <v>5</v>
      </c>
      <c r="E11" t="str">
        <f t="shared" si="0"/>
        <v>&gt;=6</v>
      </c>
      <c r="F11">
        <f t="shared" si="1"/>
        <v>0</v>
      </c>
    </row>
    <row r="12" spans="1:12">
      <c r="A12">
        <v>4</v>
      </c>
      <c r="B12" s="41" t="s">
        <v>7</v>
      </c>
      <c r="C12" s="41">
        <v>1</v>
      </c>
      <c r="D12" s="36" t="s">
        <v>5</v>
      </c>
      <c r="E12" t="str">
        <f t="shared" si="0"/>
        <v>&lt;6</v>
      </c>
      <c r="F12">
        <f t="shared" si="1"/>
        <v>0</v>
      </c>
    </row>
    <row r="13" spans="1:12">
      <c r="A13">
        <v>2</v>
      </c>
      <c r="B13" s="41" t="s">
        <v>4</v>
      </c>
      <c r="C13" s="41">
        <v>7</v>
      </c>
      <c r="D13" s="36" t="s">
        <v>5</v>
      </c>
      <c r="E13" t="str">
        <f t="shared" si="0"/>
        <v>&gt;=6</v>
      </c>
      <c r="F13">
        <f t="shared" si="1"/>
        <v>1</v>
      </c>
    </row>
    <row r="14" spans="1:12">
      <c r="A14">
        <v>1</v>
      </c>
      <c r="B14" s="41" t="s">
        <v>7</v>
      </c>
      <c r="C14" s="41">
        <v>2</v>
      </c>
      <c r="D14" s="36" t="s">
        <v>6</v>
      </c>
      <c r="E14" t="str">
        <f t="shared" si="0"/>
        <v>&lt;6</v>
      </c>
      <c r="F14">
        <f t="shared" si="1"/>
        <v>0</v>
      </c>
    </row>
    <row r="15" spans="1:12">
      <c r="A15">
        <v>3</v>
      </c>
      <c r="B15" s="41" t="s">
        <v>4</v>
      </c>
      <c r="C15" s="41">
        <v>10</v>
      </c>
      <c r="D15" s="36" t="s">
        <v>5</v>
      </c>
      <c r="E15" t="str">
        <f t="shared" si="0"/>
        <v>&gt;=6</v>
      </c>
      <c r="F15">
        <f t="shared" si="1"/>
        <v>1</v>
      </c>
    </row>
    <row r="16" spans="1:12">
      <c r="A16">
        <v>1</v>
      </c>
      <c r="B16" s="41" t="s">
        <v>4</v>
      </c>
      <c r="C16" s="41">
        <v>12</v>
      </c>
      <c r="D16" s="36" t="s">
        <v>6</v>
      </c>
      <c r="E16" t="str">
        <f t="shared" si="0"/>
        <v>&gt;=6</v>
      </c>
      <c r="F16">
        <f t="shared" si="1"/>
        <v>1</v>
      </c>
    </row>
    <row r="17" spans="1:15">
      <c r="A17">
        <v>1</v>
      </c>
      <c r="B17" s="41" t="s">
        <v>4</v>
      </c>
      <c r="C17" s="41">
        <v>29</v>
      </c>
      <c r="D17" s="36" t="s">
        <v>5</v>
      </c>
      <c r="E17" t="str">
        <f t="shared" si="0"/>
        <v>&gt;=6</v>
      </c>
      <c r="F17">
        <f t="shared" si="1"/>
        <v>1</v>
      </c>
      <c r="I17" s="36"/>
      <c r="O17" t="s">
        <v>14</v>
      </c>
    </row>
    <row r="18" spans="1:15">
      <c r="A18">
        <v>4</v>
      </c>
      <c r="B18" s="41" t="s">
        <v>4</v>
      </c>
      <c r="C18" s="41">
        <v>22</v>
      </c>
      <c r="D18" s="36" t="s">
        <v>5</v>
      </c>
      <c r="E18" t="str">
        <f t="shared" si="0"/>
        <v>&gt;=6</v>
      </c>
      <c r="F18">
        <f t="shared" si="1"/>
        <v>1</v>
      </c>
    </row>
    <row r="19" spans="1:15">
      <c r="A19">
        <v>2</v>
      </c>
      <c r="B19" s="41" t="s">
        <v>4</v>
      </c>
      <c r="C19" s="41">
        <v>1</v>
      </c>
      <c r="D19" s="36" t="s">
        <v>6</v>
      </c>
      <c r="E19" t="str">
        <f t="shared" si="0"/>
        <v>&lt;6</v>
      </c>
      <c r="F19">
        <f t="shared" si="1"/>
        <v>1</v>
      </c>
    </row>
    <row r="20" spans="1:15">
      <c r="A20">
        <v>3</v>
      </c>
      <c r="B20" s="41" t="s">
        <v>4</v>
      </c>
      <c r="C20" s="41">
        <v>2</v>
      </c>
      <c r="D20" s="36" t="s">
        <v>5</v>
      </c>
      <c r="E20" t="str">
        <f t="shared" si="0"/>
        <v>&lt;6</v>
      </c>
      <c r="F20">
        <f t="shared" si="1"/>
        <v>1</v>
      </c>
    </row>
    <row r="21" spans="1:15">
      <c r="A21">
        <v>3</v>
      </c>
      <c r="B21" s="41" t="s">
        <v>7</v>
      </c>
      <c r="C21" s="41">
        <v>11</v>
      </c>
      <c r="D21" s="36" t="s">
        <v>5</v>
      </c>
      <c r="E21" t="str">
        <f t="shared" si="0"/>
        <v>&gt;=6</v>
      </c>
      <c r="F21">
        <f t="shared" si="1"/>
        <v>0</v>
      </c>
    </row>
    <row r="22" spans="1:15">
      <c r="A22">
        <v>2</v>
      </c>
      <c r="B22" s="41" t="s">
        <v>7</v>
      </c>
      <c r="C22" s="41">
        <v>3</v>
      </c>
      <c r="D22" s="36" t="s">
        <v>6</v>
      </c>
      <c r="E22" t="str">
        <f t="shared" si="0"/>
        <v>&lt;6</v>
      </c>
      <c r="F22">
        <f t="shared" si="1"/>
        <v>0</v>
      </c>
    </row>
    <row r="23" spans="1:15">
      <c r="A23">
        <v>3</v>
      </c>
      <c r="B23" s="41" t="s">
        <v>4</v>
      </c>
      <c r="C23" s="41">
        <v>1</v>
      </c>
      <c r="D23" s="36" t="s">
        <v>6</v>
      </c>
      <c r="E23" t="str">
        <f t="shared" si="0"/>
        <v>&lt;6</v>
      </c>
      <c r="F23">
        <f t="shared" si="1"/>
        <v>1</v>
      </c>
    </row>
    <row r="24" spans="1:15">
      <c r="A24">
        <v>3</v>
      </c>
      <c r="B24" s="41" t="s">
        <v>7</v>
      </c>
      <c r="C24" s="41">
        <v>1</v>
      </c>
      <c r="D24" s="36" t="s">
        <v>5</v>
      </c>
      <c r="E24" t="str">
        <f t="shared" si="0"/>
        <v>&lt;6</v>
      </c>
      <c r="F24">
        <f t="shared" si="1"/>
        <v>0</v>
      </c>
    </row>
    <row r="25" spans="1:15">
      <c r="A25">
        <v>4</v>
      </c>
      <c r="B25" s="41" t="s">
        <v>4</v>
      </c>
      <c r="C25" s="41">
        <v>5</v>
      </c>
      <c r="D25" s="36" t="s">
        <v>5</v>
      </c>
      <c r="E25" t="str">
        <f t="shared" si="0"/>
        <v>&lt;6</v>
      </c>
      <c r="F25">
        <f t="shared" si="1"/>
        <v>1</v>
      </c>
    </row>
    <row r="26" spans="1:15">
      <c r="A26">
        <v>1</v>
      </c>
      <c r="B26" s="41" t="s">
        <v>7</v>
      </c>
      <c r="C26" s="41">
        <v>9</v>
      </c>
      <c r="D26" s="36" t="s">
        <v>6</v>
      </c>
      <c r="E26" t="str">
        <f t="shared" si="0"/>
        <v>&gt;=6</v>
      </c>
      <c r="F26">
        <f t="shared" si="1"/>
        <v>0</v>
      </c>
    </row>
    <row r="27" spans="1:15">
      <c r="A27">
        <v>3</v>
      </c>
      <c r="B27" s="41" t="s">
        <v>7</v>
      </c>
      <c r="C27" s="41">
        <v>8</v>
      </c>
      <c r="D27" s="36" t="s">
        <v>5</v>
      </c>
      <c r="E27" t="str">
        <f t="shared" si="0"/>
        <v>&gt;=6</v>
      </c>
      <c r="F27">
        <f t="shared" si="1"/>
        <v>0</v>
      </c>
    </row>
    <row r="28" spans="1:15">
      <c r="A28">
        <v>3</v>
      </c>
      <c r="B28" s="41" t="s">
        <v>4</v>
      </c>
      <c r="C28" s="41">
        <v>5</v>
      </c>
      <c r="D28" s="36" t="s">
        <v>5</v>
      </c>
      <c r="E28" t="str">
        <f t="shared" si="0"/>
        <v>&lt;6</v>
      </c>
      <c r="F28">
        <f t="shared" si="1"/>
        <v>1</v>
      </c>
    </row>
    <row r="29" spans="1:15">
      <c r="A29">
        <v>3</v>
      </c>
      <c r="B29" s="41" t="s">
        <v>7</v>
      </c>
      <c r="C29" s="41">
        <v>1</v>
      </c>
      <c r="D29" s="36" t="s">
        <v>5</v>
      </c>
      <c r="E29" t="str">
        <f t="shared" si="0"/>
        <v>&lt;6</v>
      </c>
      <c r="F29">
        <f t="shared" si="1"/>
        <v>0</v>
      </c>
    </row>
    <row r="30" spans="1:15">
      <c r="A30">
        <v>2</v>
      </c>
      <c r="B30" s="41" t="s">
        <v>4</v>
      </c>
      <c r="C30" s="41">
        <v>5</v>
      </c>
      <c r="D30" s="36" t="s">
        <v>6</v>
      </c>
      <c r="E30" t="str">
        <f t="shared" si="0"/>
        <v>&lt;6</v>
      </c>
      <c r="F30">
        <f t="shared" si="1"/>
        <v>1</v>
      </c>
    </row>
    <row r="31" spans="1:15">
      <c r="A31">
        <v>4</v>
      </c>
      <c r="B31" s="41" t="s">
        <v>4</v>
      </c>
      <c r="C31" s="41">
        <v>18</v>
      </c>
      <c r="D31" s="36" t="s">
        <v>5</v>
      </c>
      <c r="E31" t="str">
        <f t="shared" si="0"/>
        <v>&gt;=6</v>
      </c>
      <c r="F31">
        <f t="shared" si="1"/>
        <v>1</v>
      </c>
    </row>
    <row r="32" spans="1:15">
      <c r="A32">
        <v>4</v>
      </c>
      <c r="B32" s="41" t="s">
        <v>4</v>
      </c>
      <c r="C32" s="41">
        <v>3</v>
      </c>
      <c r="D32" s="36" t="s">
        <v>5</v>
      </c>
      <c r="E32" t="str">
        <f t="shared" si="0"/>
        <v>&lt;6</v>
      </c>
      <c r="F32">
        <f t="shared" si="1"/>
        <v>1</v>
      </c>
    </row>
    <row r="33" spans="1:6">
      <c r="A33">
        <v>3</v>
      </c>
      <c r="B33" s="41" t="s">
        <v>7</v>
      </c>
      <c r="C33" s="41">
        <v>10</v>
      </c>
      <c r="D33" s="36" t="s">
        <v>5</v>
      </c>
      <c r="E33" t="str">
        <f t="shared" si="0"/>
        <v>&gt;=6</v>
      </c>
      <c r="F33">
        <f t="shared" si="1"/>
        <v>0</v>
      </c>
    </row>
    <row r="34" spans="1:6">
      <c r="A34">
        <v>1</v>
      </c>
      <c r="B34" s="41" t="s">
        <v>4</v>
      </c>
      <c r="C34" s="41">
        <v>10</v>
      </c>
      <c r="D34" s="36" t="s">
        <v>5</v>
      </c>
      <c r="E34" t="str">
        <f t="shared" si="0"/>
        <v>&gt;=6</v>
      </c>
      <c r="F34">
        <f t="shared" si="1"/>
        <v>1</v>
      </c>
    </row>
    <row r="35" spans="1:6">
      <c r="A35">
        <v>4</v>
      </c>
      <c r="B35" s="41" t="s">
        <v>4</v>
      </c>
      <c r="C35" s="41">
        <v>8</v>
      </c>
      <c r="D35" s="36" t="s">
        <v>5</v>
      </c>
      <c r="E35" t="str">
        <f t="shared" si="0"/>
        <v>&gt;=6</v>
      </c>
      <c r="F35">
        <f t="shared" si="1"/>
        <v>1</v>
      </c>
    </row>
    <row r="36" spans="1:6">
      <c r="A36">
        <v>2</v>
      </c>
      <c r="B36" s="41" t="s">
        <v>7</v>
      </c>
      <c r="C36" s="41">
        <v>5</v>
      </c>
      <c r="D36" s="36" t="s">
        <v>5</v>
      </c>
      <c r="E36" t="str">
        <f t="shared" si="0"/>
        <v>&lt;6</v>
      </c>
      <c r="F36">
        <f t="shared" si="1"/>
        <v>0</v>
      </c>
    </row>
    <row r="37" spans="1:6">
      <c r="A37">
        <v>1</v>
      </c>
      <c r="B37" s="41" t="s">
        <v>7</v>
      </c>
      <c r="C37" s="41">
        <v>3</v>
      </c>
      <c r="D37" s="36" t="s">
        <v>5</v>
      </c>
      <c r="E37" t="str">
        <f t="shared" si="0"/>
        <v>&lt;6</v>
      </c>
      <c r="F37">
        <f t="shared" si="1"/>
        <v>0</v>
      </c>
    </row>
    <row r="38" spans="1:6">
      <c r="A38">
        <v>3</v>
      </c>
      <c r="B38" s="41" t="s">
        <v>4</v>
      </c>
      <c r="C38" s="41">
        <v>2</v>
      </c>
      <c r="D38" s="36" t="s">
        <v>5</v>
      </c>
      <c r="E38" t="str">
        <f t="shared" si="0"/>
        <v>&lt;6</v>
      </c>
      <c r="F38">
        <f t="shared" si="1"/>
        <v>1</v>
      </c>
    </row>
    <row r="39" spans="1:6">
      <c r="A39">
        <v>4</v>
      </c>
      <c r="B39" s="41" t="s">
        <v>7</v>
      </c>
      <c r="C39" s="41">
        <v>5</v>
      </c>
      <c r="D39" s="36" t="s">
        <v>5</v>
      </c>
      <c r="E39" t="str">
        <f t="shared" si="0"/>
        <v>&lt;6</v>
      </c>
      <c r="F39">
        <f t="shared" si="1"/>
        <v>0</v>
      </c>
    </row>
    <row r="40" spans="1:6">
      <c r="A40">
        <v>1</v>
      </c>
      <c r="B40" s="41" t="s">
        <v>4</v>
      </c>
      <c r="C40" s="41">
        <v>34</v>
      </c>
      <c r="D40" s="36" t="s">
        <v>5</v>
      </c>
      <c r="E40" t="str">
        <f t="shared" si="0"/>
        <v>&gt;=6</v>
      </c>
      <c r="F40">
        <f t="shared" si="1"/>
        <v>1</v>
      </c>
    </row>
    <row r="41" spans="1:6">
      <c r="A41">
        <v>3</v>
      </c>
      <c r="B41" s="41" t="s">
        <v>4</v>
      </c>
      <c r="C41" s="41">
        <v>2</v>
      </c>
      <c r="D41" s="36" t="s">
        <v>6</v>
      </c>
      <c r="E41" t="str">
        <f t="shared" si="0"/>
        <v>&lt;6</v>
      </c>
      <c r="F41">
        <f t="shared" si="1"/>
        <v>1</v>
      </c>
    </row>
    <row r="42" spans="1:6">
      <c r="A42">
        <v>4</v>
      </c>
      <c r="B42" s="41" t="s">
        <v>4</v>
      </c>
      <c r="C42" s="41">
        <v>3</v>
      </c>
      <c r="D42" s="36" t="s">
        <v>5</v>
      </c>
      <c r="E42" t="str">
        <f t="shared" si="0"/>
        <v>&lt;6</v>
      </c>
      <c r="F42">
        <f t="shared" si="1"/>
        <v>1</v>
      </c>
    </row>
    <row r="43" spans="1:6">
      <c r="A43">
        <v>4</v>
      </c>
      <c r="B43" s="41" t="s">
        <v>7</v>
      </c>
      <c r="C43" s="41">
        <v>1</v>
      </c>
      <c r="D43" s="36" t="s">
        <v>5</v>
      </c>
      <c r="E43" t="str">
        <f t="shared" si="0"/>
        <v>&lt;6</v>
      </c>
      <c r="F43">
        <f t="shared" si="1"/>
        <v>0</v>
      </c>
    </row>
    <row r="44" spans="1:6">
      <c r="A44">
        <v>1</v>
      </c>
      <c r="B44" s="41" t="s">
        <v>4</v>
      </c>
      <c r="C44" s="41">
        <v>6</v>
      </c>
      <c r="D44" s="36" t="s">
        <v>5</v>
      </c>
      <c r="E44" t="str">
        <f t="shared" si="0"/>
        <v>&gt;=6</v>
      </c>
      <c r="F44">
        <f t="shared" si="1"/>
        <v>1</v>
      </c>
    </row>
    <row r="45" spans="1:6">
      <c r="A45">
        <v>4</v>
      </c>
      <c r="B45" s="41" t="s">
        <v>7</v>
      </c>
      <c r="C45" s="41">
        <v>2</v>
      </c>
      <c r="D45" s="36" t="s">
        <v>5</v>
      </c>
      <c r="E45" t="str">
        <f t="shared" si="0"/>
        <v>&lt;6</v>
      </c>
      <c r="F45">
        <f t="shared" si="1"/>
        <v>0</v>
      </c>
    </row>
    <row r="46" spans="1:6">
      <c r="A46">
        <v>3</v>
      </c>
      <c r="B46" s="41" t="s">
        <v>4</v>
      </c>
      <c r="C46" s="41">
        <v>19</v>
      </c>
      <c r="D46" s="36" t="s">
        <v>5</v>
      </c>
      <c r="E46" t="str">
        <f t="shared" si="0"/>
        <v>&gt;=6</v>
      </c>
      <c r="F46">
        <f t="shared" si="1"/>
        <v>1</v>
      </c>
    </row>
    <row r="47" spans="1:6">
      <c r="A47">
        <v>4</v>
      </c>
      <c r="B47" s="41" t="s">
        <v>7</v>
      </c>
      <c r="C47" s="41">
        <v>2</v>
      </c>
      <c r="D47" s="36" t="s">
        <v>5</v>
      </c>
      <c r="E47" t="str">
        <f t="shared" si="0"/>
        <v>&lt;6</v>
      </c>
      <c r="F47">
        <f t="shared" si="1"/>
        <v>0</v>
      </c>
    </row>
    <row r="48" spans="1:6">
      <c r="A48">
        <v>1</v>
      </c>
      <c r="B48" s="41" t="s">
        <v>7</v>
      </c>
      <c r="C48" s="41">
        <v>9</v>
      </c>
      <c r="D48" s="36" t="s">
        <v>6</v>
      </c>
      <c r="E48" t="str">
        <f t="shared" si="0"/>
        <v>&gt;=6</v>
      </c>
      <c r="F48">
        <f t="shared" si="1"/>
        <v>0</v>
      </c>
    </row>
    <row r="49" spans="1:6">
      <c r="A49">
        <v>2</v>
      </c>
      <c r="B49" s="41" t="s">
        <v>7</v>
      </c>
      <c r="C49" s="41">
        <v>6</v>
      </c>
      <c r="D49" s="36" t="s">
        <v>5</v>
      </c>
      <c r="E49" t="str">
        <f t="shared" si="0"/>
        <v>&gt;=6</v>
      </c>
      <c r="F49">
        <f t="shared" si="1"/>
        <v>0</v>
      </c>
    </row>
    <row r="50" spans="1:6">
      <c r="A50">
        <v>3</v>
      </c>
      <c r="B50" s="41" t="s">
        <v>4</v>
      </c>
      <c r="C50" s="41">
        <v>11</v>
      </c>
      <c r="D50" s="36" t="s">
        <v>5</v>
      </c>
      <c r="E50" t="str">
        <f t="shared" si="0"/>
        <v>&gt;=6</v>
      </c>
      <c r="F50">
        <f t="shared" si="1"/>
        <v>1</v>
      </c>
    </row>
    <row r="51" spans="1:6">
      <c r="A51">
        <v>4</v>
      </c>
      <c r="B51" s="41" t="s">
        <v>7</v>
      </c>
      <c r="C51" s="41">
        <v>6</v>
      </c>
      <c r="D51" s="36" t="s">
        <v>5</v>
      </c>
      <c r="E51" t="str">
        <f t="shared" si="0"/>
        <v>&gt;=6</v>
      </c>
      <c r="F51">
        <f t="shared" si="1"/>
        <v>0</v>
      </c>
    </row>
    <row r="53" spans="1:6">
      <c r="D53"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Distance_function</vt:lpstr>
      <vt:lpstr>Knn_normalized</vt:lpstr>
      <vt:lpstr>Knn_not_normalized</vt:lpstr>
      <vt:lpstr>CART</vt:lpstr>
      <vt:lpstr>C4.5</vt:lpstr>
      <vt:lpstr>07a_b_Knn_company</vt:lpstr>
      <vt:lpstr>08_Probabilty</vt:lpstr>
      <vt:lpstr>Data</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Khasha</dc:creator>
  <cp:lastModifiedBy>Khasha</cp:lastModifiedBy>
  <dcterms:created xsi:type="dcterms:W3CDTF">2018-10-21T13:18:13Z</dcterms:created>
  <dcterms:modified xsi:type="dcterms:W3CDTF">2018-12-03T17:29:28Z</dcterms:modified>
</cp:coreProperties>
</file>