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on82-NPG\Desktop\Word\"/>
    </mc:Choice>
  </mc:AlternateContent>
  <xr:revisionPtr revIDLastSave="0" documentId="13_ncr:1_{160841C7-DBB4-4378-83C6-7DBD4F35A019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HOME" sheetId="1" r:id="rId1"/>
    <sheet name="FORC" sheetId="5" r:id="rId2"/>
    <sheet name="Foglio3" sheetId="6" r:id="rId3"/>
    <sheet name="CH4" sheetId="4" r:id="rId4"/>
    <sheet name="CO2" sheetId="3" r:id="rId5"/>
    <sheet name="TAS" sheetId="2" r:id="rId6"/>
    <sheet name="2020-2050" sheetId="7" r:id="rId7"/>
    <sheet name="TestGrafic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K50" i="1"/>
  <c r="J50" i="1"/>
  <c r="I50" i="1"/>
  <c r="H50" i="1"/>
  <c r="F50" i="1"/>
  <c r="E50" i="1"/>
  <c r="D50" i="1"/>
  <c r="C50" i="1"/>
  <c r="L49" i="1"/>
  <c r="K49" i="1"/>
  <c r="J49" i="1"/>
  <c r="I49" i="1"/>
  <c r="H49" i="1"/>
  <c r="F49" i="1"/>
  <c r="E49" i="1"/>
  <c r="D49" i="1"/>
  <c r="C49" i="1"/>
  <c r="L48" i="1"/>
  <c r="K48" i="1"/>
  <c r="J48" i="1"/>
  <c r="I48" i="1"/>
  <c r="H48" i="1"/>
  <c r="F48" i="1"/>
  <c r="E48" i="1"/>
  <c r="D48" i="1"/>
  <c r="C48" i="1"/>
  <c r="L47" i="1"/>
  <c r="K47" i="1"/>
  <c r="J47" i="1"/>
  <c r="I47" i="1"/>
  <c r="H47" i="1"/>
  <c r="F47" i="1"/>
  <c r="E47" i="1"/>
  <c r="D47" i="1"/>
  <c r="C47" i="1"/>
  <c r="L46" i="1"/>
  <c r="K46" i="1"/>
  <c r="J46" i="1"/>
  <c r="I46" i="1"/>
  <c r="H46" i="1"/>
  <c r="F46" i="1"/>
  <c r="E46" i="1"/>
  <c r="D46" i="1"/>
  <c r="C46" i="1"/>
  <c r="L45" i="1"/>
  <c r="K45" i="1"/>
  <c r="J45" i="1"/>
  <c r="I45" i="1"/>
  <c r="H45" i="1"/>
  <c r="F45" i="1"/>
  <c r="E45" i="1"/>
  <c r="D45" i="1"/>
  <c r="C45" i="1"/>
  <c r="L44" i="1"/>
  <c r="K44" i="1"/>
  <c r="J44" i="1"/>
  <c r="I44" i="1"/>
  <c r="H44" i="1"/>
  <c r="F44" i="1"/>
  <c r="E44" i="1"/>
  <c r="D44" i="1"/>
  <c r="C44" i="1"/>
  <c r="L35" i="1"/>
  <c r="L34" i="1"/>
  <c r="L38" i="1"/>
  <c r="L40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  <c r="F35" i="1"/>
  <c r="F39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2" i="4"/>
  <c r="D35" i="1"/>
  <c r="C34" i="1"/>
  <c r="D34" i="1"/>
  <c r="E34" i="1"/>
  <c r="F34" i="1"/>
  <c r="C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K34" i="1"/>
  <c r="K35" i="1"/>
  <c r="K36" i="1"/>
  <c r="K37" i="1"/>
  <c r="K38" i="1"/>
  <c r="K39" i="1"/>
  <c r="K40" i="1"/>
  <c r="J34" i="1"/>
  <c r="J35" i="1"/>
  <c r="J36" i="1"/>
  <c r="J37" i="1"/>
  <c r="J38" i="1"/>
  <c r="J39" i="1"/>
  <c r="J40" i="1"/>
  <c r="I35" i="1"/>
  <c r="I36" i="1"/>
  <c r="I37" i="1"/>
  <c r="I38" i="1"/>
  <c r="I39" i="1"/>
  <c r="I40" i="1"/>
  <c r="I34" i="1"/>
  <c r="H34" i="1"/>
  <c r="H40" i="1"/>
  <c r="H39" i="1"/>
  <c r="H38" i="1"/>
  <c r="H36" i="1"/>
  <c r="H37" i="1"/>
  <c r="H35" i="1"/>
  <c r="L39" i="1" l="1"/>
  <c r="L37" i="1"/>
  <c r="L36" i="1"/>
  <c r="F36" i="1"/>
  <c r="F38" i="1"/>
  <c r="F40" i="1"/>
  <c r="F37" i="1"/>
</calcChain>
</file>

<file path=xl/sharedStrings.xml><?xml version="1.0" encoding="utf-8"?>
<sst xmlns="http://schemas.openxmlformats.org/spreadsheetml/2006/main" count="62" uniqueCount="31">
  <si>
    <t>dev</t>
  </si>
  <si>
    <t>mean</t>
  </si>
  <si>
    <t>Anno</t>
  </si>
  <si>
    <t>Senza Causa</t>
  </si>
  <si>
    <t>min</t>
  </si>
  <si>
    <t>Max</t>
  </si>
  <si>
    <t>Resp</t>
  </si>
  <si>
    <t>Psico</t>
  </si>
  <si>
    <t>Forcing</t>
  </si>
  <si>
    <t>year</t>
  </si>
  <si>
    <t>tas</t>
  </si>
  <si>
    <t>Tas</t>
  </si>
  <si>
    <t>Co2</t>
  </si>
  <si>
    <t>CH4</t>
  </si>
  <si>
    <t>co2</t>
  </si>
  <si>
    <t>ch4 mol mol-1</t>
  </si>
  <si>
    <t>ppb</t>
  </si>
  <si>
    <t>Year</t>
  </si>
  <si>
    <t xml:space="preserve">  All</t>
  </si>
  <si>
    <t xml:space="preserve">  WMGHG</t>
  </si>
  <si>
    <t xml:space="preserve"> WMGHG (Sm)</t>
  </si>
  <si>
    <t>Aerosols</t>
  </si>
  <si>
    <t>Natural</t>
  </si>
  <si>
    <t>Neuro</t>
  </si>
  <si>
    <t>Digest</t>
  </si>
  <si>
    <t>Anthropogenic Forcing</t>
  </si>
  <si>
    <t>Temperature Anomaly</t>
  </si>
  <si>
    <t>CO2</t>
  </si>
  <si>
    <t>Real</t>
  </si>
  <si>
    <t>Predicted Respiratory Diseases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</si>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</sst>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  <numFmt numFmtId="167" formatCode="0.00000000000"/>
    <numFmt numFmtId="168" formatCode="0.0000"/>
    <numFmt numFmtId="169" formatCode="0.00000"/>
    <numFmt numFmtId="170" formatCode="0.00000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212121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4" borderId="0" xfId="0" applyFill="1"/>
    <xf numFmtId="0" fontId="18" fillId="0" borderId="0" xfId="0" applyFont="1"/>
    <xf numFmtId="167" fontId="0" fillId="0" borderId="0" xfId="0" applyNumberFormat="1"/>
    <xf numFmtId="0" fontId="16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6" fillId="36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165" fontId="0" fillId="35" borderId="10" xfId="0" applyNumberFormat="1" applyFill="1" applyBorder="1" applyAlignment="1">
      <alignment horizontal="right"/>
    </xf>
    <xf numFmtId="169" fontId="0" fillId="35" borderId="10" xfId="0" applyNumberFormat="1" applyFill="1" applyBorder="1" applyAlignment="1">
      <alignment horizontal="right"/>
    </xf>
    <xf numFmtId="168" fontId="0" fillId="35" borderId="10" xfId="0" applyNumberFormat="1" applyFill="1" applyBorder="1" applyAlignment="1">
      <alignment horizontal="right"/>
    </xf>
    <xf numFmtId="164" fontId="0" fillId="33" borderId="10" xfId="1" applyNumberFormat="1" applyFont="1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165" fontId="0" fillId="35" borderId="10" xfId="1" applyNumberFormat="1" applyFont="1" applyFill="1" applyBorder="1"/>
    <xf numFmtId="166" fontId="0" fillId="35" borderId="10" xfId="1" applyNumberFormat="1" applyFont="1" applyFill="1" applyBorder="1"/>
    <xf numFmtId="169" fontId="0" fillId="35" borderId="10" xfId="1" applyNumberFormat="1" applyFont="1" applyFill="1" applyBorder="1"/>
    <xf numFmtId="164" fontId="0" fillId="33" borderId="10" xfId="1" applyNumberFormat="1" applyFont="1" applyFill="1" applyBorder="1"/>
    <xf numFmtId="9" fontId="0" fillId="36" borderId="10" xfId="0" applyNumberFormat="1" applyFill="1" applyBorder="1" applyAlignment="1">
      <alignment horizontal="right"/>
    </xf>
    <xf numFmtId="43" fontId="0" fillId="35" borderId="10" xfId="1" applyFont="1" applyFill="1" applyBorder="1"/>
    <xf numFmtId="2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HOME!$H$2</c:f>
              <c:strCache>
                <c:ptCount val="1"/>
                <c:pt idx="0">
                  <c:v>Senza Causa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HOME!$B$3:$B$32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HOME!$H$3:$H$32</c:f>
              <c:numCache>
                <c:formatCode>_-* #,##0_-;\-* #,##0_-;_-* "-"??_-;_-@_-</c:formatCode>
                <c:ptCount val="30"/>
                <c:pt idx="0">
                  <c:v>150763</c:v>
                </c:pt>
                <c:pt idx="1">
                  <c:v>153475</c:v>
                </c:pt>
                <c:pt idx="2">
                  <c:v>151764</c:v>
                </c:pt>
                <c:pt idx="3">
                  <c:v>151486</c:v>
                </c:pt>
                <c:pt idx="4">
                  <c:v>150142</c:v>
                </c:pt>
                <c:pt idx="5">
                  <c:v>151629</c:v>
                </c:pt>
                <c:pt idx="6">
                  <c:v>152085</c:v>
                </c:pt>
                <c:pt idx="7">
                  <c:v>117241</c:v>
                </c:pt>
                <c:pt idx="8">
                  <c:v>126013</c:v>
                </c:pt>
                <c:pt idx="9">
                  <c:v>162890</c:v>
                </c:pt>
                <c:pt idx="10">
                  <c:v>153738</c:v>
                </c:pt>
                <c:pt idx="11">
                  <c:v>150292</c:v>
                </c:pt>
                <c:pt idx="12">
                  <c:v>148233</c:v>
                </c:pt>
                <c:pt idx="13">
                  <c:v>157337</c:v>
                </c:pt>
                <c:pt idx="14">
                  <c:v>135744</c:v>
                </c:pt>
                <c:pt idx="15">
                  <c:v>134303</c:v>
                </c:pt>
                <c:pt idx="16">
                  <c:v>128355</c:v>
                </c:pt>
                <c:pt idx="17">
                  <c:v>146238</c:v>
                </c:pt>
                <c:pt idx="18">
                  <c:v>148181</c:v>
                </c:pt>
                <c:pt idx="19">
                  <c:v>151189</c:v>
                </c:pt>
                <c:pt idx="20">
                  <c:v>162442</c:v>
                </c:pt>
                <c:pt idx="21">
                  <c:v>164257</c:v>
                </c:pt>
                <c:pt idx="22">
                  <c:v>173104</c:v>
                </c:pt>
                <c:pt idx="23">
                  <c:v>175566</c:v>
                </c:pt>
                <c:pt idx="24">
                  <c:v>169884</c:v>
                </c:pt>
                <c:pt idx="25">
                  <c:v>177146</c:v>
                </c:pt>
                <c:pt idx="26">
                  <c:v>186918</c:v>
                </c:pt>
                <c:pt idx="27">
                  <c:v>203498</c:v>
                </c:pt>
                <c:pt idx="28">
                  <c:v>216448</c:v>
                </c:pt>
                <c:pt idx="29">
                  <c:v>252967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7-40BD-A888-0CE6F590DF5C}"/>
            </c:ext>
          </c:extLst>
        </c:ser>
        <c:ser>
          <c:idx val="1"/>
          <c:order val="1"/>
          <c:tx>
            <c:strRef>
              <c:f>HOME!$I$2</c:f>
              <c:strCache>
                <c:ptCount val="1"/>
                <c:pt idx="0">
                  <c:v>Resp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HOME!$B$3:$B$32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HOME!$I$3:$I$32</c:f>
              <c:numCache>
                <c:formatCode>_-* #,##0_-;\-* #,##0_-;_-* "-"??_-;_-@_-</c:formatCode>
                <c:ptCount val="30"/>
                <c:pt idx="0">
                  <c:v>172504</c:v>
                </c:pt>
                <c:pt idx="1">
                  <c:v>170654</c:v>
                </c:pt>
                <c:pt idx="2">
                  <c:v>165663</c:v>
                </c:pt>
                <c:pt idx="3">
                  <c:v>167817</c:v>
                </c:pt>
                <c:pt idx="4">
                  <c:v>161193</c:v>
                </c:pt>
                <c:pt idx="5">
                  <c:v>167748</c:v>
                </c:pt>
                <c:pt idx="6">
                  <c:v>169168</c:v>
                </c:pt>
                <c:pt idx="7">
                  <c:v>158836</c:v>
                </c:pt>
                <c:pt idx="8">
                  <c:v>165289</c:v>
                </c:pt>
                <c:pt idx="9">
                  <c:v>185657</c:v>
                </c:pt>
                <c:pt idx="10">
                  <c:v>174324</c:v>
                </c:pt>
                <c:pt idx="11">
                  <c:v>163216</c:v>
                </c:pt>
                <c:pt idx="12">
                  <c:v>173917</c:v>
                </c:pt>
                <c:pt idx="13">
                  <c:v>187622</c:v>
                </c:pt>
                <c:pt idx="14">
                  <c:v>166271</c:v>
                </c:pt>
                <c:pt idx="15">
                  <c:v>184026</c:v>
                </c:pt>
                <c:pt idx="16">
                  <c:v>171405</c:v>
                </c:pt>
                <c:pt idx="17">
                  <c:v>187925</c:v>
                </c:pt>
                <c:pt idx="18">
                  <c:v>187352</c:v>
                </c:pt>
                <c:pt idx="19">
                  <c:v>194505</c:v>
                </c:pt>
                <c:pt idx="20">
                  <c:v>190617</c:v>
                </c:pt>
                <c:pt idx="21">
                  <c:v>193991</c:v>
                </c:pt>
                <c:pt idx="22">
                  <c:v>203621</c:v>
                </c:pt>
                <c:pt idx="23">
                  <c:v>200534</c:v>
                </c:pt>
                <c:pt idx="24">
                  <c:v>197475</c:v>
                </c:pt>
                <c:pt idx="25">
                  <c:v>222711</c:v>
                </c:pt>
                <c:pt idx="26">
                  <c:v>214886</c:v>
                </c:pt>
                <c:pt idx="27">
                  <c:v>228096</c:v>
                </c:pt>
                <c:pt idx="28">
                  <c:v>228324</c:v>
                </c:pt>
                <c:pt idx="29">
                  <c:v>220887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7-40BD-A888-0CE6F590DF5C}"/>
            </c:ext>
          </c:extLst>
        </c:ser>
        <c:ser>
          <c:idx val="2"/>
          <c:order val="2"/>
          <c:tx>
            <c:strRef>
              <c:f>HOME!$J$2</c:f>
              <c:strCache>
                <c:ptCount val="1"/>
                <c:pt idx="0">
                  <c:v>Digest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HOME!$B$3:$B$32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HOME!$J$3:$J$32</c:f>
              <c:numCache>
                <c:formatCode>General</c:formatCode>
                <c:ptCount val="30"/>
                <c:pt idx="0">
                  <c:v>187794</c:v>
                </c:pt>
                <c:pt idx="1">
                  <c:v>190233</c:v>
                </c:pt>
                <c:pt idx="2">
                  <c:v>191275</c:v>
                </c:pt>
                <c:pt idx="3">
                  <c:v>194803</c:v>
                </c:pt>
                <c:pt idx="4">
                  <c:v>196214</c:v>
                </c:pt>
                <c:pt idx="5">
                  <c:v>194797</c:v>
                </c:pt>
                <c:pt idx="6">
                  <c:v>193100</c:v>
                </c:pt>
                <c:pt idx="7">
                  <c:v>178111</c:v>
                </c:pt>
                <c:pt idx="8">
                  <c:v>181186</c:v>
                </c:pt>
                <c:pt idx="9">
                  <c:v>192000</c:v>
                </c:pt>
                <c:pt idx="10">
                  <c:v>190224</c:v>
                </c:pt>
                <c:pt idx="11">
                  <c:v>191924</c:v>
                </c:pt>
                <c:pt idx="12">
                  <c:v>194015</c:v>
                </c:pt>
                <c:pt idx="13">
                  <c:v>195433</c:v>
                </c:pt>
                <c:pt idx="14">
                  <c:v>186809</c:v>
                </c:pt>
                <c:pt idx="15">
                  <c:v>189934</c:v>
                </c:pt>
                <c:pt idx="16">
                  <c:v>188067</c:v>
                </c:pt>
                <c:pt idx="17">
                  <c:v>194033</c:v>
                </c:pt>
                <c:pt idx="18">
                  <c:v>197135</c:v>
                </c:pt>
                <c:pt idx="19">
                  <c:v>196034</c:v>
                </c:pt>
                <c:pt idx="20">
                  <c:v>195087</c:v>
                </c:pt>
                <c:pt idx="21">
                  <c:v>185802</c:v>
                </c:pt>
                <c:pt idx="22">
                  <c:v>189239</c:v>
                </c:pt>
                <c:pt idx="23">
                  <c:v>185375</c:v>
                </c:pt>
                <c:pt idx="24">
                  <c:v>183310</c:v>
                </c:pt>
                <c:pt idx="25">
                  <c:v>183979</c:v>
                </c:pt>
                <c:pt idx="26">
                  <c:v>189951</c:v>
                </c:pt>
                <c:pt idx="27">
                  <c:v>192193</c:v>
                </c:pt>
                <c:pt idx="28">
                  <c:v>195739</c:v>
                </c:pt>
                <c:pt idx="29">
                  <c:v>194005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7-40BD-A888-0CE6F590DF5C}"/>
            </c:ext>
          </c:extLst>
        </c:ser>
        <c:ser>
          <c:idx val="3"/>
          <c:order val="3"/>
          <c:tx>
            <c:strRef>
              <c:f>HOME!$K$2</c:f>
              <c:strCache>
                <c:ptCount val="1"/>
                <c:pt idx="0">
                  <c:v>Psico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HOME!$B$3:$B$32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HOME!$K$3:$K$32</c:f>
              <c:numCache>
                <c:formatCode>_-* #,##0_-;\-* #,##0_-;_-* "-"??_-;_-@_-</c:formatCode>
                <c:ptCount val="30"/>
                <c:pt idx="0">
                  <c:v>96920</c:v>
                </c:pt>
                <c:pt idx="1">
                  <c:v>101494</c:v>
                </c:pt>
                <c:pt idx="2">
                  <c:v>104047</c:v>
                </c:pt>
                <c:pt idx="3">
                  <c:v>108211</c:v>
                </c:pt>
                <c:pt idx="4">
                  <c:v>113597</c:v>
                </c:pt>
                <c:pt idx="5">
                  <c:v>122053</c:v>
                </c:pt>
                <c:pt idx="6">
                  <c:v>126415</c:v>
                </c:pt>
                <c:pt idx="7">
                  <c:v>126348</c:v>
                </c:pt>
                <c:pt idx="8">
                  <c:v>131550</c:v>
                </c:pt>
                <c:pt idx="9">
                  <c:v>143875</c:v>
                </c:pt>
                <c:pt idx="10">
                  <c:v>148934</c:v>
                </c:pt>
                <c:pt idx="11">
                  <c:v>155385</c:v>
                </c:pt>
                <c:pt idx="12">
                  <c:v>163029</c:v>
                </c:pt>
                <c:pt idx="13">
                  <c:v>179143</c:v>
                </c:pt>
                <c:pt idx="14">
                  <c:v>163920</c:v>
                </c:pt>
                <c:pt idx="15">
                  <c:v>178844</c:v>
                </c:pt>
                <c:pt idx="16">
                  <c:v>185096</c:v>
                </c:pt>
                <c:pt idx="17">
                  <c:v>193670</c:v>
                </c:pt>
                <c:pt idx="18">
                  <c:v>212043</c:v>
                </c:pt>
                <c:pt idx="19">
                  <c:v>223580</c:v>
                </c:pt>
                <c:pt idx="20">
                  <c:v>232121</c:v>
                </c:pt>
                <c:pt idx="21">
                  <c:v>242948</c:v>
                </c:pt>
                <c:pt idx="22">
                  <c:v>269393</c:v>
                </c:pt>
                <c:pt idx="23">
                  <c:v>279718</c:v>
                </c:pt>
                <c:pt idx="24">
                  <c:v>284586</c:v>
                </c:pt>
                <c:pt idx="25">
                  <c:v>323080</c:v>
                </c:pt>
                <c:pt idx="26">
                  <c:v>330733</c:v>
                </c:pt>
                <c:pt idx="27">
                  <c:v>356233</c:v>
                </c:pt>
                <c:pt idx="28">
                  <c:v>369401</c:v>
                </c:pt>
                <c:pt idx="29">
                  <c:v>371505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7-40BD-A888-0CE6F590DF5C}"/>
            </c:ext>
          </c:extLst>
        </c:ser>
        <c:ser>
          <c:idx val="4"/>
          <c:order val="4"/>
          <c:tx>
            <c:strRef>
              <c:f>HOME!$L$2</c:f>
              <c:strCache>
                <c:ptCount val="1"/>
                <c:pt idx="0">
                  <c:v>Neuro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HOME!$L$3:$L$32</c:f>
              <c:numCache>
                <c:formatCode>_-* #,##0_-;\-* #,##0_-;_-* "-"??_-;_-@_-</c:formatCode>
                <c:ptCount val="30"/>
                <c:pt idx="0">
                  <c:v>58167</c:v>
                </c:pt>
                <c:pt idx="1">
                  <c:v>59844</c:v>
                </c:pt>
                <c:pt idx="2">
                  <c:v>60251</c:v>
                </c:pt>
                <c:pt idx="3">
                  <c:v>60441</c:v>
                </c:pt>
                <c:pt idx="4">
                  <c:v>62300</c:v>
                </c:pt>
                <c:pt idx="5">
                  <c:v>65268</c:v>
                </c:pt>
                <c:pt idx="6">
                  <c:v>68756</c:v>
                </c:pt>
                <c:pt idx="7">
                  <c:v>67578</c:v>
                </c:pt>
                <c:pt idx="8">
                  <c:v>71773</c:v>
                </c:pt>
                <c:pt idx="9">
                  <c:v>79849</c:v>
                </c:pt>
                <c:pt idx="10">
                  <c:v>84054</c:v>
                </c:pt>
                <c:pt idx="11">
                  <c:v>88900</c:v>
                </c:pt>
                <c:pt idx="12">
                  <c:v>94748</c:v>
                </c:pt>
                <c:pt idx="13">
                  <c:v>107896</c:v>
                </c:pt>
                <c:pt idx="14">
                  <c:v>100464</c:v>
                </c:pt>
                <c:pt idx="15">
                  <c:v>107382</c:v>
                </c:pt>
                <c:pt idx="16">
                  <c:v>110429</c:v>
                </c:pt>
                <c:pt idx="17">
                  <c:v>115947</c:v>
                </c:pt>
                <c:pt idx="18">
                  <c:v>122663</c:v>
                </c:pt>
                <c:pt idx="19">
                  <c:v>127707</c:v>
                </c:pt>
                <c:pt idx="20">
                  <c:v>131706</c:v>
                </c:pt>
                <c:pt idx="21">
                  <c:v>137433</c:v>
                </c:pt>
                <c:pt idx="22">
                  <c:v>150049</c:v>
                </c:pt>
                <c:pt idx="23">
                  <c:v>150324</c:v>
                </c:pt>
                <c:pt idx="24">
                  <c:v>151868</c:v>
                </c:pt>
                <c:pt idx="25">
                  <c:v>166242</c:v>
                </c:pt>
                <c:pt idx="26">
                  <c:v>168563</c:v>
                </c:pt>
                <c:pt idx="27">
                  <c:v>181419</c:v>
                </c:pt>
                <c:pt idx="28">
                  <c:v>184611</c:v>
                </c:pt>
                <c:pt idx="29">
                  <c:v>185521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E80-A54C-91E81299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88448"/>
        <c:axId val="1595088928"/>
      </c:lineChart>
      <c:catAx>
        <c:axId val="1595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5088928"/>
        <c:crosses val="autoZero"/>
        <c:auto val="1"/>
        <c:lblAlgn val="ctr"/>
        <c:lblOffset val="100"/>
        <c:noMultiLvlLbl val="0"/>
      </c:catAx>
      <c:valAx>
        <c:axId val="15950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50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'CO2'!$B$2:$B$31</c:f>
              <c:numCache>
                <c:formatCode>0.00000</c:formatCode>
                <c:ptCount val="30"/>
                <c:pt idx="0">
                  <c:v>354.03883999999999</c:v>
                </c:pt>
                <c:pt idx="1">
                  <c:v>355.31304</c:v>
                </c:pt>
                <c:pt idx="2">
                  <c:v>356.20605999999998</c:v>
                </c:pt>
                <c:pt idx="3">
                  <c:v>356.90636000000001</c:v>
                </c:pt>
                <c:pt idx="4">
                  <c:v>358.22650000000004</c:v>
                </c:pt>
                <c:pt idx="5">
                  <c:v>360.19276000000002</c:v>
                </c:pt>
                <c:pt idx="6">
                  <c:v>361.96541999999999</c:v>
                </c:pt>
                <c:pt idx="7">
                  <c:v>363.22413</c:v>
                </c:pt>
                <c:pt idx="8">
                  <c:v>365.85683</c:v>
                </c:pt>
                <c:pt idx="9">
                  <c:v>367.79066</c:v>
                </c:pt>
                <c:pt idx="10">
                  <c:v>369.08639999999997</c:v>
                </c:pt>
                <c:pt idx="11">
                  <c:v>370.63254000000001</c:v>
                </c:pt>
                <c:pt idx="12">
                  <c:v>372.77274999999997</c:v>
                </c:pt>
                <c:pt idx="13">
                  <c:v>375.33618000000001</c:v>
                </c:pt>
                <c:pt idx="14">
                  <c:v>376.94954999999999</c:v>
                </c:pt>
                <c:pt idx="15">
                  <c:v>378.85366999999997</c:v>
                </c:pt>
                <c:pt idx="16">
                  <c:v>380.9547</c:v>
                </c:pt>
                <c:pt idx="17">
                  <c:v>382.55547000000001</c:v>
                </c:pt>
                <c:pt idx="18">
                  <c:v>384.68467999999996</c:v>
                </c:pt>
                <c:pt idx="19">
                  <c:v>386.23439999999999</c:v>
                </c:pt>
                <c:pt idx="20">
                  <c:v>388.64010000000002</c:v>
                </c:pt>
                <c:pt idx="21">
                  <c:v>390.88533999999999</c:v>
                </c:pt>
                <c:pt idx="22">
                  <c:v>392.9606</c:v>
                </c:pt>
                <c:pt idx="23">
                  <c:v>395.64637999999997</c:v>
                </c:pt>
                <c:pt idx="24">
                  <c:v>397.49342000000001</c:v>
                </c:pt>
                <c:pt idx="25">
                  <c:v>399.89702</c:v>
                </c:pt>
                <c:pt idx="26">
                  <c:v>403.03373999999997</c:v>
                </c:pt>
                <c:pt idx="27">
                  <c:v>405.69995</c:v>
                </c:pt>
                <c:pt idx="28">
                  <c:v>408.54641999999996</c:v>
                </c:pt>
                <c:pt idx="29">
                  <c:v>411.42982000000001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8-4756-9BEB-01166C3DF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'CO2'!$B$31:$B$62</c:f>
              <c:numCache>
                <c:formatCode>0.00000</c:formatCode>
                <c:ptCount val="32"/>
                <c:pt idx="0">
                  <c:v>411.42982000000001</c:v>
                </c:pt>
                <c:pt idx="1">
                  <c:v>414.31625000000003</c:v>
                </c:pt>
                <c:pt idx="2">
                  <c:v>417.20317999999997</c:v>
                </c:pt>
                <c:pt idx="3">
                  <c:v>420.11018000000001</c:v>
                </c:pt>
                <c:pt idx="4">
                  <c:v>423.04250000000002</c:v>
                </c:pt>
                <c:pt idx="5">
                  <c:v>425.98252000000002</c:v>
                </c:pt>
                <c:pt idx="6">
                  <c:v>428.95535999999998</c:v>
                </c:pt>
                <c:pt idx="7">
                  <c:v>431.93541999999997</c:v>
                </c:pt>
                <c:pt idx="8">
                  <c:v>434.92747000000003</c:v>
                </c:pt>
                <c:pt idx="9">
                  <c:v>437.96379999999999</c:v>
                </c:pt>
                <c:pt idx="10">
                  <c:v>440.99707000000001</c:v>
                </c:pt>
                <c:pt idx="11">
                  <c:v>444.05303000000004</c:v>
                </c:pt>
                <c:pt idx="12">
                  <c:v>447.15838000000002</c:v>
                </c:pt>
                <c:pt idx="13">
                  <c:v>450.26146</c:v>
                </c:pt>
                <c:pt idx="14">
                  <c:v>453.37064999999996</c:v>
                </c:pt>
                <c:pt idx="15">
                  <c:v>456.46078</c:v>
                </c:pt>
                <c:pt idx="16">
                  <c:v>459.57346000000001</c:v>
                </c:pt>
                <c:pt idx="17">
                  <c:v>462.69997000000001</c:v>
                </c:pt>
                <c:pt idx="18">
                  <c:v>465.82337000000001</c:v>
                </c:pt>
                <c:pt idx="19">
                  <c:v>468.95699999999999</c:v>
                </c:pt>
                <c:pt idx="20">
                  <c:v>472.09070000000003</c:v>
                </c:pt>
                <c:pt idx="21">
                  <c:v>475.25743</c:v>
                </c:pt>
                <c:pt idx="22">
                  <c:v>478.41472999999996</c:v>
                </c:pt>
                <c:pt idx="23">
                  <c:v>481.58693</c:v>
                </c:pt>
                <c:pt idx="24">
                  <c:v>484.74772000000002</c:v>
                </c:pt>
                <c:pt idx="25">
                  <c:v>487.90223000000003</c:v>
                </c:pt>
                <c:pt idx="26">
                  <c:v>491.07549999999998</c:v>
                </c:pt>
                <c:pt idx="27">
                  <c:v>494.20213000000001</c:v>
                </c:pt>
                <c:pt idx="28">
                  <c:v>497.35744999999997</c:v>
                </c:pt>
                <c:pt idx="29">
                  <c:v>500.50799999999998</c:v>
                </c:pt>
                <c:pt idx="30">
                  <c:v>503.64720000000005</c:v>
                </c:pt>
                <c:pt idx="31">
                  <c:v>506.79372999999998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8-4756-9BEB-01166C3D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31776"/>
        <c:axId val="645035136"/>
      </c:lineChart>
      <c:catAx>
        <c:axId val="6450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035136"/>
        <c:crosses val="autoZero"/>
        <c:auto val="1"/>
        <c:lblAlgn val="ctr"/>
        <c:lblOffset val="100"/>
        <c:noMultiLvlLbl val="0"/>
      </c:catAx>
      <c:valAx>
        <c:axId val="6450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0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Victims Without External Causes</a:t>
            </a:r>
          </a:p>
        </c:rich>
      </c:tx>
      <c:layout>
        <c:manualLayout>
          <c:xMode val="edge"/>
          <c:yMode val="edge"/>
          <c:x val="0.29081596018114314"/>
          <c:y val="6.5903572667360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912447202377847E-2"/>
          <c:y val="0.18663203406628112"/>
          <c:w val="0.90612794163441435"/>
          <c:h val="0.7334080320409776"/>
        </c:manualLayout>
      </c:layout>
      <c:lineChart>
        <c:grouping val="standard"/>
        <c:varyColors val="0"/>
        <c:ser>
          <c:idx val="0"/>
          <c:order val="0"/>
          <c:tx>
            <c:strRef>
              <c:f>TestGrafico!$A$2</c:f>
              <c:strCache>
                <c:ptCount val="1"/>
                <c:pt idx="0">
                  <c:v>Real</c:v>
                </c:pt>
              </c:strCache>
            </c:strRef>
          </c:tx>
          <c:spPr>
            <a:ln w="50800" cap="rnd" cmpd="sng" algn="ctr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TestGrafico!$C$3:$C$32</c:f>
              <c:numCache>
                <c:formatCode>0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TestGrafico!$A$3:$A$32</c:f>
              <c:numCache>
                <c:formatCode>_-* #,##0_-;\-* #,##0_-;_-* "-"??_-;_-@_-</c:formatCode>
                <c:ptCount val="30"/>
                <c:pt idx="0">
                  <c:v>150763</c:v>
                </c:pt>
                <c:pt idx="1">
                  <c:v>153475</c:v>
                </c:pt>
                <c:pt idx="2">
                  <c:v>151764</c:v>
                </c:pt>
                <c:pt idx="3">
                  <c:v>151486</c:v>
                </c:pt>
                <c:pt idx="4">
                  <c:v>150142</c:v>
                </c:pt>
                <c:pt idx="5">
                  <c:v>151629</c:v>
                </c:pt>
                <c:pt idx="6">
                  <c:v>152085</c:v>
                </c:pt>
                <c:pt idx="7">
                  <c:v>117241</c:v>
                </c:pt>
                <c:pt idx="8">
                  <c:v>126013</c:v>
                </c:pt>
                <c:pt idx="9">
                  <c:v>162890</c:v>
                </c:pt>
                <c:pt idx="10">
                  <c:v>153738</c:v>
                </c:pt>
                <c:pt idx="11">
                  <c:v>150292</c:v>
                </c:pt>
                <c:pt idx="12">
                  <c:v>148233</c:v>
                </c:pt>
                <c:pt idx="13">
                  <c:v>157337</c:v>
                </c:pt>
                <c:pt idx="14">
                  <c:v>135744</c:v>
                </c:pt>
                <c:pt idx="15">
                  <c:v>134303</c:v>
                </c:pt>
                <c:pt idx="16">
                  <c:v>128355</c:v>
                </c:pt>
                <c:pt idx="17">
                  <c:v>146238</c:v>
                </c:pt>
                <c:pt idx="18">
                  <c:v>148181</c:v>
                </c:pt>
                <c:pt idx="19">
                  <c:v>151189</c:v>
                </c:pt>
                <c:pt idx="20">
                  <c:v>162442</c:v>
                </c:pt>
                <c:pt idx="21">
                  <c:v>164257</c:v>
                </c:pt>
                <c:pt idx="22">
                  <c:v>173104</c:v>
                </c:pt>
                <c:pt idx="23">
                  <c:v>175566</c:v>
                </c:pt>
                <c:pt idx="24">
                  <c:v>169884</c:v>
                </c:pt>
                <c:pt idx="25">
                  <c:v>177146</c:v>
                </c:pt>
                <c:pt idx="26">
                  <c:v>186918</c:v>
                </c:pt>
                <c:pt idx="27">
                  <c:v>203498</c:v>
                </c:pt>
                <c:pt idx="28">
                  <c:v>216448</c:v>
                </c:pt>
                <c:pt idx="29">
                  <c:v>252967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206-91EC-EBD80A5EC87D}"/>
            </c:ext>
          </c:extLst>
        </c:ser>
        <c:ser>
          <c:idx val="2"/>
          <c:order val="2"/>
          <c:tx>
            <c:strRef>
              <c:f>TestGrafico!$B$2</c:f>
              <c:strCache>
                <c:ptCount val="1"/>
                <c:pt idx="0">
                  <c:v>Predicted Respiratory Diseases</c:v>
                </c:pt>
              </c:strCache>
            </c:strRef>
          </c:tx>
          <c:spPr>
            <a:ln w="476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TestGrafico!$C$3:$C$32</c:f>
              <c:numCache>
                <c:formatCode>0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TestGrafico!$B$3:$B$32</c:f>
              <c:numCache>
                <c:formatCode>General</c:formatCode>
                <c:ptCount val="30"/>
                <c:pt idx="0">
                  <c:v>150666.35999999999</c:v>
                </c:pt>
                <c:pt idx="1">
                  <c:v>150046.85999999999</c:v>
                </c:pt>
                <c:pt idx="2">
                  <c:v>149264.14000000001</c:v>
                </c:pt>
                <c:pt idx="3">
                  <c:v>149016.06</c:v>
                </c:pt>
                <c:pt idx="4">
                  <c:v>148608.10999999999</c:v>
                </c:pt>
                <c:pt idx="5">
                  <c:v>148182.92000000001</c:v>
                </c:pt>
                <c:pt idx="6">
                  <c:v>148005.1</c:v>
                </c:pt>
                <c:pt idx="7">
                  <c:v>147786</c:v>
                </c:pt>
                <c:pt idx="8">
                  <c:v>148162.53</c:v>
                </c:pt>
                <c:pt idx="9">
                  <c:v>148849.98000000001</c:v>
                </c:pt>
                <c:pt idx="10">
                  <c:v>148901.47</c:v>
                </c:pt>
                <c:pt idx="11">
                  <c:v>148862.54999999999</c:v>
                </c:pt>
                <c:pt idx="12">
                  <c:v>149118.89000000001</c:v>
                </c:pt>
                <c:pt idx="13">
                  <c:v>149798.26999999999</c:v>
                </c:pt>
                <c:pt idx="14">
                  <c:v>150015.28</c:v>
                </c:pt>
                <c:pt idx="15">
                  <c:v>150070.47</c:v>
                </c:pt>
                <c:pt idx="16">
                  <c:v>150308.01999999999</c:v>
                </c:pt>
                <c:pt idx="17">
                  <c:v>151324.47</c:v>
                </c:pt>
                <c:pt idx="18">
                  <c:v>154349.4</c:v>
                </c:pt>
                <c:pt idx="19">
                  <c:v>156894.01999999999</c:v>
                </c:pt>
                <c:pt idx="20">
                  <c:v>161477.32999999999</c:v>
                </c:pt>
                <c:pt idx="21">
                  <c:v>165314.28</c:v>
                </c:pt>
                <c:pt idx="22">
                  <c:v>167639.76999999999</c:v>
                </c:pt>
                <c:pt idx="23">
                  <c:v>172450.55</c:v>
                </c:pt>
                <c:pt idx="24">
                  <c:v>177696.38</c:v>
                </c:pt>
                <c:pt idx="25">
                  <c:v>184243.03</c:v>
                </c:pt>
                <c:pt idx="26">
                  <c:v>190501.45</c:v>
                </c:pt>
                <c:pt idx="27">
                  <c:v>202841.44</c:v>
                </c:pt>
                <c:pt idx="28">
                  <c:v>210789.86</c:v>
                </c:pt>
                <c:pt idx="29">
                  <c:v>217587.83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206-91EC-EBD80A5E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6574120"/>
        <c:axId val="546570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TestGrafico!#REF!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TestGrafico!$C$3:$C$32</c15:sqref>
                        </c15:formulaRef>
                      </c:ext>
                    </c:extLst>
                    <c:numCache>
                      <c:formatCode>0</c:formatCode>
                      <c:ptCount val="30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TestGrafico!#REF!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37-4206-91EC-EBD80A5EC87D}"/>
                  </c:ext>
                </c:extLst>
              </c15:ser>
            </c15:filteredLineSeries>
          </c:ext>
        </c:extLst>
      </c:lineChart>
      <c:catAx>
        <c:axId val="546574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570520"/>
        <c:crosses val="autoZero"/>
        <c:auto val="1"/>
        <c:lblAlgn val="ctr"/>
        <c:lblOffset val="100"/>
        <c:noMultiLvlLbl val="0"/>
      </c:catAx>
      <c:valAx>
        <c:axId val="546570520"/>
        <c:scaling>
          <c:orientation val="minMax"/>
          <c:min val="12000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574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36624738644959"/>
          <c:y val="0.22655663933011833"/>
          <c:w val="0.32049815939321147"/>
          <c:h val="9.73190202435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161924</xdr:rowOff>
    </xdr:from>
    <xdr:to>
      <xdr:col>20</xdr:col>
      <xdr:colOff>552450</xdr:colOff>
      <xdr:row>38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4B2A4F-BC7A-0018-E712-F05AD2E3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8</xdr:row>
      <xdr:rowOff>23812</xdr:rowOff>
    </xdr:from>
    <xdr:to>
      <xdr:col>17</xdr:col>
      <xdr:colOff>304800</xdr:colOff>
      <xdr:row>22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A29A4E9-459F-3BC8-72F3-F417D40F1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9525</xdr:rowOff>
    </xdr:from>
    <xdr:to>
      <xdr:col>22</xdr:col>
      <xdr:colOff>66675</xdr:colOff>
      <xdr:row>26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64C811-9A55-AFAE-91A4-11EDB6D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50"/>
  <sheetViews>
    <sheetView topLeftCell="A7" workbookViewId="0">
      <selection activeCell="H3" sqref="H3:H32"/>
    </sheetView>
  </sheetViews>
  <sheetFormatPr defaultRowHeight="15" x14ac:dyDescent="0.25"/>
  <cols>
    <col min="2" max="2" width="6" bestFit="1" customWidth="1"/>
    <col min="3" max="3" width="7.5703125" bestFit="1" customWidth="1"/>
    <col min="4" max="4" width="8.85546875" bestFit="1" customWidth="1"/>
    <col min="5" max="5" width="9.5703125" bestFit="1" customWidth="1"/>
    <col min="6" max="6" width="10.5703125" bestFit="1" customWidth="1"/>
    <col min="7" max="7" width="6.5703125" customWidth="1"/>
    <col min="8" max="8" width="12.28515625" bestFit="1" customWidth="1"/>
    <col min="9" max="9" width="8.85546875" bestFit="1" customWidth="1"/>
    <col min="11" max="11" width="9.5703125" bestFit="1" customWidth="1"/>
    <col min="17" max="17" width="24.28515625" customWidth="1"/>
  </cols>
  <sheetData>
    <row r="2" spans="2:12" x14ac:dyDescent="0.25">
      <c r="B2" s="8" t="s">
        <v>2</v>
      </c>
      <c r="C2" s="9" t="s">
        <v>8</v>
      </c>
      <c r="D2" s="9" t="s">
        <v>11</v>
      </c>
      <c r="E2" s="9" t="s">
        <v>12</v>
      </c>
      <c r="F2" s="9" t="s">
        <v>13</v>
      </c>
      <c r="G2" s="10"/>
      <c r="H2" s="11" t="s">
        <v>3</v>
      </c>
      <c r="I2" s="11" t="s">
        <v>6</v>
      </c>
      <c r="J2" s="11" t="s">
        <v>24</v>
      </c>
      <c r="K2" s="11" t="s">
        <v>7</v>
      </c>
      <c r="L2" s="11" t="s">
        <v>23</v>
      </c>
    </row>
    <row r="3" spans="2:12" x14ac:dyDescent="0.25">
      <c r="B3" s="12">
        <v>1990</v>
      </c>
      <c r="C3" s="13">
        <v>1.427</v>
      </c>
      <c r="D3" s="14">
        <v>286.69396999999998</v>
      </c>
      <c r="E3" s="15">
        <v>354.03883999999999</v>
      </c>
      <c r="F3" s="16">
        <v>1716.6514999999999</v>
      </c>
      <c r="G3" s="10"/>
      <c r="H3" s="17">
        <v>150763</v>
      </c>
      <c r="I3" s="17">
        <v>172504</v>
      </c>
      <c r="J3" s="18">
        <v>187794</v>
      </c>
      <c r="K3" s="17">
        <v>96920</v>
      </c>
      <c r="L3" s="17">
        <v>58167</v>
      </c>
    </row>
    <row r="4" spans="2:12" x14ac:dyDescent="0.25">
      <c r="B4" s="12">
        <v>1991</v>
      </c>
      <c r="C4" s="13">
        <v>0.29699999999999999</v>
      </c>
      <c r="D4" s="14">
        <v>285.52746999999999</v>
      </c>
      <c r="E4" s="15">
        <v>355.31304</v>
      </c>
      <c r="F4" s="16">
        <v>1728.5241000000001</v>
      </c>
      <c r="G4" s="10"/>
      <c r="H4" s="17">
        <v>153475</v>
      </c>
      <c r="I4" s="17">
        <v>170654</v>
      </c>
      <c r="J4" s="18">
        <v>190233</v>
      </c>
      <c r="K4" s="17">
        <v>101494</v>
      </c>
      <c r="L4" s="17">
        <v>59844</v>
      </c>
    </row>
    <row r="5" spans="2:12" x14ac:dyDescent="0.25">
      <c r="B5" s="12">
        <v>1992</v>
      </c>
      <c r="C5" s="13">
        <v>-0.69099999999999995</v>
      </c>
      <c r="D5" s="14">
        <v>286.37903</v>
      </c>
      <c r="E5" s="15">
        <v>356.20605999999998</v>
      </c>
      <c r="F5" s="16">
        <v>1739.3915</v>
      </c>
      <c r="G5" s="10"/>
      <c r="H5" s="17">
        <v>151764</v>
      </c>
      <c r="I5" s="17">
        <v>165663</v>
      </c>
      <c r="J5" s="18">
        <v>191275</v>
      </c>
      <c r="K5" s="17">
        <v>104047</v>
      </c>
      <c r="L5" s="17">
        <v>60251</v>
      </c>
    </row>
    <row r="6" spans="2:12" x14ac:dyDescent="0.25">
      <c r="B6" s="12">
        <v>1993</v>
      </c>
      <c r="C6" s="13">
        <v>0.34799999999999998</v>
      </c>
      <c r="D6" s="14">
        <v>286.37011999999999</v>
      </c>
      <c r="E6" s="15">
        <v>356.90636000000001</v>
      </c>
      <c r="F6" s="16">
        <v>1742.5373</v>
      </c>
      <c r="G6" s="10"/>
      <c r="H6" s="17">
        <v>151486</v>
      </c>
      <c r="I6" s="17">
        <v>167817</v>
      </c>
      <c r="J6" s="18">
        <v>194803</v>
      </c>
      <c r="K6" s="17">
        <v>108211</v>
      </c>
      <c r="L6" s="17">
        <v>60441</v>
      </c>
    </row>
    <row r="7" spans="2:12" x14ac:dyDescent="0.25">
      <c r="B7" s="12">
        <v>1994</v>
      </c>
      <c r="C7" s="13">
        <v>1.048</v>
      </c>
      <c r="D7" s="14">
        <v>286.59435999999999</v>
      </c>
      <c r="E7" s="15">
        <v>358.22650000000004</v>
      </c>
      <c r="F7" s="16">
        <v>1748.0292999999999</v>
      </c>
      <c r="G7" s="10"/>
      <c r="H7" s="17">
        <v>150142</v>
      </c>
      <c r="I7" s="17">
        <v>161193</v>
      </c>
      <c r="J7" s="18">
        <v>196214</v>
      </c>
      <c r="K7" s="17">
        <v>113597</v>
      </c>
      <c r="L7" s="17">
        <v>62300</v>
      </c>
    </row>
    <row r="8" spans="2:12" x14ac:dyDescent="0.25">
      <c r="B8" s="12">
        <v>1995</v>
      </c>
      <c r="C8" s="13">
        <v>1.3340000000000001</v>
      </c>
      <c r="D8" s="14">
        <v>285.75110000000001</v>
      </c>
      <c r="E8" s="15">
        <v>360.19276000000002</v>
      </c>
      <c r="F8" s="16">
        <v>1754.6405</v>
      </c>
      <c r="G8" s="10"/>
      <c r="H8" s="17">
        <v>151629</v>
      </c>
      <c r="I8" s="17">
        <v>167748</v>
      </c>
      <c r="J8" s="18">
        <v>194797</v>
      </c>
      <c r="K8" s="17">
        <v>122053</v>
      </c>
      <c r="L8" s="17">
        <v>65268</v>
      </c>
    </row>
    <row r="9" spans="2:12" x14ac:dyDescent="0.25">
      <c r="B9" s="12">
        <v>1996</v>
      </c>
      <c r="C9" s="13">
        <v>1.4159999999999999</v>
      </c>
      <c r="D9" s="14">
        <v>285.75963999999999</v>
      </c>
      <c r="E9" s="15">
        <v>361.96541999999999</v>
      </c>
      <c r="F9" s="16">
        <v>1756.7156</v>
      </c>
      <c r="G9" s="10"/>
      <c r="H9" s="17">
        <v>152085</v>
      </c>
      <c r="I9" s="17">
        <v>169168</v>
      </c>
      <c r="J9" s="18">
        <v>193100</v>
      </c>
      <c r="K9" s="17">
        <v>126415</v>
      </c>
      <c r="L9" s="17">
        <v>68756</v>
      </c>
    </row>
    <row r="10" spans="2:12" x14ac:dyDescent="0.25">
      <c r="B10" s="12">
        <v>1997</v>
      </c>
      <c r="C10" s="13">
        <v>1.5509999999999999</v>
      </c>
      <c r="D10" s="14">
        <v>286.21429999999998</v>
      </c>
      <c r="E10" s="15">
        <v>363.22413</v>
      </c>
      <c r="F10" s="16">
        <v>1760.9692</v>
      </c>
      <c r="G10" s="10"/>
      <c r="H10" s="17">
        <v>117241</v>
      </c>
      <c r="I10" s="17">
        <v>158836</v>
      </c>
      <c r="J10" s="18">
        <v>178111</v>
      </c>
      <c r="K10" s="17">
        <v>126348</v>
      </c>
      <c r="L10" s="17">
        <v>67578</v>
      </c>
    </row>
    <row r="11" spans="2:12" x14ac:dyDescent="0.25">
      <c r="B11" s="12">
        <v>1998</v>
      </c>
      <c r="C11" s="13">
        <v>1.4259999999999999</v>
      </c>
      <c r="D11" s="14">
        <v>286.26382000000001</v>
      </c>
      <c r="E11" s="15">
        <v>365.85683</v>
      </c>
      <c r="F11" s="16">
        <v>1769.5965999999999</v>
      </c>
      <c r="G11" s="10"/>
      <c r="H11" s="17">
        <v>126013</v>
      </c>
      <c r="I11" s="17">
        <v>165289</v>
      </c>
      <c r="J11" s="18">
        <v>181186</v>
      </c>
      <c r="K11" s="17">
        <v>131550</v>
      </c>
      <c r="L11" s="17">
        <v>71773</v>
      </c>
    </row>
    <row r="12" spans="2:12" x14ac:dyDescent="0.25">
      <c r="B12" s="12">
        <v>1999</v>
      </c>
      <c r="C12" s="13">
        <v>1.7090000000000001</v>
      </c>
      <c r="D12" s="14">
        <v>286.85244999999998</v>
      </c>
      <c r="E12" s="15">
        <v>367.79066</v>
      </c>
      <c r="F12" s="16">
        <v>1777.5071</v>
      </c>
      <c r="G12" s="10"/>
      <c r="H12" s="17">
        <v>162890</v>
      </c>
      <c r="I12" s="17">
        <v>185657</v>
      </c>
      <c r="J12" s="18">
        <v>192000</v>
      </c>
      <c r="K12" s="17">
        <v>143875</v>
      </c>
      <c r="L12" s="17">
        <v>79849</v>
      </c>
    </row>
    <row r="13" spans="2:12" x14ac:dyDescent="0.25">
      <c r="B13" s="12">
        <v>2000</v>
      </c>
      <c r="C13" s="13">
        <v>1.9079999999999999</v>
      </c>
      <c r="D13" s="14">
        <v>287.03543000000002</v>
      </c>
      <c r="E13" s="15">
        <v>369.08639999999997</v>
      </c>
      <c r="F13" s="16">
        <v>1777.5371</v>
      </c>
      <c r="G13" s="10"/>
      <c r="H13" s="17">
        <v>153738</v>
      </c>
      <c r="I13" s="17">
        <v>174324</v>
      </c>
      <c r="J13" s="18">
        <v>190224</v>
      </c>
      <c r="K13" s="17">
        <v>148934</v>
      </c>
      <c r="L13" s="17">
        <v>84054</v>
      </c>
    </row>
    <row r="14" spans="2:12" x14ac:dyDescent="0.25">
      <c r="B14" s="12">
        <v>2001</v>
      </c>
      <c r="C14" s="13">
        <v>1.601</v>
      </c>
      <c r="D14" s="14">
        <v>286.81054999999998</v>
      </c>
      <c r="E14" s="15">
        <v>370.63254000000001</v>
      </c>
      <c r="F14" s="16">
        <v>1776.1478</v>
      </c>
      <c r="G14" s="10"/>
      <c r="H14" s="17">
        <v>150292</v>
      </c>
      <c r="I14" s="17">
        <v>163216</v>
      </c>
      <c r="J14" s="18">
        <v>191924</v>
      </c>
      <c r="K14" s="17">
        <v>155385</v>
      </c>
      <c r="L14" s="17">
        <v>88900</v>
      </c>
    </row>
    <row r="15" spans="2:12" x14ac:dyDescent="0.25">
      <c r="B15" s="12">
        <v>2002</v>
      </c>
      <c r="C15" s="13">
        <v>1.718</v>
      </c>
      <c r="D15" s="14">
        <v>287.11095999999998</v>
      </c>
      <c r="E15" s="15">
        <v>372.77274999999997</v>
      </c>
      <c r="F15" s="16">
        <v>1778.4187000000002</v>
      </c>
      <c r="G15" s="10"/>
      <c r="H15" s="17">
        <v>148233</v>
      </c>
      <c r="I15" s="17">
        <v>173917</v>
      </c>
      <c r="J15" s="18">
        <v>194015</v>
      </c>
      <c r="K15" s="17">
        <v>163029</v>
      </c>
      <c r="L15" s="17">
        <v>94748</v>
      </c>
    </row>
    <row r="16" spans="2:12" x14ac:dyDescent="0.25">
      <c r="B16" s="12">
        <v>2003</v>
      </c>
      <c r="C16" s="13">
        <v>1.6850000000000001</v>
      </c>
      <c r="D16" s="14">
        <v>286.79196000000002</v>
      </c>
      <c r="E16" s="15">
        <v>375.33618000000001</v>
      </c>
      <c r="F16" s="16">
        <v>1783.0147999999999</v>
      </c>
      <c r="G16" s="10"/>
      <c r="H16" s="17">
        <v>157337</v>
      </c>
      <c r="I16" s="17">
        <v>187622</v>
      </c>
      <c r="J16" s="18">
        <v>195433</v>
      </c>
      <c r="K16" s="17">
        <v>179143</v>
      </c>
      <c r="L16" s="17">
        <v>107896</v>
      </c>
    </row>
    <row r="17" spans="2:12" x14ac:dyDescent="0.25">
      <c r="B17" s="12">
        <v>2004</v>
      </c>
      <c r="C17" s="13">
        <v>1.913</v>
      </c>
      <c r="D17" s="14">
        <v>286.29300000000001</v>
      </c>
      <c r="E17" s="15">
        <v>376.94954999999999</v>
      </c>
      <c r="F17" s="16">
        <v>1783.7348999999999</v>
      </c>
      <c r="G17" s="10"/>
      <c r="H17" s="17">
        <v>135744</v>
      </c>
      <c r="I17" s="17">
        <v>166271</v>
      </c>
      <c r="J17" s="18">
        <v>186809</v>
      </c>
      <c r="K17" s="17">
        <v>163920</v>
      </c>
      <c r="L17" s="17">
        <v>100464</v>
      </c>
    </row>
    <row r="18" spans="2:12" x14ac:dyDescent="0.25">
      <c r="B18" s="12">
        <v>2005</v>
      </c>
      <c r="C18" s="13">
        <v>1.492</v>
      </c>
      <c r="D18" s="14">
        <v>287.19299999999998</v>
      </c>
      <c r="E18" s="15">
        <v>378.85366999999997</v>
      </c>
      <c r="F18" s="16">
        <v>1782.9413999999999</v>
      </c>
      <c r="G18" s="10"/>
      <c r="H18" s="17">
        <v>134303</v>
      </c>
      <c r="I18" s="17">
        <v>184026</v>
      </c>
      <c r="J18" s="18">
        <v>189934</v>
      </c>
      <c r="K18" s="17">
        <v>178844</v>
      </c>
      <c r="L18" s="17">
        <v>107382</v>
      </c>
    </row>
    <row r="19" spans="2:12" x14ac:dyDescent="0.25">
      <c r="B19" s="12">
        <v>2006</v>
      </c>
      <c r="C19" s="13">
        <v>1.365</v>
      </c>
      <c r="D19" s="14">
        <v>286.27904999999998</v>
      </c>
      <c r="E19" s="15">
        <v>380.9547</v>
      </c>
      <c r="F19" s="16">
        <v>1782.9785999999999</v>
      </c>
      <c r="G19" s="10"/>
      <c r="H19" s="17">
        <v>128355</v>
      </c>
      <c r="I19" s="17">
        <v>171405</v>
      </c>
      <c r="J19" s="18">
        <v>188067</v>
      </c>
      <c r="K19" s="17">
        <v>185096</v>
      </c>
      <c r="L19" s="17">
        <v>110429</v>
      </c>
    </row>
    <row r="20" spans="2:12" x14ac:dyDescent="0.25">
      <c r="B20" s="12">
        <v>2007</v>
      </c>
      <c r="C20" s="13">
        <v>1.7410000000000001</v>
      </c>
      <c r="D20" s="14">
        <v>287.28656000000001</v>
      </c>
      <c r="E20" s="15">
        <v>382.55547000000001</v>
      </c>
      <c r="F20" s="16">
        <v>1788.3394000000001</v>
      </c>
      <c r="G20" s="10"/>
      <c r="H20" s="17">
        <v>146238</v>
      </c>
      <c r="I20" s="17">
        <v>187925</v>
      </c>
      <c r="J20" s="18">
        <v>194033</v>
      </c>
      <c r="K20" s="17">
        <v>193670</v>
      </c>
      <c r="L20" s="17">
        <v>115947</v>
      </c>
    </row>
    <row r="21" spans="2:12" x14ac:dyDescent="0.25">
      <c r="B21" s="12">
        <v>2008</v>
      </c>
      <c r="C21" s="13">
        <v>1.776</v>
      </c>
      <c r="D21" s="14">
        <v>287.09267999999997</v>
      </c>
      <c r="E21" s="15">
        <v>384.68467999999996</v>
      </c>
      <c r="F21" s="16">
        <v>1797.6928</v>
      </c>
      <c r="G21" s="10"/>
      <c r="H21" s="17">
        <v>148181</v>
      </c>
      <c r="I21" s="17">
        <v>187352</v>
      </c>
      <c r="J21" s="18">
        <v>197135</v>
      </c>
      <c r="K21" s="17">
        <v>212043</v>
      </c>
      <c r="L21" s="17">
        <v>122663</v>
      </c>
    </row>
    <row r="22" spans="2:12" x14ac:dyDescent="0.25">
      <c r="B22" s="12">
        <v>2009</v>
      </c>
      <c r="C22" s="13">
        <v>1.8580000000000001</v>
      </c>
      <c r="D22" s="14">
        <v>287.85883000000001</v>
      </c>
      <c r="E22" s="15">
        <v>386.23439999999999</v>
      </c>
      <c r="F22" s="16">
        <v>1801.5028</v>
      </c>
      <c r="G22" s="10"/>
      <c r="H22" s="17">
        <v>151189</v>
      </c>
      <c r="I22" s="17">
        <v>194505</v>
      </c>
      <c r="J22" s="18">
        <v>196034</v>
      </c>
      <c r="K22" s="17">
        <v>223580</v>
      </c>
      <c r="L22" s="17">
        <v>127707</v>
      </c>
    </row>
    <row r="23" spans="2:12" x14ac:dyDescent="0.25">
      <c r="B23" s="12">
        <v>2010</v>
      </c>
      <c r="C23" s="13">
        <v>1.8129999999999999</v>
      </c>
      <c r="D23" s="14">
        <v>286.99536000000001</v>
      </c>
      <c r="E23" s="15">
        <v>388.64010000000002</v>
      </c>
      <c r="F23" s="16">
        <v>1807.2444</v>
      </c>
      <c r="G23" s="10"/>
      <c r="H23" s="17">
        <v>162442</v>
      </c>
      <c r="I23" s="17">
        <v>190617</v>
      </c>
      <c r="J23" s="18">
        <v>195087</v>
      </c>
      <c r="K23" s="17">
        <v>232121</v>
      </c>
      <c r="L23" s="17">
        <v>131706</v>
      </c>
    </row>
    <row r="24" spans="2:12" x14ac:dyDescent="0.25">
      <c r="B24" s="12">
        <v>2011</v>
      </c>
      <c r="C24" s="13">
        <v>1.82</v>
      </c>
      <c r="D24" s="14">
        <v>287.02789999999999</v>
      </c>
      <c r="E24" s="15">
        <v>390.88533999999999</v>
      </c>
      <c r="F24" s="16">
        <v>1812.4560000000001</v>
      </c>
      <c r="G24" s="10"/>
      <c r="H24" s="17">
        <v>164257</v>
      </c>
      <c r="I24" s="17">
        <v>193991</v>
      </c>
      <c r="J24" s="18">
        <v>185802</v>
      </c>
      <c r="K24" s="17">
        <v>242948</v>
      </c>
      <c r="L24" s="17">
        <v>137433</v>
      </c>
    </row>
    <row r="25" spans="2:12" x14ac:dyDescent="0.25">
      <c r="B25" s="12">
        <v>2012</v>
      </c>
      <c r="C25" s="13">
        <v>1.9410000000000001</v>
      </c>
      <c r="D25" s="14">
        <v>286.98680000000002</v>
      </c>
      <c r="E25" s="15">
        <v>392.9606</v>
      </c>
      <c r="F25" s="16">
        <v>1814.7946999999999</v>
      </c>
      <c r="G25" s="10"/>
      <c r="H25" s="17">
        <v>173104</v>
      </c>
      <c r="I25" s="17">
        <v>203621</v>
      </c>
      <c r="J25" s="18">
        <v>189239</v>
      </c>
      <c r="K25" s="17">
        <v>269393</v>
      </c>
      <c r="L25" s="17">
        <v>150049</v>
      </c>
    </row>
    <row r="26" spans="2:12" x14ac:dyDescent="0.25">
      <c r="B26" s="12">
        <v>2013</v>
      </c>
      <c r="C26" s="13">
        <v>2.1960000000000002</v>
      </c>
      <c r="D26" s="14">
        <v>287.53564</v>
      </c>
      <c r="E26" s="15">
        <v>395.64637999999997</v>
      </c>
      <c r="F26" s="16">
        <v>1821.8595</v>
      </c>
      <c r="G26" s="10"/>
      <c r="H26" s="17">
        <v>175566</v>
      </c>
      <c r="I26" s="17">
        <v>200534</v>
      </c>
      <c r="J26" s="18">
        <v>185375</v>
      </c>
      <c r="K26" s="17">
        <v>279718</v>
      </c>
      <c r="L26" s="17">
        <v>150324</v>
      </c>
    </row>
    <row r="27" spans="2:12" x14ac:dyDescent="0.25">
      <c r="B27" s="12">
        <v>2014</v>
      </c>
      <c r="C27" s="13">
        <v>2.0409999999999999</v>
      </c>
      <c r="D27" s="14">
        <v>287.38538</v>
      </c>
      <c r="E27" s="15">
        <v>397.49342000000001</v>
      </c>
      <c r="F27" s="16">
        <v>1830.7103999999999</v>
      </c>
      <c r="G27" s="10"/>
      <c r="H27" s="17">
        <v>169884</v>
      </c>
      <c r="I27" s="17">
        <v>197475</v>
      </c>
      <c r="J27" s="18">
        <v>183310</v>
      </c>
      <c r="K27" s="17">
        <v>284586</v>
      </c>
      <c r="L27" s="17">
        <v>151868</v>
      </c>
    </row>
    <row r="28" spans="2:12" x14ac:dyDescent="0.25">
      <c r="B28" s="12">
        <v>2015</v>
      </c>
      <c r="C28" s="13">
        <v>2.2959999999999998</v>
      </c>
      <c r="D28" s="14">
        <v>286.97476</v>
      </c>
      <c r="E28" s="15">
        <v>399.89702</v>
      </c>
      <c r="F28" s="16">
        <v>1841.2393000000002</v>
      </c>
      <c r="G28" s="10"/>
      <c r="H28" s="17">
        <v>177146</v>
      </c>
      <c r="I28" s="17">
        <v>222711</v>
      </c>
      <c r="J28" s="18">
        <v>183979</v>
      </c>
      <c r="K28" s="17">
        <v>323080</v>
      </c>
      <c r="L28" s="17">
        <v>166242</v>
      </c>
    </row>
    <row r="29" spans="2:12" x14ac:dyDescent="0.25">
      <c r="B29" s="12">
        <v>2016</v>
      </c>
      <c r="C29" s="13">
        <v>2.4460000000000002</v>
      </c>
      <c r="D29" s="14">
        <v>286.96755999999999</v>
      </c>
      <c r="E29" s="15">
        <v>403.03373999999997</v>
      </c>
      <c r="F29" s="16">
        <v>1850.8579000000002</v>
      </c>
      <c r="G29" s="10"/>
      <c r="H29" s="17">
        <v>186918</v>
      </c>
      <c r="I29" s="17">
        <v>214886</v>
      </c>
      <c r="J29" s="18">
        <v>189951</v>
      </c>
      <c r="K29" s="17">
        <v>330733</v>
      </c>
      <c r="L29" s="17">
        <v>168563</v>
      </c>
    </row>
    <row r="30" spans="2:12" x14ac:dyDescent="0.25">
      <c r="B30" s="12">
        <v>2017</v>
      </c>
      <c r="C30" s="13">
        <v>2.4780000000000002</v>
      </c>
      <c r="D30" s="14">
        <v>287.22701999999998</v>
      </c>
      <c r="E30" s="15">
        <v>405.69995</v>
      </c>
      <c r="F30" s="16">
        <v>1872.8451</v>
      </c>
      <c r="G30" s="10"/>
      <c r="H30" s="17">
        <v>203498</v>
      </c>
      <c r="I30" s="17">
        <v>228096</v>
      </c>
      <c r="J30" s="18">
        <v>192193</v>
      </c>
      <c r="K30" s="17">
        <v>356233</v>
      </c>
      <c r="L30" s="17">
        <v>181419</v>
      </c>
    </row>
    <row r="31" spans="2:12" x14ac:dyDescent="0.25">
      <c r="B31" s="12">
        <v>2018</v>
      </c>
      <c r="C31" s="13">
        <v>2.3839999999999999</v>
      </c>
      <c r="D31" s="14">
        <v>287.08800000000002</v>
      </c>
      <c r="E31" s="15">
        <v>408.54641999999996</v>
      </c>
      <c r="F31" s="16">
        <v>1886.1742999999999</v>
      </c>
      <c r="G31" s="10"/>
      <c r="H31" s="17">
        <v>216448</v>
      </c>
      <c r="I31" s="17">
        <v>228324</v>
      </c>
      <c r="J31" s="18">
        <v>195739</v>
      </c>
      <c r="K31" s="17">
        <v>369401</v>
      </c>
      <c r="L31" s="17">
        <v>184611</v>
      </c>
    </row>
    <row r="32" spans="2:12" x14ac:dyDescent="0.25">
      <c r="B32" s="12">
        <v>2019</v>
      </c>
      <c r="C32" s="13">
        <v>2.5739999999999998</v>
      </c>
      <c r="D32" s="14">
        <v>287.70755000000003</v>
      </c>
      <c r="E32" s="15">
        <v>411.42982000000001</v>
      </c>
      <c r="F32" s="16">
        <v>1898.5260000000001</v>
      </c>
      <c r="G32" s="10"/>
      <c r="H32" s="17">
        <v>252967</v>
      </c>
      <c r="I32" s="17">
        <v>220887</v>
      </c>
      <c r="J32" s="18">
        <v>194005</v>
      </c>
      <c r="K32" s="17">
        <v>371505</v>
      </c>
      <c r="L32" s="17">
        <v>185521</v>
      </c>
    </row>
    <row r="33" spans="2:12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 x14ac:dyDescent="0.25">
      <c r="B34" s="12" t="s">
        <v>1</v>
      </c>
      <c r="C34" s="19">
        <f t="shared" ref="C34:F34" si="0">AVERAGE(C3:C32)</f>
        <v>1.6303666666666663</v>
      </c>
      <c r="D34" s="20">
        <f t="shared" si="0"/>
        <v>286.80180833333333</v>
      </c>
      <c r="E34" s="21">
        <f>AVERAGE(E3:E32)</f>
        <v>379.06712433333348</v>
      </c>
      <c r="F34" s="21">
        <f t="shared" si="0"/>
        <v>1792.7859533333333</v>
      </c>
      <c r="G34" s="10"/>
      <c r="H34" s="22">
        <f>AVERAGE(H3:H32)</f>
        <v>160110.93333333332</v>
      </c>
      <c r="I34" s="22">
        <f>AVERAGE(I3:I32)</f>
        <v>185874.46666666667</v>
      </c>
      <c r="J34" s="22">
        <f>AVERAGE(J3:J32)</f>
        <v>190593.36666666667</v>
      </c>
      <c r="K34" s="22">
        <f>AVERAGE(K3:K32)</f>
        <v>201262.4</v>
      </c>
      <c r="L34" s="22">
        <f>AVERAGE(L3:L32)</f>
        <v>110738.43333333333</v>
      </c>
    </row>
    <row r="35" spans="2:12" x14ac:dyDescent="0.25">
      <c r="B35" s="12" t="s">
        <v>0</v>
      </c>
      <c r="C35" s="19">
        <f t="shared" ref="C35" si="1">_xlfn.STDEV.S(C3:C32)</f>
        <v>0.68638284699115215</v>
      </c>
      <c r="D35" s="20">
        <f t="shared" ref="D35:F35" si="2">_xlfn.STDEV.S(D3:D32)</f>
        <v>0.565859124506078</v>
      </c>
      <c r="E35" s="21">
        <f t="shared" si="2"/>
        <v>17.459608894954972</v>
      </c>
      <c r="F35" s="21">
        <f t="shared" si="2"/>
        <v>44.893206595075092</v>
      </c>
      <c r="G35" s="10"/>
      <c r="H35" s="22">
        <f>_xlfn.STDEV.S(H3:H32)</f>
        <v>27355.290744562401</v>
      </c>
      <c r="I35" s="22">
        <f>_xlfn.STDEV.S(I3:I32)</f>
        <v>20967.488664076132</v>
      </c>
      <c r="J35" s="22">
        <f>_xlfn.STDEV.S(J3:J32)</f>
        <v>4844.0681071220288</v>
      </c>
      <c r="K35" s="22">
        <f>_xlfn.STDEV.S(K3:K32)</f>
        <v>86143.955241572621</v>
      </c>
      <c r="L35" s="22">
        <f t="shared" ref="L35" si="3">_xlfn.STDEV.S(L3:L32)</f>
        <v>42098.927119332264</v>
      </c>
    </row>
    <row r="36" spans="2:12" x14ac:dyDescent="0.25">
      <c r="B36" s="23" t="s">
        <v>4</v>
      </c>
      <c r="C36" s="19">
        <f t="shared" ref="C36:F36" si="4">QUARTILE(C3:C32,0)</f>
        <v>-0.69099999999999995</v>
      </c>
      <c r="D36" s="20">
        <f t="shared" si="4"/>
        <v>285.52746999999999</v>
      </c>
      <c r="E36" s="21">
        <f>QUARTILE(E3:E32,0)</f>
        <v>354.03883999999999</v>
      </c>
      <c r="F36" s="21">
        <f t="shared" si="4"/>
        <v>1716.6514999999999</v>
      </c>
      <c r="G36" s="10"/>
      <c r="H36" s="22">
        <f>QUARTILE(H3:H32,0)</f>
        <v>117241</v>
      </c>
      <c r="I36" s="22">
        <f>QUARTILE(I3:I32,0)</f>
        <v>158836</v>
      </c>
      <c r="J36" s="22">
        <f>QUARTILE(J3:J32,0)</f>
        <v>178111</v>
      </c>
      <c r="K36" s="22">
        <f>QUARTILE(K3:K32,0)</f>
        <v>96920</v>
      </c>
      <c r="L36" s="22">
        <f>QUARTILE(L3:L32,0)</f>
        <v>58167</v>
      </c>
    </row>
    <row r="37" spans="2:12" x14ac:dyDescent="0.25">
      <c r="B37" s="23">
        <v>0.25</v>
      </c>
      <c r="C37" s="19">
        <f t="shared" ref="C37:F37" si="5">QUARTILE(C3:C32,1)</f>
        <v>1.42625</v>
      </c>
      <c r="D37" s="20">
        <f t="shared" si="5"/>
        <v>286.37234749999999</v>
      </c>
      <c r="E37" s="21">
        <f>QUARTILE(E3:E32,1)</f>
        <v>363.88230499999997</v>
      </c>
      <c r="F37" s="21">
        <f t="shared" si="5"/>
        <v>1763.1260499999999</v>
      </c>
      <c r="G37" s="10"/>
      <c r="H37" s="22">
        <f>QUARTILE(H3:H32,1)</f>
        <v>148710.25</v>
      </c>
      <c r="I37" s="22">
        <f>QUARTILE(I3:I32,1)</f>
        <v>168154.75</v>
      </c>
      <c r="J37" s="22">
        <f>QUARTILE(J3:J32,1)</f>
        <v>187862.25</v>
      </c>
      <c r="K37" s="22">
        <f>QUARTILE(K3:K32,1)</f>
        <v>127698.75</v>
      </c>
      <c r="L37" s="22">
        <f>QUARTILE(L3:L32,1)</f>
        <v>69510.25</v>
      </c>
    </row>
    <row r="38" spans="2:12" x14ac:dyDescent="0.25">
      <c r="B38" s="23">
        <v>0.5</v>
      </c>
      <c r="C38" s="19">
        <f t="shared" ref="C38:F38" si="6">QUARTILE(C3:C32,2)</f>
        <v>1.7295</v>
      </c>
      <c r="D38" s="20">
        <f t="shared" si="6"/>
        <v>286.97116</v>
      </c>
      <c r="E38" s="21">
        <f>QUARTILE(E3:E32,2)</f>
        <v>377.90161000000001</v>
      </c>
      <c r="F38" s="21">
        <f t="shared" si="6"/>
        <v>1782.9966999999999</v>
      </c>
      <c r="G38" s="10"/>
      <c r="H38" s="22">
        <f>QUARTILE(H3:H32,2)</f>
        <v>151924.5</v>
      </c>
      <c r="I38" s="22">
        <f>QUARTILE(I3:I32,2)</f>
        <v>184841.5</v>
      </c>
      <c r="J38" s="22">
        <f>QUARTILE(J3:J32,2)</f>
        <v>191599.5</v>
      </c>
      <c r="K38" s="22">
        <f>QUARTILE(K3:K32,2)</f>
        <v>178993.5</v>
      </c>
      <c r="L38" s="22">
        <f>QUARTILE(L3:L32,2)</f>
        <v>107639</v>
      </c>
    </row>
    <row r="39" spans="2:12" x14ac:dyDescent="0.25">
      <c r="B39" s="23">
        <v>0.75</v>
      </c>
      <c r="C39" s="19">
        <f t="shared" ref="C39:F39" si="7">QUARTILE(C3:C32,3)</f>
        <v>1.9340000000000002</v>
      </c>
      <c r="D39" s="20">
        <f t="shared" si="7"/>
        <v>287.10638999999998</v>
      </c>
      <c r="E39" s="21">
        <f>QUARTILE(E3:E32,3)</f>
        <v>392.44178499999998</v>
      </c>
      <c r="F39" s="21">
        <f t="shared" si="7"/>
        <v>1814.2100249999999</v>
      </c>
      <c r="G39" s="10"/>
      <c r="H39" s="22">
        <f>QUARTILE(H3:H32,3)</f>
        <v>168477.25</v>
      </c>
      <c r="I39" s="22">
        <f>QUARTILE(I3:I32,3)</f>
        <v>196732.5</v>
      </c>
      <c r="J39" s="22">
        <f>QUARTILE(J3:J32,3)</f>
        <v>194606</v>
      </c>
      <c r="K39" s="22">
        <f>QUARTILE(K3:K32,3)</f>
        <v>262781.75</v>
      </c>
      <c r="L39" s="22">
        <f>QUARTILE(L3:L32,3)</f>
        <v>146895</v>
      </c>
    </row>
    <row r="40" spans="2:12" x14ac:dyDescent="0.25">
      <c r="B40" s="12" t="s">
        <v>5</v>
      </c>
      <c r="C40" s="19">
        <f t="shared" ref="C40:F40" si="8">QUARTILE(C3:C32,4)</f>
        <v>2.5739999999999998</v>
      </c>
      <c r="D40" s="20">
        <f t="shared" si="8"/>
        <v>287.85883000000001</v>
      </c>
      <c r="E40" s="21">
        <f>QUARTILE(E3:E32,4)</f>
        <v>411.42982000000001</v>
      </c>
      <c r="F40" s="21">
        <f t="shared" si="8"/>
        <v>1898.5260000000001</v>
      </c>
      <c r="G40" s="10"/>
      <c r="H40" s="22">
        <f>QUARTILE(H3:H32,4)</f>
        <v>252967</v>
      </c>
      <c r="I40" s="22">
        <f>QUARTILE(I3:I32,4)</f>
        <v>228324</v>
      </c>
      <c r="J40" s="22">
        <f>QUARTILE(J3:J32,4)</f>
        <v>197135</v>
      </c>
      <c r="K40" s="22">
        <f>QUARTILE(K3:K32,4)</f>
        <v>371505</v>
      </c>
      <c r="L40" s="22">
        <f>QUARTILE(L3:L32,4)</f>
        <v>185521</v>
      </c>
    </row>
    <row r="41" spans="2:12" x14ac:dyDescent="0.25">
      <c r="C41" s="1"/>
      <c r="D41" s="1"/>
      <c r="E41" s="1"/>
      <c r="F41" s="1"/>
      <c r="G41" s="1"/>
      <c r="H41" s="1"/>
    </row>
    <row r="43" spans="2:12" x14ac:dyDescent="0.25">
      <c r="B43" s="8" t="s">
        <v>2</v>
      </c>
      <c r="C43" s="9" t="s">
        <v>8</v>
      </c>
      <c r="D43" s="9" t="s">
        <v>11</v>
      </c>
      <c r="E43" s="9" t="s">
        <v>12</v>
      </c>
      <c r="F43" s="9" t="s">
        <v>13</v>
      </c>
      <c r="G43" s="8" t="s">
        <v>2</v>
      </c>
      <c r="H43" s="11" t="s">
        <v>3</v>
      </c>
      <c r="I43" s="11" t="s">
        <v>6</v>
      </c>
      <c r="J43" s="11" t="s">
        <v>24</v>
      </c>
      <c r="K43" s="11" t="s">
        <v>7</v>
      </c>
      <c r="L43" s="11" t="s">
        <v>23</v>
      </c>
    </row>
    <row r="44" spans="2:12" x14ac:dyDescent="0.25">
      <c r="B44" s="12" t="s">
        <v>1</v>
      </c>
      <c r="C44" s="19">
        <f t="shared" ref="C44:D44" si="9">AVERAGE(C13:C42)</f>
        <v>1.7902036856910302</v>
      </c>
      <c r="D44" s="24">
        <f t="shared" si="9"/>
        <v>276.4019205539941</v>
      </c>
      <c r="E44" s="24">
        <f>AVERAGE(E13:E42)</f>
        <v>372.90793419364024</v>
      </c>
      <c r="F44" s="24">
        <f t="shared" ref="F44" si="10">AVERAGE(F13:F42)</f>
        <v>1744.5261235158666</v>
      </c>
      <c r="G44" s="12" t="s">
        <v>1</v>
      </c>
      <c r="H44" s="22">
        <f>AVERAGE(H13:H42)</f>
        <v>161578.74903992206</v>
      </c>
      <c r="I44" s="22">
        <f>AVERAGE(I13:I42)</f>
        <v>186497.61871595343</v>
      </c>
      <c r="J44" s="22">
        <f>AVERAGE(J13:J42)</f>
        <v>183816.26610273292</v>
      </c>
      <c r="K44" s="22">
        <f>AVERAGE(K13:K42)</f>
        <v>229209.9020459842</v>
      </c>
      <c r="L44" s="22">
        <f>AVERAGE(L13:L42)</f>
        <v>125499.8374241728</v>
      </c>
    </row>
    <row r="45" spans="2:12" x14ac:dyDescent="0.25">
      <c r="B45" s="12" t="s">
        <v>0</v>
      </c>
      <c r="C45" s="19">
        <f t="shared" ref="C45:F45" si="11">_xlfn.STDEV.S(C13:C42)</f>
        <v>0.64769080389946343</v>
      </c>
      <c r="D45" s="24">
        <f t="shared" si="11"/>
        <v>55.128599131906753</v>
      </c>
      <c r="E45" s="24">
        <f t="shared" si="11"/>
        <v>72.54189763359247</v>
      </c>
      <c r="F45" s="24">
        <f t="shared" si="11"/>
        <v>342.34820106807086</v>
      </c>
      <c r="G45" s="12" t="s">
        <v>0</v>
      </c>
      <c r="H45" s="22">
        <f>_xlfn.STDEV.S(H13:H42)</f>
        <v>42278.637232513633</v>
      </c>
      <c r="I45" s="22">
        <f>_xlfn.STDEV.S(I13:I42)</f>
        <v>38919.299131510401</v>
      </c>
      <c r="J45" s="22">
        <f>_xlfn.STDEV.S(J13:J42)</f>
        <v>36075.984139145039</v>
      </c>
      <c r="K45" s="22">
        <f>_xlfn.STDEV.S(K13:K42)</f>
        <v>84273.132234099336</v>
      </c>
      <c r="L45" s="22">
        <f t="shared" ref="L45" si="12">_xlfn.STDEV.S(L13:L42)</f>
        <v>39542.464464678676</v>
      </c>
    </row>
    <row r="46" spans="2:12" x14ac:dyDescent="0.25">
      <c r="B46" s="23" t="s">
        <v>4</v>
      </c>
      <c r="C46" s="19">
        <f t="shared" ref="C46:D46" si="13">QUARTILE(C13:C42,0)</f>
        <v>-0.69099999999999995</v>
      </c>
      <c r="D46" s="24">
        <f t="shared" si="13"/>
        <v>0.565859124506078</v>
      </c>
      <c r="E46" s="24">
        <f>QUARTILE(E13:E42,0)</f>
        <v>17.459608894954972</v>
      </c>
      <c r="F46" s="24">
        <f t="shared" ref="F46" si="14">QUARTILE(F13:F42,0)</f>
        <v>44.893206595075092</v>
      </c>
      <c r="G46" s="23" t="s">
        <v>4</v>
      </c>
      <c r="H46" s="22">
        <f>QUARTILE(H13:H42,0)</f>
        <v>27355.290744562401</v>
      </c>
      <c r="I46" s="22">
        <f>QUARTILE(I13:I42,0)</f>
        <v>20967.488664076132</v>
      </c>
      <c r="J46" s="22">
        <f>QUARTILE(J13:J42,0)</f>
        <v>4844.0681071220288</v>
      </c>
      <c r="K46" s="22">
        <f>QUARTILE(K13:K42,0)</f>
        <v>86143.955241572621</v>
      </c>
      <c r="L46" s="22">
        <f>QUARTILE(L13:L42,0)</f>
        <v>42098.927119332264</v>
      </c>
    </row>
    <row r="47" spans="2:12" x14ac:dyDescent="0.25">
      <c r="B47" s="23">
        <v>0.25</v>
      </c>
      <c r="C47" s="19">
        <f t="shared" ref="C47:D47" si="15">QUARTILE(C13:C42,1)</f>
        <v>1.6576833333333332</v>
      </c>
      <c r="D47" s="24">
        <f t="shared" si="15"/>
        <v>286.80617916666665</v>
      </c>
      <c r="E47" s="24">
        <f>QUARTILE(E13:E42,1)</f>
        <v>376.14286500000003</v>
      </c>
      <c r="F47" s="24">
        <f t="shared" ref="F47" si="16">QUARTILE(F13:F42,1)</f>
        <v>1782.96</v>
      </c>
      <c r="G47" s="23">
        <v>0.25</v>
      </c>
      <c r="H47" s="22">
        <f>QUARTILE(H13:H42,1)</f>
        <v>148207</v>
      </c>
      <c r="I47" s="22">
        <f>QUARTILE(I13:I42,1)</f>
        <v>174120.5</v>
      </c>
      <c r="J47" s="22">
        <f>QUARTILE(J13:J42,1)</f>
        <v>187335.625</v>
      </c>
      <c r="K47" s="22">
        <f>QUARTILE(K13:K42,1)</f>
        <v>171382</v>
      </c>
      <c r="L47" s="22">
        <f>QUARTILE(L13:L42,1)</f>
        <v>103923</v>
      </c>
    </row>
    <row r="48" spans="2:12" x14ac:dyDescent="0.25">
      <c r="B48" s="23">
        <v>0.5</v>
      </c>
      <c r="C48" s="19">
        <f t="shared" ref="C48:D48" si="17">QUARTILE(C13:C42,2)</f>
        <v>1.82</v>
      </c>
      <c r="D48" s="24">
        <f t="shared" si="17"/>
        <v>287.02789999999999</v>
      </c>
      <c r="E48" s="24">
        <f>QUARTILE(E13:E42,2)</f>
        <v>384.68467999999996</v>
      </c>
      <c r="F48" s="24">
        <f t="shared" ref="F48" si="18">QUARTILE(F13:F42,2)</f>
        <v>1797.6928</v>
      </c>
      <c r="G48" s="23">
        <v>0.5</v>
      </c>
      <c r="H48" s="22">
        <f>QUARTILE(H13:H42,2)</f>
        <v>157337</v>
      </c>
      <c r="I48" s="22">
        <f>QUARTILE(I13:I42,2)</f>
        <v>187925</v>
      </c>
      <c r="J48" s="22">
        <f>QUARTILE(J13:J42,2)</f>
        <v>190593.36666666667</v>
      </c>
      <c r="K48" s="22">
        <f>QUARTILE(K13:K42,2)</f>
        <v>212043</v>
      </c>
      <c r="L48" s="22">
        <f>QUARTILE(L13:L42,2)</f>
        <v>122663</v>
      </c>
    </row>
    <row r="49" spans="2:12" x14ac:dyDescent="0.25">
      <c r="B49" s="23">
        <v>0.75</v>
      </c>
      <c r="C49" s="19">
        <f t="shared" ref="C49:D49" si="19">QUARTILE(C13:C42,3)</f>
        <v>2.1185</v>
      </c>
      <c r="D49" s="24">
        <f t="shared" si="19"/>
        <v>287.21001000000001</v>
      </c>
      <c r="E49" s="24">
        <f>QUARTILE(E13:E42,3)</f>
        <v>396.56989999999996</v>
      </c>
      <c r="F49" s="24">
        <f t="shared" ref="F49" si="20">QUARTILE(F13:F42,3)</f>
        <v>1826.28495</v>
      </c>
      <c r="G49" s="23">
        <v>0.75</v>
      </c>
      <c r="H49" s="22">
        <f>QUARTILE(H13:H42,3)</f>
        <v>174335</v>
      </c>
      <c r="I49" s="22">
        <f>QUARTILE(I13:I42,3)</f>
        <v>202077.5</v>
      </c>
      <c r="J49" s="22">
        <f>QUARTILE(J13:J42,3)</f>
        <v>194319.5</v>
      </c>
      <c r="K49" s="22">
        <f>QUARTILE(K13:K42,3)</f>
        <v>282152</v>
      </c>
      <c r="L49" s="22">
        <f>QUARTILE(L13:L42,3)</f>
        <v>151096</v>
      </c>
    </row>
    <row r="50" spans="2:12" x14ac:dyDescent="0.25">
      <c r="B50" s="12" t="s">
        <v>5</v>
      </c>
      <c r="C50" s="19">
        <f t="shared" ref="C50:D50" si="21">QUARTILE(C13:C42,4)</f>
        <v>2.5739999999999998</v>
      </c>
      <c r="D50" s="24">
        <f t="shared" si="21"/>
        <v>287.85883000000001</v>
      </c>
      <c r="E50" s="24">
        <f>QUARTILE(E13:E42,4)</f>
        <v>411.42982000000001</v>
      </c>
      <c r="F50" s="24">
        <f t="shared" ref="F50" si="22">QUARTILE(F13:F42,4)</f>
        <v>1898.5260000000001</v>
      </c>
      <c r="G50" s="12" t="s">
        <v>5</v>
      </c>
      <c r="H50" s="22">
        <f>QUARTILE(H13:H42,4)</f>
        <v>252967</v>
      </c>
      <c r="I50" s="22">
        <f>QUARTILE(I13:I42,4)</f>
        <v>228324</v>
      </c>
      <c r="J50" s="22">
        <f>QUARTILE(J13:J42,4)</f>
        <v>197135</v>
      </c>
      <c r="K50" s="22">
        <f>QUARTILE(K13:K42,4)</f>
        <v>371505</v>
      </c>
      <c r="L50" s="22">
        <f>QUARTILE(L13:L42,4)</f>
        <v>185521</v>
      </c>
    </row>
  </sheetData>
  <pageMargins left="0.25" right="0.25" top="0.75" bottom="0.75" header="0.3" footer="0.3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D0E7-E3DB-4DB4-8A7C-69668201D37B}">
  <dimension ref="A1:G62"/>
  <sheetViews>
    <sheetView topLeftCell="A6" workbookViewId="0">
      <selection activeCell="N38" sqref="N38"/>
    </sheetView>
  </sheetViews>
  <sheetFormatPr defaultRowHeight="15" x14ac:dyDescent="0.25"/>
  <sheetData>
    <row r="1" spans="1:7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21</v>
      </c>
      <c r="G1" s="4" t="s">
        <v>22</v>
      </c>
    </row>
    <row r="2" spans="1:7" x14ac:dyDescent="0.25">
      <c r="A2">
        <v>1990</v>
      </c>
      <c r="B2">
        <v>1.427</v>
      </c>
      <c r="C2">
        <v>2.004</v>
      </c>
      <c r="D2">
        <v>2.0990000000000002</v>
      </c>
      <c r="E2">
        <v>-1.3660000000000001</v>
      </c>
      <c r="F2">
        <v>-1.2629999999999999</v>
      </c>
      <c r="G2">
        <v>4.9000000000000002E-2</v>
      </c>
    </row>
    <row r="3" spans="1:7" x14ac:dyDescent="0.25">
      <c r="A3">
        <v>1991</v>
      </c>
      <c r="B3">
        <v>0.29699999999999999</v>
      </c>
      <c r="C3">
        <v>2.1360000000000001</v>
      </c>
      <c r="D3">
        <v>2.1339999999999999</v>
      </c>
      <c r="E3">
        <v>-1.349</v>
      </c>
      <c r="F3">
        <v>-1.2729999999999999</v>
      </c>
      <c r="G3">
        <v>-1.1950000000000001</v>
      </c>
    </row>
    <row r="4" spans="1:7" x14ac:dyDescent="0.25">
      <c r="A4">
        <v>1992</v>
      </c>
      <c r="B4">
        <v>-0.69099999999999995</v>
      </c>
      <c r="C4">
        <v>2.2269999999999999</v>
      </c>
      <c r="D4">
        <v>2.1669999999999998</v>
      </c>
      <c r="E4">
        <v>-1.0660000000000001</v>
      </c>
      <c r="F4">
        <v>-1.278</v>
      </c>
      <c r="G4">
        <v>-1.835</v>
      </c>
    </row>
    <row r="5" spans="1:7" x14ac:dyDescent="0.25">
      <c r="A5">
        <v>1993</v>
      </c>
      <c r="B5">
        <v>0.34799999999999998</v>
      </c>
      <c r="C5">
        <v>2.3450000000000002</v>
      </c>
      <c r="D5">
        <v>2.202</v>
      </c>
      <c r="E5">
        <v>-1.236</v>
      </c>
      <c r="F5">
        <v>-1.276</v>
      </c>
      <c r="G5">
        <v>-0.86399999999999999</v>
      </c>
    </row>
    <row r="6" spans="1:7" x14ac:dyDescent="0.25">
      <c r="A6">
        <v>1994</v>
      </c>
      <c r="B6">
        <v>1.048</v>
      </c>
      <c r="C6">
        <v>2.194</v>
      </c>
      <c r="D6">
        <v>2.2400000000000002</v>
      </c>
      <c r="E6">
        <v>-1.351</v>
      </c>
      <c r="F6">
        <v>-1.2709999999999999</v>
      </c>
      <c r="G6">
        <v>0.20699999999999999</v>
      </c>
    </row>
    <row r="7" spans="1:7" x14ac:dyDescent="0.25">
      <c r="A7">
        <v>1995</v>
      </c>
      <c r="B7">
        <v>1.3340000000000001</v>
      </c>
      <c r="C7">
        <v>2.2210000000000001</v>
      </c>
      <c r="D7">
        <v>2.282</v>
      </c>
      <c r="E7">
        <v>-1.357</v>
      </c>
      <c r="F7">
        <v>-1.2649999999999999</v>
      </c>
      <c r="G7">
        <v>7.0000000000000007E-2</v>
      </c>
    </row>
    <row r="8" spans="1:7" x14ac:dyDescent="0.25">
      <c r="A8">
        <v>1996</v>
      </c>
      <c r="B8">
        <v>1.4159999999999999</v>
      </c>
      <c r="C8">
        <v>2.2959999999999998</v>
      </c>
      <c r="D8">
        <v>2.323</v>
      </c>
      <c r="E8">
        <v>-1.51</v>
      </c>
      <c r="F8">
        <v>-1.2589999999999999</v>
      </c>
      <c r="G8">
        <v>-7.0999999999999994E-2</v>
      </c>
    </row>
    <row r="9" spans="1:7" x14ac:dyDescent="0.25">
      <c r="A9">
        <v>1997</v>
      </c>
      <c r="B9">
        <v>1.5509999999999999</v>
      </c>
      <c r="C9">
        <v>2.403</v>
      </c>
      <c r="D9">
        <v>2.3620000000000001</v>
      </c>
      <c r="E9">
        <v>-1.0569999999999999</v>
      </c>
      <c r="F9">
        <v>-1.2549999999999999</v>
      </c>
      <c r="G9">
        <v>0.14299999999999999</v>
      </c>
    </row>
    <row r="10" spans="1:7" x14ac:dyDescent="0.25">
      <c r="A10">
        <v>1998</v>
      </c>
      <c r="B10">
        <v>1.4259999999999999</v>
      </c>
      <c r="C10">
        <v>2.25</v>
      </c>
      <c r="D10">
        <v>2.3969999999999998</v>
      </c>
      <c r="E10">
        <v>-1.5249999999999999</v>
      </c>
      <c r="F10">
        <v>-1.2509999999999999</v>
      </c>
      <c r="G10">
        <v>0.13400000000000001</v>
      </c>
    </row>
    <row r="11" spans="1:7" x14ac:dyDescent="0.25">
      <c r="A11">
        <v>1999</v>
      </c>
      <c r="B11">
        <v>1.7090000000000001</v>
      </c>
      <c r="C11">
        <v>2.38</v>
      </c>
      <c r="D11">
        <v>2.4289999999999998</v>
      </c>
      <c r="E11">
        <v>-1.159</v>
      </c>
      <c r="F11">
        <v>-1.25</v>
      </c>
      <c r="G11">
        <v>0.29899999999999999</v>
      </c>
    </row>
    <row r="12" spans="1:7" x14ac:dyDescent="0.25">
      <c r="A12">
        <v>2000</v>
      </c>
      <c r="B12">
        <v>1.9079999999999999</v>
      </c>
      <c r="C12">
        <v>2.597</v>
      </c>
      <c r="D12">
        <v>2.4569999999999999</v>
      </c>
      <c r="E12">
        <v>-1.0780000000000001</v>
      </c>
      <c r="F12">
        <v>-1.248</v>
      </c>
      <c r="G12">
        <v>0.34300000000000003</v>
      </c>
    </row>
    <row r="13" spans="1:7" x14ac:dyDescent="0.25">
      <c r="A13">
        <v>2001</v>
      </c>
      <c r="B13">
        <v>1.601</v>
      </c>
      <c r="C13">
        <v>2.7</v>
      </c>
      <c r="D13">
        <v>2.4849999999999999</v>
      </c>
      <c r="E13">
        <v>-1.161</v>
      </c>
      <c r="F13">
        <v>-1.242</v>
      </c>
      <c r="G13">
        <v>0.13700000000000001</v>
      </c>
    </row>
    <row r="14" spans="1:7" x14ac:dyDescent="0.25">
      <c r="A14">
        <v>2002</v>
      </c>
      <c r="B14">
        <v>1.718</v>
      </c>
      <c r="C14">
        <v>2.718</v>
      </c>
      <c r="D14">
        <v>2.5139999999999998</v>
      </c>
      <c r="E14">
        <v>-1.19</v>
      </c>
      <c r="F14">
        <v>-1.2350000000000001</v>
      </c>
      <c r="G14">
        <v>0.30099999999999999</v>
      </c>
    </row>
    <row r="15" spans="1:7" x14ac:dyDescent="0.25">
      <c r="A15">
        <v>2003</v>
      </c>
      <c r="B15">
        <v>1.6850000000000001</v>
      </c>
      <c r="C15">
        <v>2.4790000000000001</v>
      </c>
      <c r="D15">
        <v>2.5449999999999999</v>
      </c>
      <c r="E15">
        <v>-1.6459999999999999</v>
      </c>
      <c r="F15">
        <v>-1.2290000000000001</v>
      </c>
      <c r="G15">
        <v>-8.5999999999999993E-2</v>
      </c>
    </row>
    <row r="16" spans="1:7" x14ac:dyDescent="0.25">
      <c r="A16">
        <v>2004</v>
      </c>
      <c r="B16">
        <v>1.913</v>
      </c>
      <c r="C16">
        <v>2.3119999999999998</v>
      </c>
      <c r="D16">
        <v>2.5750000000000002</v>
      </c>
      <c r="E16">
        <v>-1.26</v>
      </c>
      <c r="F16">
        <v>-1.228</v>
      </c>
      <c r="G16">
        <v>0.17199999999999999</v>
      </c>
    </row>
    <row r="17" spans="1:7" x14ac:dyDescent="0.25">
      <c r="A17">
        <v>2005</v>
      </c>
      <c r="B17">
        <v>1.492</v>
      </c>
      <c r="C17">
        <v>2.7349999999999999</v>
      </c>
      <c r="D17">
        <v>2.6030000000000002</v>
      </c>
      <c r="E17">
        <v>-1.2609999999999999</v>
      </c>
      <c r="F17">
        <v>-1.232</v>
      </c>
      <c r="G17">
        <v>-3.5000000000000003E-2</v>
      </c>
    </row>
    <row r="18" spans="1:7" x14ac:dyDescent="0.25">
      <c r="A18">
        <v>2006</v>
      </c>
      <c r="B18">
        <v>1.365</v>
      </c>
      <c r="C18">
        <v>2.577</v>
      </c>
      <c r="D18">
        <v>2.63</v>
      </c>
      <c r="E18">
        <v>-1.264</v>
      </c>
      <c r="F18">
        <v>-1.2370000000000001</v>
      </c>
      <c r="G18">
        <v>0.254</v>
      </c>
    </row>
    <row r="19" spans="1:7" x14ac:dyDescent="0.25">
      <c r="A19">
        <v>2007</v>
      </c>
      <c r="B19">
        <v>1.7410000000000001</v>
      </c>
      <c r="C19">
        <v>2.54</v>
      </c>
      <c r="D19">
        <v>2.6549999999999998</v>
      </c>
      <c r="E19">
        <v>-1.3080000000000001</v>
      </c>
      <c r="F19">
        <v>-1.24</v>
      </c>
      <c r="G19">
        <v>-3.7999999999999999E-2</v>
      </c>
    </row>
    <row r="20" spans="1:7" x14ac:dyDescent="0.25">
      <c r="A20">
        <v>2008</v>
      </c>
      <c r="B20">
        <v>1.776</v>
      </c>
      <c r="C20">
        <v>2.677</v>
      </c>
      <c r="D20">
        <v>2.681</v>
      </c>
      <c r="E20">
        <v>-1.163</v>
      </c>
      <c r="F20">
        <v>-1.2370000000000001</v>
      </c>
      <c r="G20">
        <v>0.04</v>
      </c>
    </row>
    <row r="21" spans="1:7" x14ac:dyDescent="0.25">
      <c r="A21">
        <v>2009</v>
      </c>
      <c r="B21">
        <v>1.8580000000000001</v>
      </c>
      <c r="C21">
        <v>2.6339999999999999</v>
      </c>
      <c r="D21">
        <v>2.71</v>
      </c>
      <c r="E21">
        <v>-1.02</v>
      </c>
      <c r="F21">
        <v>-1.2270000000000001</v>
      </c>
      <c r="G21">
        <v>-0.34799999999999998</v>
      </c>
    </row>
    <row r="22" spans="1:7" x14ac:dyDescent="0.25">
      <c r="A22">
        <v>2010</v>
      </c>
      <c r="B22">
        <v>1.8129999999999999</v>
      </c>
      <c r="C22">
        <v>2.7930000000000001</v>
      </c>
      <c r="D22">
        <v>2.7410000000000001</v>
      </c>
      <c r="E22">
        <v>-1.3080000000000001</v>
      </c>
      <c r="F22">
        <v>-1.21</v>
      </c>
      <c r="G22">
        <v>0.2</v>
      </c>
    </row>
    <row r="23" spans="1:7" x14ac:dyDescent="0.25">
      <c r="A23">
        <v>2011</v>
      </c>
      <c r="B23">
        <v>1.82</v>
      </c>
      <c r="C23">
        <v>2.8250000000000002</v>
      </c>
      <c r="D23">
        <v>2.774</v>
      </c>
      <c r="E23">
        <v>-1.4079999999999999</v>
      </c>
      <c r="F23">
        <v>-1.19</v>
      </c>
      <c r="G23">
        <v>-7.2999999999999995E-2</v>
      </c>
    </row>
    <row r="24" spans="1:7" x14ac:dyDescent="0.25">
      <c r="A24">
        <v>2012</v>
      </c>
      <c r="B24">
        <v>1.9410000000000001</v>
      </c>
      <c r="C24">
        <v>2.766</v>
      </c>
      <c r="D24">
        <v>2.8069999999999999</v>
      </c>
      <c r="E24">
        <v>-1.411</v>
      </c>
      <c r="F24">
        <v>-1.167</v>
      </c>
      <c r="G24">
        <v>0.113</v>
      </c>
    </row>
    <row r="25" spans="1:7" x14ac:dyDescent="0.25">
      <c r="A25">
        <v>2013</v>
      </c>
      <c r="B25">
        <v>2.1960000000000002</v>
      </c>
      <c r="C25">
        <v>2.766</v>
      </c>
      <c r="D25">
        <v>2.84</v>
      </c>
      <c r="E25">
        <v>-1.2649999999999999</v>
      </c>
      <c r="F25">
        <v>-1.145</v>
      </c>
      <c r="G25">
        <v>0.33</v>
      </c>
    </row>
    <row r="26" spans="1:7" x14ac:dyDescent="0.25">
      <c r="A26">
        <v>2014</v>
      </c>
      <c r="B26">
        <v>2.0409999999999999</v>
      </c>
      <c r="C26">
        <v>3.004</v>
      </c>
      <c r="D26">
        <v>2.8740000000000001</v>
      </c>
      <c r="E26">
        <v>-0.98899999999999999</v>
      </c>
      <c r="F26">
        <v>-1.1240000000000001</v>
      </c>
      <c r="G26">
        <v>0.33500000000000002</v>
      </c>
    </row>
    <row r="27" spans="1:7" x14ac:dyDescent="0.25">
      <c r="A27">
        <v>2015</v>
      </c>
      <c r="B27">
        <v>2.2959999999999998</v>
      </c>
      <c r="C27">
        <v>2.94</v>
      </c>
      <c r="D27">
        <v>2.91</v>
      </c>
      <c r="E27">
        <v>-1.0840000000000001</v>
      </c>
      <c r="F27">
        <v>-1.1040000000000001</v>
      </c>
      <c r="G27">
        <v>8.4000000000000005E-2</v>
      </c>
    </row>
    <row r="28" spans="1:7" x14ac:dyDescent="0.25">
      <c r="A28">
        <v>2016</v>
      </c>
      <c r="B28">
        <v>2.4460000000000002</v>
      </c>
      <c r="C28">
        <v>3.089</v>
      </c>
      <c r="D28">
        <v>2.948</v>
      </c>
      <c r="E28">
        <v>-0.84</v>
      </c>
      <c r="F28">
        <v>-1.083</v>
      </c>
      <c r="G28">
        <v>-0.159</v>
      </c>
    </row>
    <row r="29" spans="1:7" x14ac:dyDescent="0.25">
      <c r="A29">
        <v>2017</v>
      </c>
      <c r="B29">
        <v>2.4780000000000002</v>
      </c>
      <c r="C29">
        <v>2.8929999999999998</v>
      </c>
      <c r="D29">
        <v>2.988</v>
      </c>
      <c r="E29">
        <v>-1.115</v>
      </c>
      <c r="F29">
        <v>-1.0609999999999999</v>
      </c>
      <c r="G29">
        <v>-0.20699999999999999</v>
      </c>
    </row>
    <row r="30" spans="1:7" x14ac:dyDescent="0.25">
      <c r="A30">
        <v>2018</v>
      </c>
      <c r="B30">
        <v>2.3839999999999999</v>
      </c>
      <c r="C30">
        <v>2.8759999999999999</v>
      </c>
      <c r="D30">
        <v>3.0289999999999999</v>
      </c>
      <c r="E30">
        <v>-1.0149999999999999</v>
      </c>
      <c r="F30">
        <v>-1.0369999999999999</v>
      </c>
      <c r="G30">
        <v>-0.13800000000000001</v>
      </c>
    </row>
    <row r="31" spans="1:7" x14ac:dyDescent="0.25">
      <c r="A31">
        <v>2019</v>
      </c>
      <c r="B31">
        <v>2.5739999999999998</v>
      </c>
      <c r="C31">
        <v>2.8919999999999999</v>
      </c>
      <c r="D31">
        <v>3.073</v>
      </c>
      <c r="E31">
        <v>-0.85099999999999998</v>
      </c>
      <c r="F31">
        <v>-1.014</v>
      </c>
      <c r="G31">
        <v>-6.4000000000000001E-2</v>
      </c>
    </row>
    <row r="32" spans="1:7" x14ac:dyDescent="0.25">
      <c r="A32">
        <v>2020</v>
      </c>
      <c r="B32">
        <v>2.722</v>
      </c>
      <c r="C32">
        <v>3.1160000000000001</v>
      </c>
      <c r="D32">
        <v>3.117</v>
      </c>
      <c r="E32">
        <v>-0.92</v>
      </c>
      <c r="F32">
        <v>-0.99399999999999999</v>
      </c>
      <c r="G32">
        <v>-0.22900000000000001</v>
      </c>
    </row>
    <row r="33" spans="1:7" x14ac:dyDescent="0.25">
      <c r="A33">
        <v>2021</v>
      </c>
      <c r="B33">
        <v>2.7109999999999999</v>
      </c>
      <c r="C33">
        <v>3.3660000000000001</v>
      </c>
      <c r="D33">
        <v>3.1619999999999999</v>
      </c>
      <c r="E33">
        <v>-1.03</v>
      </c>
      <c r="F33">
        <v>-0.97799999999999998</v>
      </c>
      <c r="G33">
        <v>-7.5999999999999998E-2</v>
      </c>
    </row>
    <row r="34" spans="1:7" x14ac:dyDescent="0.25">
      <c r="A34">
        <v>2022</v>
      </c>
      <c r="B34">
        <v>2.919</v>
      </c>
      <c r="C34">
        <v>3.012</v>
      </c>
      <c r="D34">
        <v>3.2090000000000001</v>
      </c>
      <c r="E34">
        <v>-1.121</v>
      </c>
      <c r="F34">
        <v>-0.96599999999999997</v>
      </c>
      <c r="G34">
        <v>0.224</v>
      </c>
    </row>
    <row r="35" spans="1:7" x14ac:dyDescent="0.25">
      <c r="A35">
        <v>2023</v>
      </c>
      <c r="B35">
        <v>2.899</v>
      </c>
      <c r="C35">
        <v>3.2290000000000001</v>
      </c>
      <c r="D35">
        <v>3.2570000000000001</v>
      </c>
      <c r="E35">
        <v>-0.95199999999999996</v>
      </c>
      <c r="F35">
        <v>-0.95599999999999996</v>
      </c>
      <c r="G35">
        <v>8.5999999999999993E-2</v>
      </c>
    </row>
    <row r="36" spans="1:7" x14ac:dyDescent="0.25">
      <c r="A36">
        <v>2024</v>
      </c>
      <c r="B36">
        <v>2.9420000000000002</v>
      </c>
      <c r="C36">
        <v>3.415</v>
      </c>
      <c r="D36">
        <v>3.306</v>
      </c>
      <c r="E36">
        <v>-1.034</v>
      </c>
      <c r="F36">
        <v>-0.94799999999999995</v>
      </c>
      <c r="G36">
        <v>4.9000000000000002E-2</v>
      </c>
    </row>
    <row r="37" spans="1:7" x14ac:dyDescent="0.25">
      <c r="A37">
        <v>2025</v>
      </c>
      <c r="B37">
        <v>3.0619999999999998</v>
      </c>
      <c r="C37">
        <v>3.36</v>
      </c>
      <c r="D37">
        <v>3.355</v>
      </c>
      <c r="E37">
        <v>-0.874</v>
      </c>
      <c r="F37">
        <v>-0.94099999999999995</v>
      </c>
      <c r="G37">
        <v>0.188</v>
      </c>
    </row>
    <row r="38" spans="1:7" x14ac:dyDescent="0.25">
      <c r="A38">
        <v>2026</v>
      </c>
      <c r="B38">
        <v>2.9950000000000001</v>
      </c>
      <c r="C38">
        <v>3.4510000000000001</v>
      </c>
      <c r="D38">
        <v>3.4020000000000001</v>
      </c>
      <c r="E38">
        <v>-0.84499999999999997</v>
      </c>
      <c r="F38">
        <v>-0.93300000000000005</v>
      </c>
      <c r="G38">
        <v>-0.14599999999999999</v>
      </c>
    </row>
    <row r="39" spans="1:7" x14ac:dyDescent="0.25">
      <c r="A39">
        <v>2027</v>
      </c>
      <c r="B39">
        <v>2.8969999999999998</v>
      </c>
      <c r="C39">
        <v>3.5219999999999998</v>
      </c>
      <c r="D39">
        <v>3.4449999999999998</v>
      </c>
      <c r="E39">
        <v>-0.91</v>
      </c>
      <c r="F39">
        <v>-0.92300000000000004</v>
      </c>
      <c r="G39">
        <v>-0.16600000000000001</v>
      </c>
    </row>
    <row r="40" spans="1:7" x14ac:dyDescent="0.25">
      <c r="A40">
        <v>2028</v>
      </c>
      <c r="B40">
        <v>3.4569999999999999</v>
      </c>
      <c r="C40">
        <v>3.4319999999999999</v>
      </c>
      <c r="D40">
        <v>3.4830000000000001</v>
      </c>
      <c r="E40">
        <v>-0.93700000000000006</v>
      </c>
      <c r="F40">
        <v>-0.91</v>
      </c>
      <c r="G40">
        <v>5.1999999999999998E-2</v>
      </c>
    </row>
    <row r="41" spans="1:7" x14ac:dyDescent="0.25">
      <c r="A41">
        <v>2029</v>
      </c>
      <c r="B41">
        <v>3.1659999999999999</v>
      </c>
      <c r="C41">
        <v>3.65</v>
      </c>
      <c r="D41">
        <v>3.5179999999999998</v>
      </c>
      <c r="E41">
        <v>-0.77400000000000002</v>
      </c>
      <c r="F41">
        <v>-0.89700000000000002</v>
      </c>
      <c r="G41">
        <v>3.4000000000000002E-2</v>
      </c>
    </row>
    <row r="42" spans="1:7" x14ac:dyDescent="0.25">
      <c r="A42">
        <v>2030</v>
      </c>
      <c r="B42">
        <v>3.2949999999999999</v>
      </c>
      <c r="C42">
        <v>3.61</v>
      </c>
      <c r="D42">
        <v>3.5529999999999999</v>
      </c>
      <c r="E42">
        <v>-1.1479999999999999</v>
      </c>
      <c r="F42">
        <v>-0.88600000000000001</v>
      </c>
      <c r="G42">
        <v>3.5999999999999997E-2</v>
      </c>
    </row>
    <row r="43" spans="1:7" x14ac:dyDescent="0.25">
      <c r="A43">
        <v>2031</v>
      </c>
      <c r="B43">
        <v>3.105</v>
      </c>
      <c r="C43">
        <v>3.5950000000000002</v>
      </c>
      <c r="D43">
        <v>3.589</v>
      </c>
      <c r="E43">
        <v>-0.84299999999999997</v>
      </c>
      <c r="F43">
        <v>-0.878</v>
      </c>
      <c r="G43">
        <v>4.3999999999999997E-2</v>
      </c>
    </row>
    <row r="44" spans="1:7" x14ac:dyDescent="0.25">
      <c r="A44">
        <v>2032</v>
      </c>
      <c r="B44">
        <v>2.863</v>
      </c>
      <c r="C44">
        <v>3.3929999999999998</v>
      </c>
      <c r="D44">
        <v>3.625</v>
      </c>
      <c r="E44">
        <v>-0.90700000000000003</v>
      </c>
      <c r="F44">
        <v>-0.871</v>
      </c>
      <c r="G44">
        <v>-6.7000000000000004E-2</v>
      </c>
    </row>
    <row r="45" spans="1:7" x14ac:dyDescent="0.25">
      <c r="A45">
        <v>2033</v>
      </c>
      <c r="B45">
        <v>3.2559999999999998</v>
      </c>
      <c r="C45">
        <v>3.6139999999999999</v>
      </c>
      <c r="D45">
        <v>3.66</v>
      </c>
      <c r="E45">
        <v>-0.88900000000000001</v>
      </c>
      <c r="F45">
        <v>-0.86599999999999999</v>
      </c>
      <c r="G45">
        <v>1.9E-2</v>
      </c>
    </row>
    <row r="46" spans="1:7" x14ac:dyDescent="0.25">
      <c r="A46">
        <v>2034</v>
      </c>
      <c r="B46">
        <v>3.4169999999999998</v>
      </c>
      <c r="C46">
        <v>3.7050000000000001</v>
      </c>
      <c r="D46">
        <v>3.6960000000000002</v>
      </c>
      <c r="E46">
        <v>-0.83699999999999997</v>
      </c>
      <c r="F46">
        <v>-0.85899999999999999</v>
      </c>
      <c r="G46">
        <v>9.8000000000000004E-2</v>
      </c>
    </row>
    <row r="47" spans="1:7" x14ac:dyDescent="0.25">
      <c r="A47">
        <v>2035</v>
      </c>
      <c r="B47">
        <v>3.4980000000000002</v>
      </c>
      <c r="C47">
        <v>4.1959999999999997</v>
      </c>
      <c r="D47">
        <v>3.7320000000000002</v>
      </c>
      <c r="E47">
        <v>-0.53800000000000003</v>
      </c>
      <c r="F47">
        <v>-0.84799999999999998</v>
      </c>
      <c r="G47">
        <v>-6.8000000000000005E-2</v>
      </c>
    </row>
    <row r="48" spans="1:7" x14ac:dyDescent="0.25">
      <c r="A48">
        <v>2036</v>
      </c>
      <c r="B48">
        <v>3.7429999999999999</v>
      </c>
      <c r="C48">
        <v>3.7280000000000002</v>
      </c>
      <c r="D48">
        <v>3.7709999999999999</v>
      </c>
      <c r="E48">
        <v>-0.79400000000000004</v>
      </c>
      <c r="F48">
        <v>-0.83199999999999996</v>
      </c>
      <c r="G48">
        <v>-0.218</v>
      </c>
    </row>
    <row r="49" spans="1:7" x14ac:dyDescent="0.25">
      <c r="A49">
        <v>2037</v>
      </c>
      <c r="B49">
        <v>3.5920000000000001</v>
      </c>
      <c r="C49">
        <v>3.6789999999999998</v>
      </c>
      <c r="D49">
        <v>3.8109999999999999</v>
      </c>
      <c r="E49">
        <v>-1.1180000000000001</v>
      </c>
      <c r="F49">
        <v>-0.81399999999999995</v>
      </c>
      <c r="G49">
        <v>-0.24299999999999999</v>
      </c>
    </row>
    <row r="50" spans="1:7" x14ac:dyDescent="0.25">
      <c r="A50">
        <v>2038</v>
      </c>
      <c r="B50">
        <v>3.4870000000000001</v>
      </c>
      <c r="C50">
        <v>4.0490000000000004</v>
      </c>
      <c r="D50">
        <v>3.8530000000000002</v>
      </c>
      <c r="E50">
        <v>-1.0669999999999999</v>
      </c>
      <c r="F50">
        <v>-0.79300000000000004</v>
      </c>
      <c r="G50">
        <v>0.17199999999999999</v>
      </c>
    </row>
    <row r="51" spans="1:7" x14ac:dyDescent="0.25">
      <c r="A51">
        <v>2039</v>
      </c>
      <c r="B51">
        <v>3.85</v>
      </c>
      <c r="C51">
        <v>3.9710000000000001</v>
      </c>
      <c r="D51">
        <v>3.8980000000000001</v>
      </c>
      <c r="E51">
        <v>-0.44900000000000001</v>
      </c>
      <c r="F51">
        <v>-0.77200000000000002</v>
      </c>
      <c r="G51">
        <v>-0.06</v>
      </c>
    </row>
    <row r="52" spans="1:7" x14ac:dyDescent="0.25">
      <c r="A52">
        <v>2040</v>
      </c>
      <c r="B52">
        <v>3.5270000000000001</v>
      </c>
      <c r="C52">
        <v>3.7490000000000001</v>
      </c>
      <c r="D52">
        <v>3.944</v>
      </c>
      <c r="E52">
        <v>-0.83299999999999996</v>
      </c>
      <c r="F52">
        <v>-0.751</v>
      </c>
      <c r="G52">
        <v>8.2000000000000003E-2</v>
      </c>
    </row>
    <row r="53" spans="1:7" x14ac:dyDescent="0.25">
      <c r="A53">
        <v>2041</v>
      </c>
      <c r="B53">
        <v>3.8260000000000001</v>
      </c>
      <c r="C53">
        <v>4.0590000000000002</v>
      </c>
      <c r="D53">
        <v>3.99</v>
      </c>
      <c r="E53">
        <v>-0.89800000000000002</v>
      </c>
      <c r="F53">
        <v>-0.73</v>
      </c>
      <c r="G53">
        <v>-0.2</v>
      </c>
    </row>
    <row r="54" spans="1:7" x14ac:dyDescent="0.25">
      <c r="A54">
        <v>2042</v>
      </c>
      <c r="B54">
        <v>3.5960000000000001</v>
      </c>
      <c r="C54">
        <v>3.9769999999999999</v>
      </c>
      <c r="D54">
        <v>4.0330000000000004</v>
      </c>
      <c r="E54">
        <v>-0.63900000000000001</v>
      </c>
      <c r="F54">
        <v>-0.71</v>
      </c>
      <c r="G54">
        <v>-0.158</v>
      </c>
    </row>
    <row r="55" spans="1:7" x14ac:dyDescent="0.25">
      <c r="A55">
        <v>2043</v>
      </c>
      <c r="B55">
        <v>3.6840000000000002</v>
      </c>
      <c r="C55">
        <v>4.0940000000000003</v>
      </c>
      <c r="D55">
        <v>4.0759999999999996</v>
      </c>
      <c r="E55">
        <v>-0.66600000000000004</v>
      </c>
      <c r="F55">
        <v>-0.68899999999999995</v>
      </c>
      <c r="G55">
        <v>-0.188</v>
      </c>
    </row>
    <row r="56" spans="1:7" x14ac:dyDescent="0.25">
      <c r="A56">
        <v>2044</v>
      </c>
      <c r="B56">
        <v>3.72</v>
      </c>
      <c r="C56">
        <v>4.26</v>
      </c>
      <c r="D56">
        <v>4.1189999999999998</v>
      </c>
      <c r="E56">
        <v>-0.59899999999999998</v>
      </c>
      <c r="F56">
        <v>-0.66700000000000004</v>
      </c>
      <c r="G56">
        <v>-0.16900000000000001</v>
      </c>
    </row>
    <row r="57" spans="1:7" x14ac:dyDescent="0.25">
      <c r="A57">
        <v>2045</v>
      </c>
      <c r="B57">
        <v>4.2069999999999999</v>
      </c>
      <c r="C57">
        <v>4.1319999999999997</v>
      </c>
      <c r="D57">
        <v>4.1589999999999998</v>
      </c>
      <c r="E57">
        <v>-0.59</v>
      </c>
      <c r="F57">
        <v>-0.64500000000000002</v>
      </c>
      <c r="G57">
        <v>0.18</v>
      </c>
    </row>
    <row r="58" spans="1:7" x14ac:dyDescent="0.25">
      <c r="A58">
        <v>2046</v>
      </c>
      <c r="B58">
        <v>4.1829999999999998</v>
      </c>
      <c r="C58">
        <v>4.1059999999999999</v>
      </c>
      <c r="D58">
        <v>4.1950000000000003</v>
      </c>
      <c r="E58">
        <v>-0.60199999999999998</v>
      </c>
      <c r="F58">
        <v>-0.626</v>
      </c>
      <c r="G58">
        <v>8.4000000000000005E-2</v>
      </c>
    </row>
    <row r="59" spans="1:7" x14ac:dyDescent="0.25">
      <c r="A59">
        <v>2047</v>
      </c>
      <c r="B59">
        <v>4.0910000000000002</v>
      </c>
      <c r="C59">
        <v>4.2640000000000002</v>
      </c>
      <c r="D59">
        <v>4.2290000000000001</v>
      </c>
      <c r="E59">
        <v>-0.48699999999999999</v>
      </c>
      <c r="F59">
        <v>-0.61099999999999999</v>
      </c>
      <c r="G59">
        <v>0.107</v>
      </c>
    </row>
    <row r="60" spans="1:7" x14ac:dyDescent="0.25">
      <c r="A60">
        <v>2048</v>
      </c>
      <c r="B60">
        <v>4.048</v>
      </c>
      <c r="C60">
        <v>4.423</v>
      </c>
      <c r="D60">
        <v>4.2590000000000003</v>
      </c>
      <c r="E60">
        <v>-0.52300000000000002</v>
      </c>
      <c r="F60">
        <v>-0.59699999999999998</v>
      </c>
      <c r="G60">
        <v>7.8E-2</v>
      </c>
    </row>
    <row r="61" spans="1:7" x14ac:dyDescent="0.25">
      <c r="A61">
        <v>2049</v>
      </c>
      <c r="B61">
        <v>4.2679999999999998</v>
      </c>
      <c r="C61">
        <v>4.2119999999999997</v>
      </c>
      <c r="D61">
        <v>4.2850000000000001</v>
      </c>
      <c r="E61">
        <v>-0.78300000000000003</v>
      </c>
      <c r="F61">
        <v>-0.58699999999999997</v>
      </c>
      <c r="G61">
        <v>4.2000000000000003E-2</v>
      </c>
    </row>
    <row r="62" spans="1:7" x14ac:dyDescent="0.25">
      <c r="A62">
        <v>2050</v>
      </c>
      <c r="B62">
        <v>4.2750000000000004</v>
      </c>
      <c r="C62">
        <v>4.3390000000000004</v>
      </c>
      <c r="D62">
        <v>4.3070000000000004</v>
      </c>
      <c r="E62">
        <v>-0.51700000000000002</v>
      </c>
      <c r="F62">
        <v>-0.57899999999999996</v>
      </c>
      <c r="G62">
        <v>-0.06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299B-F612-46ED-9DEF-56371548E974}">
  <dimension ref="A1:G62"/>
  <sheetViews>
    <sheetView workbookViewId="0">
      <selection activeCell="M19" sqref="M19"/>
    </sheetView>
  </sheetViews>
  <sheetFormatPr defaultRowHeight="15" x14ac:dyDescent="0.25"/>
  <cols>
    <col min="1" max="1" width="5" bestFit="1" customWidth="1"/>
    <col min="2" max="2" width="6.7109375" bestFit="1" customWidth="1"/>
    <col min="3" max="3" width="8.7109375" bestFit="1" customWidth="1"/>
    <col min="4" max="4" width="12.85546875" bestFit="1" customWidth="1"/>
    <col min="5" max="6" width="8.42578125" bestFit="1" customWidth="1"/>
    <col min="7" max="7" width="7.42578125" bestFit="1" customWidth="1"/>
  </cols>
  <sheetData>
    <row r="1" spans="1:7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21</v>
      </c>
      <c r="G1" s="4" t="s">
        <v>22</v>
      </c>
    </row>
    <row r="2" spans="1:7" x14ac:dyDescent="0.25">
      <c r="A2">
        <v>1990</v>
      </c>
      <c r="B2">
        <v>1.427</v>
      </c>
      <c r="C2">
        <v>2.004</v>
      </c>
      <c r="D2">
        <v>2.0990000000000002</v>
      </c>
      <c r="E2">
        <v>-1.3660000000000001</v>
      </c>
      <c r="F2">
        <v>-1.2629999999999999</v>
      </c>
      <c r="G2">
        <v>4.9000000000000002E-2</v>
      </c>
    </row>
    <row r="3" spans="1:7" x14ac:dyDescent="0.25">
      <c r="A3">
        <v>1991</v>
      </c>
      <c r="B3">
        <v>0.29699999999999999</v>
      </c>
      <c r="C3">
        <v>2.1360000000000001</v>
      </c>
      <c r="D3">
        <v>2.1339999999999999</v>
      </c>
      <c r="E3">
        <v>-1.349</v>
      </c>
      <c r="F3">
        <v>-1.2729999999999999</v>
      </c>
      <c r="G3">
        <v>-1.1950000000000001</v>
      </c>
    </row>
    <row r="4" spans="1:7" x14ac:dyDescent="0.25">
      <c r="A4">
        <v>1992</v>
      </c>
      <c r="B4">
        <v>-0.69099999999999995</v>
      </c>
      <c r="C4">
        <v>2.2269999999999999</v>
      </c>
      <c r="D4">
        <v>2.1669999999999998</v>
      </c>
      <c r="E4">
        <v>-1.0660000000000001</v>
      </c>
      <c r="F4">
        <v>-1.278</v>
      </c>
      <c r="G4">
        <v>-1.835</v>
      </c>
    </row>
    <row r="5" spans="1:7" x14ac:dyDescent="0.25">
      <c r="A5">
        <v>1993</v>
      </c>
      <c r="B5">
        <v>0.34799999999999998</v>
      </c>
      <c r="C5">
        <v>2.3450000000000002</v>
      </c>
      <c r="D5">
        <v>2.202</v>
      </c>
      <c r="E5">
        <v>-1.236</v>
      </c>
      <c r="F5">
        <v>-1.276</v>
      </c>
      <c r="G5">
        <v>-0.86399999999999999</v>
      </c>
    </row>
    <row r="6" spans="1:7" x14ac:dyDescent="0.25">
      <c r="A6">
        <v>1994</v>
      </c>
      <c r="B6">
        <v>1.048</v>
      </c>
      <c r="C6">
        <v>2.194</v>
      </c>
      <c r="D6">
        <v>2.2400000000000002</v>
      </c>
      <c r="E6">
        <v>-1.351</v>
      </c>
      <c r="F6">
        <v>-1.2709999999999999</v>
      </c>
      <c r="G6">
        <v>0.20699999999999999</v>
      </c>
    </row>
    <row r="7" spans="1:7" x14ac:dyDescent="0.25">
      <c r="A7">
        <v>1995</v>
      </c>
      <c r="B7">
        <v>1.3340000000000001</v>
      </c>
      <c r="C7">
        <v>2.2210000000000001</v>
      </c>
      <c r="D7">
        <v>2.282</v>
      </c>
      <c r="E7">
        <v>-1.357</v>
      </c>
      <c r="F7">
        <v>-1.2649999999999999</v>
      </c>
      <c r="G7">
        <v>7.0000000000000007E-2</v>
      </c>
    </row>
    <row r="8" spans="1:7" x14ac:dyDescent="0.25">
      <c r="A8">
        <v>1996</v>
      </c>
      <c r="B8">
        <v>1.4159999999999999</v>
      </c>
      <c r="C8">
        <v>2.2959999999999998</v>
      </c>
      <c r="D8">
        <v>2.323</v>
      </c>
      <c r="E8">
        <v>-1.51</v>
      </c>
      <c r="F8">
        <v>-1.2589999999999999</v>
      </c>
      <c r="G8">
        <v>-7.0999999999999994E-2</v>
      </c>
    </row>
    <row r="9" spans="1:7" x14ac:dyDescent="0.25">
      <c r="A9">
        <v>1997</v>
      </c>
      <c r="B9">
        <v>1.5509999999999999</v>
      </c>
      <c r="C9">
        <v>2.403</v>
      </c>
      <c r="D9">
        <v>2.3620000000000001</v>
      </c>
      <c r="E9">
        <v>-1.0569999999999999</v>
      </c>
      <c r="F9">
        <v>-1.2549999999999999</v>
      </c>
      <c r="G9">
        <v>0.14299999999999999</v>
      </c>
    </row>
    <row r="10" spans="1:7" x14ac:dyDescent="0.25">
      <c r="A10">
        <v>1998</v>
      </c>
      <c r="B10">
        <v>1.4259999999999999</v>
      </c>
      <c r="C10">
        <v>2.25</v>
      </c>
      <c r="D10">
        <v>2.3969999999999998</v>
      </c>
      <c r="E10">
        <v>-1.5249999999999999</v>
      </c>
      <c r="F10">
        <v>-1.2509999999999999</v>
      </c>
      <c r="G10">
        <v>0.13400000000000001</v>
      </c>
    </row>
    <row r="11" spans="1:7" x14ac:dyDescent="0.25">
      <c r="A11">
        <v>1999</v>
      </c>
      <c r="B11">
        <v>1.7090000000000001</v>
      </c>
      <c r="C11">
        <v>2.38</v>
      </c>
      <c r="D11">
        <v>2.4289999999999998</v>
      </c>
      <c r="E11">
        <v>-1.159</v>
      </c>
      <c r="F11">
        <v>-1.25</v>
      </c>
      <c r="G11">
        <v>0.29899999999999999</v>
      </c>
    </row>
    <row r="12" spans="1:7" x14ac:dyDescent="0.25">
      <c r="A12">
        <v>2000</v>
      </c>
      <c r="B12">
        <v>1.9079999999999999</v>
      </c>
      <c r="C12">
        <v>2.597</v>
      </c>
      <c r="D12">
        <v>2.4569999999999999</v>
      </c>
      <c r="E12">
        <v>-1.0780000000000001</v>
      </c>
      <c r="F12">
        <v>-1.248</v>
      </c>
      <c r="G12">
        <v>0.34300000000000003</v>
      </c>
    </row>
    <row r="13" spans="1:7" x14ac:dyDescent="0.25">
      <c r="A13">
        <v>2001</v>
      </c>
      <c r="B13">
        <v>1.601</v>
      </c>
      <c r="C13">
        <v>2.7</v>
      </c>
      <c r="D13">
        <v>2.4849999999999999</v>
      </c>
      <c r="E13">
        <v>-1.161</v>
      </c>
      <c r="F13">
        <v>-1.242</v>
      </c>
      <c r="G13">
        <v>0.13700000000000001</v>
      </c>
    </row>
    <row r="14" spans="1:7" x14ac:dyDescent="0.25">
      <c r="A14">
        <v>2002</v>
      </c>
      <c r="B14">
        <v>1.718</v>
      </c>
      <c r="C14">
        <v>2.718</v>
      </c>
      <c r="D14">
        <v>2.5139999999999998</v>
      </c>
      <c r="E14">
        <v>-1.19</v>
      </c>
      <c r="F14">
        <v>-1.2350000000000001</v>
      </c>
      <c r="G14">
        <v>0.30099999999999999</v>
      </c>
    </row>
    <row r="15" spans="1:7" x14ac:dyDescent="0.25">
      <c r="A15">
        <v>2003</v>
      </c>
      <c r="B15">
        <v>1.6850000000000001</v>
      </c>
      <c r="C15">
        <v>2.4790000000000001</v>
      </c>
      <c r="D15">
        <v>2.5449999999999999</v>
      </c>
      <c r="E15">
        <v>-1.6459999999999999</v>
      </c>
      <c r="F15">
        <v>-1.2290000000000001</v>
      </c>
      <c r="G15">
        <v>-8.5999999999999993E-2</v>
      </c>
    </row>
    <row r="16" spans="1:7" x14ac:dyDescent="0.25">
      <c r="A16">
        <v>2004</v>
      </c>
      <c r="B16">
        <v>1.913</v>
      </c>
      <c r="C16">
        <v>2.3119999999999998</v>
      </c>
      <c r="D16">
        <v>2.5750000000000002</v>
      </c>
      <c r="E16">
        <v>-1.26</v>
      </c>
      <c r="F16">
        <v>-1.228</v>
      </c>
      <c r="G16">
        <v>0.17199999999999999</v>
      </c>
    </row>
    <row r="17" spans="1:7" x14ac:dyDescent="0.25">
      <c r="A17">
        <v>2005</v>
      </c>
      <c r="B17">
        <v>1.492</v>
      </c>
      <c r="C17">
        <v>2.7349999999999999</v>
      </c>
      <c r="D17">
        <v>2.6030000000000002</v>
      </c>
      <c r="E17">
        <v>-1.2609999999999999</v>
      </c>
      <c r="F17">
        <v>-1.232</v>
      </c>
      <c r="G17">
        <v>-3.5000000000000003E-2</v>
      </c>
    </row>
    <row r="18" spans="1:7" x14ac:dyDescent="0.25">
      <c r="A18">
        <v>2006</v>
      </c>
      <c r="B18">
        <v>1.365</v>
      </c>
      <c r="C18">
        <v>2.577</v>
      </c>
      <c r="D18">
        <v>2.63</v>
      </c>
      <c r="E18">
        <v>-1.264</v>
      </c>
      <c r="F18">
        <v>-1.2370000000000001</v>
      </c>
      <c r="G18">
        <v>0.254</v>
      </c>
    </row>
    <row r="19" spans="1:7" x14ac:dyDescent="0.25">
      <c r="A19">
        <v>2007</v>
      </c>
      <c r="B19">
        <v>1.7410000000000001</v>
      </c>
      <c r="C19">
        <v>2.54</v>
      </c>
      <c r="D19">
        <v>2.6549999999999998</v>
      </c>
      <c r="E19">
        <v>-1.3080000000000001</v>
      </c>
      <c r="F19">
        <v>-1.24</v>
      </c>
      <c r="G19">
        <v>-3.7999999999999999E-2</v>
      </c>
    </row>
    <row r="20" spans="1:7" x14ac:dyDescent="0.25">
      <c r="A20">
        <v>2008</v>
      </c>
      <c r="B20">
        <v>1.776</v>
      </c>
      <c r="C20">
        <v>2.677</v>
      </c>
      <c r="D20">
        <v>2.681</v>
      </c>
      <c r="E20">
        <v>-1.163</v>
      </c>
      <c r="F20">
        <v>-1.2370000000000001</v>
      </c>
      <c r="G20">
        <v>0.04</v>
      </c>
    </row>
    <row r="21" spans="1:7" x14ac:dyDescent="0.25">
      <c r="A21">
        <v>2009</v>
      </c>
      <c r="B21">
        <v>1.8580000000000001</v>
      </c>
      <c r="C21">
        <v>2.6339999999999999</v>
      </c>
      <c r="D21">
        <v>2.71</v>
      </c>
      <c r="E21">
        <v>-1.02</v>
      </c>
      <c r="F21">
        <v>-1.2270000000000001</v>
      </c>
      <c r="G21">
        <v>-0.34799999999999998</v>
      </c>
    </row>
    <row r="22" spans="1:7" x14ac:dyDescent="0.25">
      <c r="A22">
        <v>2010</v>
      </c>
      <c r="B22">
        <v>1.8129999999999999</v>
      </c>
      <c r="C22">
        <v>2.7930000000000001</v>
      </c>
      <c r="D22">
        <v>2.7410000000000001</v>
      </c>
      <c r="E22">
        <v>-1.3080000000000001</v>
      </c>
      <c r="F22">
        <v>-1.21</v>
      </c>
      <c r="G22">
        <v>0.2</v>
      </c>
    </row>
    <row r="23" spans="1:7" x14ac:dyDescent="0.25">
      <c r="A23">
        <v>2011</v>
      </c>
      <c r="B23">
        <v>1.82</v>
      </c>
      <c r="C23">
        <v>2.8250000000000002</v>
      </c>
      <c r="D23">
        <v>2.774</v>
      </c>
      <c r="E23">
        <v>-1.4079999999999999</v>
      </c>
      <c r="F23">
        <v>-1.19</v>
      </c>
      <c r="G23">
        <v>-7.2999999999999995E-2</v>
      </c>
    </row>
    <row r="24" spans="1:7" x14ac:dyDescent="0.25">
      <c r="A24">
        <v>2012</v>
      </c>
      <c r="B24">
        <v>1.9410000000000001</v>
      </c>
      <c r="C24">
        <v>2.766</v>
      </c>
      <c r="D24">
        <v>2.8069999999999999</v>
      </c>
      <c r="E24">
        <v>-1.411</v>
      </c>
      <c r="F24">
        <v>-1.167</v>
      </c>
      <c r="G24">
        <v>0.113</v>
      </c>
    </row>
    <row r="25" spans="1:7" x14ac:dyDescent="0.25">
      <c r="A25">
        <v>2013</v>
      </c>
      <c r="B25">
        <v>2.1960000000000002</v>
      </c>
      <c r="C25">
        <v>2.766</v>
      </c>
      <c r="D25">
        <v>2.84</v>
      </c>
      <c r="E25">
        <v>-1.2649999999999999</v>
      </c>
      <c r="F25">
        <v>-1.145</v>
      </c>
      <c r="G25">
        <v>0.33</v>
      </c>
    </row>
    <row r="26" spans="1:7" x14ac:dyDescent="0.25">
      <c r="A26">
        <v>2014</v>
      </c>
      <c r="B26">
        <v>2.0409999999999999</v>
      </c>
      <c r="C26">
        <v>3.004</v>
      </c>
      <c r="D26">
        <v>2.8740000000000001</v>
      </c>
      <c r="E26">
        <v>-0.98899999999999999</v>
      </c>
      <c r="F26">
        <v>-1.1240000000000001</v>
      </c>
      <c r="G26">
        <v>0.33500000000000002</v>
      </c>
    </row>
    <row r="27" spans="1:7" x14ac:dyDescent="0.25">
      <c r="A27">
        <v>2015</v>
      </c>
      <c r="B27">
        <v>2.2959999999999998</v>
      </c>
      <c r="C27">
        <v>2.94</v>
      </c>
      <c r="D27">
        <v>2.91</v>
      </c>
      <c r="E27">
        <v>-1.0840000000000001</v>
      </c>
      <c r="F27">
        <v>-1.1040000000000001</v>
      </c>
      <c r="G27">
        <v>8.4000000000000005E-2</v>
      </c>
    </row>
    <row r="28" spans="1:7" x14ac:dyDescent="0.25">
      <c r="A28">
        <v>2016</v>
      </c>
      <c r="B28">
        <v>2.4460000000000002</v>
      </c>
      <c r="C28">
        <v>3.089</v>
      </c>
      <c r="D28">
        <v>2.948</v>
      </c>
      <c r="E28">
        <v>-0.84</v>
      </c>
      <c r="F28">
        <v>-1.083</v>
      </c>
      <c r="G28">
        <v>-0.159</v>
      </c>
    </row>
    <row r="29" spans="1:7" x14ac:dyDescent="0.25">
      <c r="A29">
        <v>2017</v>
      </c>
      <c r="B29">
        <v>2.4780000000000002</v>
      </c>
      <c r="C29">
        <v>2.8929999999999998</v>
      </c>
      <c r="D29">
        <v>2.988</v>
      </c>
      <c r="E29">
        <v>-1.115</v>
      </c>
      <c r="F29">
        <v>-1.0609999999999999</v>
      </c>
      <c r="G29">
        <v>-0.20699999999999999</v>
      </c>
    </row>
    <row r="30" spans="1:7" x14ac:dyDescent="0.25">
      <c r="A30">
        <v>2018</v>
      </c>
      <c r="B30">
        <v>2.3839999999999999</v>
      </c>
      <c r="C30">
        <v>2.8759999999999999</v>
      </c>
      <c r="D30">
        <v>3.0289999999999999</v>
      </c>
      <c r="E30">
        <v>-1.0149999999999999</v>
      </c>
      <c r="F30">
        <v>-1.0369999999999999</v>
      </c>
      <c r="G30">
        <v>-0.13800000000000001</v>
      </c>
    </row>
    <row r="31" spans="1:7" x14ac:dyDescent="0.25">
      <c r="A31">
        <v>2019</v>
      </c>
      <c r="B31">
        <v>2.5739999999999998</v>
      </c>
      <c r="C31">
        <v>2.8919999999999999</v>
      </c>
      <c r="D31">
        <v>3.073</v>
      </c>
      <c r="E31">
        <v>-0.85099999999999998</v>
      </c>
      <c r="F31">
        <v>-1.014</v>
      </c>
      <c r="G31">
        <v>-6.4000000000000001E-2</v>
      </c>
    </row>
    <row r="32" spans="1:7" x14ac:dyDescent="0.25">
      <c r="A32">
        <v>2020</v>
      </c>
      <c r="B32">
        <v>2.722</v>
      </c>
      <c r="C32">
        <v>3.1160000000000001</v>
      </c>
      <c r="D32">
        <v>3.117</v>
      </c>
      <c r="E32">
        <v>-0.92</v>
      </c>
      <c r="F32">
        <v>-0.99399999999999999</v>
      </c>
      <c r="G32">
        <v>-0.22900000000000001</v>
      </c>
    </row>
    <row r="33" spans="1:7" x14ac:dyDescent="0.25">
      <c r="A33">
        <v>2021</v>
      </c>
      <c r="B33">
        <v>2.7109999999999999</v>
      </c>
      <c r="C33">
        <v>3.3660000000000001</v>
      </c>
      <c r="D33">
        <v>3.1619999999999999</v>
      </c>
      <c r="E33">
        <v>-1.03</v>
      </c>
      <c r="F33">
        <v>-0.97799999999999998</v>
      </c>
      <c r="G33">
        <v>-7.5999999999999998E-2</v>
      </c>
    </row>
    <row r="34" spans="1:7" x14ac:dyDescent="0.25">
      <c r="A34">
        <v>2022</v>
      </c>
      <c r="B34">
        <v>2.919</v>
      </c>
      <c r="C34">
        <v>3.012</v>
      </c>
      <c r="D34">
        <v>3.2090000000000001</v>
      </c>
      <c r="E34">
        <v>-1.121</v>
      </c>
      <c r="F34">
        <v>-0.96599999999999997</v>
      </c>
      <c r="G34">
        <v>0.224</v>
      </c>
    </row>
    <row r="35" spans="1:7" x14ac:dyDescent="0.25">
      <c r="A35">
        <v>2023</v>
      </c>
      <c r="B35">
        <v>2.899</v>
      </c>
      <c r="C35">
        <v>3.2290000000000001</v>
      </c>
      <c r="D35">
        <v>3.2570000000000001</v>
      </c>
      <c r="E35">
        <v>-0.95199999999999996</v>
      </c>
      <c r="F35">
        <v>-0.95599999999999996</v>
      </c>
      <c r="G35">
        <v>8.5999999999999993E-2</v>
      </c>
    </row>
    <row r="36" spans="1:7" x14ac:dyDescent="0.25">
      <c r="A36">
        <v>2024</v>
      </c>
      <c r="B36">
        <v>2.9420000000000002</v>
      </c>
      <c r="C36">
        <v>3.415</v>
      </c>
      <c r="D36">
        <v>3.306</v>
      </c>
      <c r="E36">
        <v>-1.034</v>
      </c>
      <c r="F36">
        <v>-0.94799999999999995</v>
      </c>
      <c r="G36">
        <v>4.9000000000000002E-2</v>
      </c>
    </row>
    <row r="37" spans="1:7" x14ac:dyDescent="0.25">
      <c r="A37">
        <v>2025</v>
      </c>
      <c r="B37">
        <v>3.0619999999999998</v>
      </c>
      <c r="C37">
        <v>3.36</v>
      </c>
      <c r="D37">
        <v>3.355</v>
      </c>
      <c r="E37">
        <v>-0.874</v>
      </c>
      <c r="F37">
        <v>-0.94099999999999995</v>
      </c>
      <c r="G37">
        <v>0.188</v>
      </c>
    </row>
    <row r="38" spans="1:7" x14ac:dyDescent="0.25">
      <c r="A38">
        <v>2026</v>
      </c>
      <c r="B38">
        <v>2.9950000000000001</v>
      </c>
      <c r="C38">
        <v>3.4510000000000001</v>
      </c>
      <c r="D38">
        <v>3.4020000000000001</v>
      </c>
      <c r="E38">
        <v>-0.84499999999999997</v>
      </c>
      <c r="F38">
        <v>-0.93300000000000005</v>
      </c>
      <c r="G38">
        <v>-0.14599999999999999</v>
      </c>
    </row>
    <row r="39" spans="1:7" x14ac:dyDescent="0.25">
      <c r="A39">
        <v>2027</v>
      </c>
      <c r="B39">
        <v>2.8969999999999998</v>
      </c>
      <c r="C39">
        <v>3.5219999999999998</v>
      </c>
      <c r="D39">
        <v>3.4449999999999998</v>
      </c>
      <c r="E39">
        <v>-0.91</v>
      </c>
      <c r="F39">
        <v>-0.92300000000000004</v>
      </c>
      <c r="G39">
        <v>-0.16600000000000001</v>
      </c>
    </row>
    <row r="40" spans="1:7" x14ac:dyDescent="0.25">
      <c r="A40">
        <v>2028</v>
      </c>
      <c r="B40">
        <v>3.4569999999999999</v>
      </c>
      <c r="C40">
        <v>3.4319999999999999</v>
      </c>
      <c r="D40">
        <v>3.4830000000000001</v>
      </c>
      <c r="E40">
        <v>-0.93700000000000006</v>
      </c>
      <c r="F40">
        <v>-0.91</v>
      </c>
      <c r="G40">
        <v>5.1999999999999998E-2</v>
      </c>
    </row>
    <row r="41" spans="1:7" x14ac:dyDescent="0.25">
      <c r="A41">
        <v>2029</v>
      </c>
      <c r="B41">
        <v>3.1659999999999999</v>
      </c>
      <c r="C41">
        <v>3.65</v>
      </c>
      <c r="D41">
        <v>3.5179999999999998</v>
      </c>
      <c r="E41">
        <v>-0.77400000000000002</v>
      </c>
      <c r="F41">
        <v>-0.89700000000000002</v>
      </c>
      <c r="G41">
        <v>3.4000000000000002E-2</v>
      </c>
    </row>
    <row r="42" spans="1:7" x14ac:dyDescent="0.25">
      <c r="A42">
        <v>2030</v>
      </c>
      <c r="B42">
        <v>3.2949999999999999</v>
      </c>
      <c r="C42">
        <v>3.61</v>
      </c>
      <c r="D42">
        <v>3.5529999999999999</v>
      </c>
      <c r="E42">
        <v>-1.1479999999999999</v>
      </c>
      <c r="F42">
        <v>-0.88600000000000001</v>
      </c>
      <c r="G42">
        <v>3.5999999999999997E-2</v>
      </c>
    </row>
    <row r="43" spans="1:7" x14ac:dyDescent="0.25">
      <c r="A43">
        <v>2031</v>
      </c>
      <c r="B43">
        <v>3.105</v>
      </c>
      <c r="C43">
        <v>3.5950000000000002</v>
      </c>
      <c r="D43">
        <v>3.589</v>
      </c>
      <c r="E43">
        <v>-0.84299999999999997</v>
      </c>
      <c r="F43">
        <v>-0.878</v>
      </c>
      <c r="G43">
        <v>4.3999999999999997E-2</v>
      </c>
    </row>
    <row r="44" spans="1:7" x14ac:dyDescent="0.25">
      <c r="A44">
        <v>2032</v>
      </c>
      <c r="B44">
        <v>2.863</v>
      </c>
      <c r="C44">
        <v>3.3929999999999998</v>
      </c>
      <c r="D44">
        <v>3.625</v>
      </c>
      <c r="E44">
        <v>-0.90700000000000003</v>
      </c>
      <c r="F44">
        <v>-0.871</v>
      </c>
      <c r="G44">
        <v>-6.7000000000000004E-2</v>
      </c>
    </row>
    <row r="45" spans="1:7" x14ac:dyDescent="0.25">
      <c r="A45">
        <v>2033</v>
      </c>
      <c r="B45">
        <v>3.2559999999999998</v>
      </c>
      <c r="C45">
        <v>3.6139999999999999</v>
      </c>
      <c r="D45">
        <v>3.66</v>
      </c>
      <c r="E45">
        <v>-0.88900000000000001</v>
      </c>
      <c r="F45">
        <v>-0.86599999999999999</v>
      </c>
      <c r="G45">
        <v>1.9E-2</v>
      </c>
    </row>
    <row r="46" spans="1:7" x14ac:dyDescent="0.25">
      <c r="A46">
        <v>2034</v>
      </c>
      <c r="B46">
        <v>3.4169999999999998</v>
      </c>
      <c r="C46">
        <v>3.7050000000000001</v>
      </c>
      <c r="D46">
        <v>3.6960000000000002</v>
      </c>
      <c r="E46">
        <v>-0.83699999999999997</v>
      </c>
      <c r="F46">
        <v>-0.85899999999999999</v>
      </c>
      <c r="G46">
        <v>9.8000000000000004E-2</v>
      </c>
    </row>
    <row r="47" spans="1:7" x14ac:dyDescent="0.25">
      <c r="A47">
        <v>2035</v>
      </c>
      <c r="B47">
        <v>3.4980000000000002</v>
      </c>
      <c r="C47">
        <v>4.1959999999999997</v>
      </c>
      <c r="D47">
        <v>3.7320000000000002</v>
      </c>
      <c r="E47">
        <v>-0.53800000000000003</v>
      </c>
      <c r="F47">
        <v>-0.84799999999999998</v>
      </c>
      <c r="G47">
        <v>-6.8000000000000005E-2</v>
      </c>
    </row>
    <row r="48" spans="1:7" x14ac:dyDescent="0.25">
      <c r="A48">
        <v>2036</v>
      </c>
      <c r="B48">
        <v>3.7429999999999999</v>
      </c>
      <c r="C48">
        <v>3.7280000000000002</v>
      </c>
      <c r="D48">
        <v>3.7709999999999999</v>
      </c>
      <c r="E48">
        <v>-0.79400000000000004</v>
      </c>
      <c r="F48">
        <v>-0.83199999999999996</v>
      </c>
      <c r="G48">
        <v>-0.218</v>
      </c>
    </row>
    <row r="49" spans="1:7" x14ac:dyDescent="0.25">
      <c r="A49">
        <v>2037</v>
      </c>
      <c r="B49">
        <v>3.5920000000000001</v>
      </c>
      <c r="C49">
        <v>3.6789999999999998</v>
      </c>
      <c r="D49">
        <v>3.8109999999999999</v>
      </c>
      <c r="E49">
        <v>-1.1180000000000001</v>
      </c>
      <c r="F49">
        <v>-0.81399999999999995</v>
      </c>
      <c r="G49">
        <v>-0.24299999999999999</v>
      </c>
    </row>
    <row r="50" spans="1:7" x14ac:dyDescent="0.25">
      <c r="A50">
        <v>2038</v>
      </c>
      <c r="B50">
        <v>3.4870000000000001</v>
      </c>
      <c r="C50">
        <v>4.0490000000000004</v>
      </c>
      <c r="D50">
        <v>3.8530000000000002</v>
      </c>
      <c r="E50">
        <v>-1.0669999999999999</v>
      </c>
      <c r="F50">
        <v>-0.79300000000000004</v>
      </c>
      <c r="G50">
        <v>0.17199999999999999</v>
      </c>
    </row>
    <row r="51" spans="1:7" x14ac:dyDescent="0.25">
      <c r="A51">
        <v>2039</v>
      </c>
      <c r="B51">
        <v>3.85</v>
      </c>
      <c r="C51">
        <v>3.9710000000000001</v>
      </c>
      <c r="D51">
        <v>3.8980000000000001</v>
      </c>
      <c r="E51">
        <v>-0.44900000000000001</v>
      </c>
      <c r="F51">
        <v>-0.77200000000000002</v>
      </c>
      <c r="G51">
        <v>-0.06</v>
      </c>
    </row>
    <row r="52" spans="1:7" x14ac:dyDescent="0.25">
      <c r="A52">
        <v>2040</v>
      </c>
      <c r="B52">
        <v>3.5270000000000001</v>
      </c>
      <c r="C52">
        <v>3.7490000000000001</v>
      </c>
      <c r="D52">
        <v>3.944</v>
      </c>
      <c r="E52">
        <v>-0.83299999999999996</v>
      </c>
      <c r="F52">
        <v>-0.751</v>
      </c>
      <c r="G52">
        <v>8.2000000000000003E-2</v>
      </c>
    </row>
    <row r="53" spans="1:7" x14ac:dyDescent="0.25">
      <c r="A53">
        <v>2041</v>
      </c>
      <c r="B53">
        <v>3.8260000000000001</v>
      </c>
      <c r="C53">
        <v>4.0590000000000002</v>
      </c>
      <c r="D53">
        <v>3.99</v>
      </c>
      <c r="E53">
        <v>-0.89800000000000002</v>
      </c>
      <c r="F53">
        <v>-0.73</v>
      </c>
      <c r="G53">
        <v>-0.2</v>
      </c>
    </row>
    <row r="54" spans="1:7" x14ac:dyDescent="0.25">
      <c r="A54">
        <v>2042</v>
      </c>
      <c r="B54">
        <v>3.5960000000000001</v>
      </c>
      <c r="C54">
        <v>3.9769999999999999</v>
      </c>
      <c r="D54">
        <v>4.0330000000000004</v>
      </c>
      <c r="E54">
        <v>-0.63900000000000001</v>
      </c>
      <c r="F54">
        <v>-0.71</v>
      </c>
      <c r="G54">
        <v>-0.158</v>
      </c>
    </row>
    <row r="55" spans="1:7" x14ac:dyDescent="0.25">
      <c r="A55">
        <v>2043</v>
      </c>
      <c r="B55">
        <v>3.6840000000000002</v>
      </c>
      <c r="C55">
        <v>4.0940000000000003</v>
      </c>
      <c r="D55">
        <v>4.0759999999999996</v>
      </c>
      <c r="E55">
        <v>-0.66600000000000004</v>
      </c>
      <c r="F55">
        <v>-0.68899999999999995</v>
      </c>
      <c r="G55">
        <v>-0.188</v>
      </c>
    </row>
    <row r="56" spans="1:7" x14ac:dyDescent="0.25">
      <c r="A56">
        <v>2044</v>
      </c>
      <c r="B56">
        <v>3.72</v>
      </c>
      <c r="C56">
        <v>4.26</v>
      </c>
      <c r="D56">
        <v>4.1189999999999998</v>
      </c>
      <c r="E56">
        <v>-0.59899999999999998</v>
      </c>
      <c r="F56">
        <v>-0.66700000000000004</v>
      </c>
      <c r="G56">
        <v>-0.16900000000000001</v>
      </c>
    </row>
    <row r="57" spans="1:7" x14ac:dyDescent="0.25">
      <c r="A57">
        <v>2045</v>
      </c>
      <c r="B57">
        <v>4.2069999999999999</v>
      </c>
      <c r="C57">
        <v>4.1319999999999997</v>
      </c>
      <c r="D57">
        <v>4.1589999999999998</v>
      </c>
      <c r="E57">
        <v>-0.59</v>
      </c>
      <c r="F57">
        <v>-0.64500000000000002</v>
      </c>
      <c r="G57">
        <v>0.18</v>
      </c>
    </row>
    <row r="58" spans="1:7" x14ac:dyDescent="0.25">
      <c r="A58">
        <v>2046</v>
      </c>
      <c r="B58">
        <v>4.1829999999999998</v>
      </c>
      <c r="C58">
        <v>4.1059999999999999</v>
      </c>
      <c r="D58">
        <v>4.1950000000000003</v>
      </c>
      <c r="E58">
        <v>-0.60199999999999998</v>
      </c>
      <c r="F58">
        <v>-0.626</v>
      </c>
      <c r="G58">
        <v>8.4000000000000005E-2</v>
      </c>
    </row>
    <row r="59" spans="1:7" x14ac:dyDescent="0.25">
      <c r="A59">
        <v>2047</v>
      </c>
      <c r="B59">
        <v>4.0910000000000002</v>
      </c>
      <c r="C59">
        <v>4.2640000000000002</v>
      </c>
      <c r="D59">
        <v>4.2290000000000001</v>
      </c>
      <c r="E59">
        <v>-0.48699999999999999</v>
      </c>
      <c r="F59">
        <v>-0.61099999999999999</v>
      </c>
      <c r="G59">
        <v>0.107</v>
      </c>
    </row>
    <row r="60" spans="1:7" x14ac:dyDescent="0.25">
      <c r="A60">
        <v>2048</v>
      </c>
      <c r="B60">
        <v>4.048</v>
      </c>
      <c r="C60">
        <v>4.423</v>
      </c>
      <c r="D60">
        <v>4.2590000000000003</v>
      </c>
      <c r="E60">
        <v>-0.52300000000000002</v>
      </c>
      <c r="F60">
        <v>-0.59699999999999998</v>
      </c>
      <c r="G60">
        <v>7.8E-2</v>
      </c>
    </row>
    <row r="61" spans="1:7" x14ac:dyDescent="0.25">
      <c r="A61">
        <v>2049</v>
      </c>
      <c r="B61">
        <v>4.2679999999999998</v>
      </c>
      <c r="C61">
        <v>4.2119999999999997</v>
      </c>
      <c r="D61">
        <v>4.2850000000000001</v>
      </c>
      <c r="E61">
        <v>-0.78300000000000003</v>
      </c>
      <c r="F61">
        <v>-0.58699999999999997</v>
      </c>
      <c r="G61">
        <v>4.2000000000000003E-2</v>
      </c>
    </row>
    <row r="62" spans="1:7" x14ac:dyDescent="0.25">
      <c r="A62">
        <v>2050</v>
      </c>
      <c r="B62">
        <v>4.2750000000000004</v>
      </c>
      <c r="C62">
        <v>4.3390000000000004</v>
      </c>
      <c r="D62">
        <v>4.3070000000000004</v>
      </c>
      <c r="E62">
        <v>-0.51700000000000002</v>
      </c>
      <c r="F62">
        <v>-0.57899999999999996</v>
      </c>
      <c r="G62">
        <v>-0.06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EFF6-C98F-4EF4-964C-A0E1250E8BDA}">
  <dimension ref="A1:C62"/>
  <sheetViews>
    <sheetView topLeftCell="A31" workbookViewId="0">
      <selection activeCell="A2" sqref="A2:B62"/>
    </sheetView>
  </sheetViews>
  <sheetFormatPr defaultRowHeight="15" x14ac:dyDescent="0.25"/>
  <cols>
    <col min="2" max="2" width="10.5703125" bestFit="1" customWidth="1"/>
    <col min="3" max="3" width="19.28515625" style="7" customWidth="1"/>
  </cols>
  <sheetData>
    <row r="1" spans="1:3" x14ac:dyDescent="0.25">
      <c r="A1" t="s">
        <v>9</v>
      </c>
      <c r="B1" t="s">
        <v>16</v>
      </c>
      <c r="C1" s="7" t="s">
        <v>15</v>
      </c>
    </row>
    <row r="2" spans="1:3" x14ac:dyDescent="0.25">
      <c r="A2">
        <v>1990</v>
      </c>
      <c r="B2" s="5">
        <f t="shared" ref="B2:B33" si="0">C2*10^9</f>
        <v>1716.6514999999999</v>
      </c>
      <c r="C2" s="7">
        <v>1.7166515000000001E-6</v>
      </c>
    </row>
    <row r="3" spans="1:3" x14ac:dyDescent="0.25">
      <c r="A3">
        <v>1991</v>
      </c>
      <c r="B3" s="5">
        <f t="shared" si="0"/>
        <v>1728.5241000000001</v>
      </c>
      <c r="C3" s="7">
        <v>1.7285241E-6</v>
      </c>
    </row>
    <row r="4" spans="1:3" x14ac:dyDescent="0.25">
      <c r="A4">
        <v>1992</v>
      </c>
      <c r="B4" s="5">
        <f t="shared" si="0"/>
        <v>1739.3915</v>
      </c>
      <c r="C4" s="7">
        <v>1.7393914999999999E-6</v>
      </c>
    </row>
    <row r="5" spans="1:3" x14ac:dyDescent="0.25">
      <c r="A5">
        <v>1993</v>
      </c>
      <c r="B5" s="5">
        <f t="shared" si="0"/>
        <v>1742.5373</v>
      </c>
      <c r="C5" s="7">
        <v>1.7425373E-6</v>
      </c>
    </row>
    <row r="6" spans="1:3" x14ac:dyDescent="0.25">
      <c r="A6">
        <v>1994</v>
      </c>
      <c r="B6" s="5">
        <f t="shared" si="0"/>
        <v>1748.0292999999999</v>
      </c>
      <c r="C6" s="7">
        <v>1.7480293E-6</v>
      </c>
    </row>
    <row r="7" spans="1:3" x14ac:dyDescent="0.25">
      <c r="A7">
        <v>1995</v>
      </c>
      <c r="B7" s="5">
        <f t="shared" si="0"/>
        <v>1754.6405</v>
      </c>
      <c r="C7" s="7">
        <v>1.7546405000000001E-6</v>
      </c>
    </row>
    <row r="8" spans="1:3" x14ac:dyDescent="0.25">
      <c r="A8">
        <v>1996</v>
      </c>
      <c r="B8" s="5">
        <f t="shared" si="0"/>
        <v>1756.7156</v>
      </c>
      <c r="C8" s="7">
        <v>1.7567156000000001E-6</v>
      </c>
    </row>
    <row r="9" spans="1:3" x14ac:dyDescent="0.25">
      <c r="A9">
        <v>1997</v>
      </c>
      <c r="B9" s="5">
        <f t="shared" si="0"/>
        <v>1760.9692</v>
      </c>
      <c r="C9" s="7">
        <v>1.7609692E-6</v>
      </c>
    </row>
    <row r="10" spans="1:3" x14ac:dyDescent="0.25">
      <c r="A10">
        <v>1998</v>
      </c>
      <c r="B10" s="5">
        <f t="shared" si="0"/>
        <v>1769.5965999999999</v>
      </c>
      <c r="C10" s="7">
        <v>1.7695965999999999E-6</v>
      </c>
    </row>
    <row r="11" spans="1:3" x14ac:dyDescent="0.25">
      <c r="A11">
        <v>1999</v>
      </c>
      <c r="B11" s="5">
        <f t="shared" si="0"/>
        <v>1777.5071</v>
      </c>
      <c r="C11" s="7">
        <v>1.7775071000000001E-6</v>
      </c>
    </row>
    <row r="12" spans="1:3" x14ac:dyDescent="0.25">
      <c r="A12">
        <v>2000</v>
      </c>
      <c r="B12" s="5">
        <f t="shared" si="0"/>
        <v>1777.5371</v>
      </c>
      <c r="C12" s="7">
        <v>1.7775371E-6</v>
      </c>
    </row>
    <row r="13" spans="1:3" x14ac:dyDescent="0.25">
      <c r="A13">
        <v>2001</v>
      </c>
      <c r="B13" s="5">
        <f t="shared" si="0"/>
        <v>1776.1478</v>
      </c>
      <c r="C13" s="7">
        <v>1.7761478E-6</v>
      </c>
    </row>
    <row r="14" spans="1:3" x14ac:dyDescent="0.25">
      <c r="A14">
        <v>2002</v>
      </c>
      <c r="B14" s="5">
        <f t="shared" si="0"/>
        <v>1778.4187000000002</v>
      </c>
      <c r="C14" s="7">
        <v>1.7784187000000001E-6</v>
      </c>
    </row>
    <row r="15" spans="1:3" x14ac:dyDescent="0.25">
      <c r="A15">
        <v>2003</v>
      </c>
      <c r="B15" s="5">
        <f t="shared" si="0"/>
        <v>1783.0147999999999</v>
      </c>
      <c r="C15" s="7">
        <v>1.7830148E-6</v>
      </c>
    </row>
    <row r="16" spans="1:3" x14ac:dyDescent="0.25">
      <c r="A16">
        <v>2004</v>
      </c>
      <c r="B16" s="5">
        <f t="shared" si="0"/>
        <v>1783.7348999999999</v>
      </c>
      <c r="C16" s="7">
        <v>1.7837348999999999E-6</v>
      </c>
    </row>
    <row r="17" spans="1:3" x14ac:dyDescent="0.25">
      <c r="A17">
        <v>2005</v>
      </c>
      <c r="B17" s="5">
        <f t="shared" si="0"/>
        <v>1782.9413999999999</v>
      </c>
      <c r="C17" s="7">
        <v>1.7829413999999999E-6</v>
      </c>
    </row>
    <row r="18" spans="1:3" x14ac:dyDescent="0.25">
      <c r="A18">
        <v>2006</v>
      </c>
      <c r="B18" s="5">
        <f t="shared" si="0"/>
        <v>1782.9785999999999</v>
      </c>
      <c r="C18" s="7">
        <v>1.7829786E-6</v>
      </c>
    </row>
    <row r="19" spans="1:3" x14ac:dyDescent="0.25">
      <c r="A19">
        <v>2007</v>
      </c>
      <c r="B19" s="5">
        <f t="shared" si="0"/>
        <v>1788.3394000000001</v>
      </c>
      <c r="C19" s="7">
        <v>1.7883394000000001E-6</v>
      </c>
    </row>
    <row r="20" spans="1:3" x14ac:dyDescent="0.25">
      <c r="A20">
        <v>2008</v>
      </c>
      <c r="B20" s="5">
        <f t="shared" si="0"/>
        <v>1797.6928</v>
      </c>
      <c r="C20" s="7">
        <v>1.7976928000000001E-6</v>
      </c>
    </row>
    <row r="21" spans="1:3" x14ac:dyDescent="0.25">
      <c r="A21">
        <v>2009</v>
      </c>
      <c r="B21" s="5">
        <f t="shared" si="0"/>
        <v>1801.5028</v>
      </c>
      <c r="C21" s="7">
        <v>1.8015028E-6</v>
      </c>
    </row>
    <row r="22" spans="1:3" x14ac:dyDescent="0.25">
      <c r="A22">
        <v>2010</v>
      </c>
      <c r="B22" s="5">
        <f t="shared" si="0"/>
        <v>1807.2444</v>
      </c>
      <c r="C22" s="7">
        <v>1.8072443999999999E-6</v>
      </c>
    </row>
    <row r="23" spans="1:3" x14ac:dyDescent="0.25">
      <c r="A23">
        <v>2011</v>
      </c>
      <c r="B23" s="5">
        <f t="shared" si="0"/>
        <v>1812.4560000000001</v>
      </c>
      <c r="C23" s="7">
        <v>1.8124560000000001E-6</v>
      </c>
    </row>
    <row r="24" spans="1:3" x14ac:dyDescent="0.25">
      <c r="A24">
        <v>2012</v>
      </c>
      <c r="B24" s="5">
        <f t="shared" si="0"/>
        <v>1814.7946999999999</v>
      </c>
      <c r="C24" s="7">
        <v>1.8147947E-6</v>
      </c>
    </row>
    <row r="25" spans="1:3" x14ac:dyDescent="0.25">
      <c r="A25">
        <v>2013</v>
      </c>
      <c r="B25" s="5">
        <f t="shared" si="0"/>
        <v>1821.8595</v>
      </c>
      <c r="C25" s="7">
        <v>1.8218594999999999E-6</v>
      </c>
    </row>
    <row r="26" spans="1:3" x14ac:dyDescent="0.25">
      <c r="A26">
        <v>2014</v>
      </c>
      <c r="B26" s="5">
        <f t="shared" si="0"/>
        <v>1830.7103999999999</v>
      </c>
      <c r="C26" s="7">
        <v>1.8307103999999999E-6</v>
      </c>
    </row>
    <row r="27" spans="1:3" x14ac:dyDescent="0.25">
      <c r="A27">
        <v>2015</v>
      </c>
      <c r="B27" s="5">
        <f t="shared" si="0"/>
        <v>1841.2393000000002</v>
      </c>
      <c r="C27" s="7">
        <v>1.8412393000000001E-6</v>
      </c>
    </row>
    <row r="28" spans="1:3" x14ac:dyDescent="0.25">
      <c r="A28">
        <v>2016</v>
      </c>
      <c r="B28" s="5">
        <f t="shared" si="0"/>
        <v>1850.8579000000002</v>
      </c>
      <c r="C28" s="7">
        <v>1.8508579000000001E-6</v>
      </c>
    </row>
    <row r="29" spans="1:3" x14ac:dyDescent="0.25">
      <c r="A29">
        <v>2017</v>
      </c>
      <c r="B29" s="5">
        <f t="shared" si="0"/>
        <v>1872.8451</v>
      </c>
      <c r="C29" s="7">
        <v>1.8728451E-6</v>
      </c>
    </row>
    <row r="30" spans="1:3" x14ac:dyDescent="0.25">
      <c r="A30">
        <v>2018</v>
      </c>
      <c r="B30" s="5">
        <f t="shared" si="0"/>
        <v>1886.1742999999999</v>
      </c>
      <c r="C30" s="7">
        <v>1.8861743E-6</v>
      </c>
    </row>
    <row r="31" spans="1:3" x14ac:dyDescent="0.25">
      <c r="A31">
        <v>2019</v>
      </c>
      <c r="B31" s="5">
        <f t="shared" si="0"/>
        <v>1898.5260000000001</v>
      </c>
      <c r="C31" s="7">
        <v>1.898526E-6</v>
      </c>
    </row>
    <row r="32" spans="1:3" x14ac:dyDescent="0.25">
      <c r="A32">
        <v>2020</v>
      </c>
      <c r="B32" s="5">
        <f t="shared" si="0"/>
        <v>1910.2254000000003</v>
      </c>
      <c r="C32" s="7">
        <v>1.9102254000000002E-6</v>
      </c>
    </row>
    <row r="33" spans="1:3" x14ac:dyDescent="0.25">
      <c r="A33">
        <v>2021</v>
      </c>
      <c r="B33" s="5">
        <f t="shared" si="0"/>
        <v>1920.9756</v>
      </c>
      <c r="C33" s="7">
        <v>1.9209755999999999E-6</v>
      </c>
    </row>
    <row r="34" spans="1:3" x14ac:dyDescent="0.25">
      <c r="A34">
        <v>2022</v>
      </c>
      <c r="B34" s="5">
        <f t="shared" ref="B34:B65" si="1">C34*10^9</f>
        <v>1931.2317</v>
      </c>
      <c r="C34" s="7">
        <v>1.9312317E-6</v>
      </c>
    </row>
    <row r="35" spans="1:3" x14ac:dyDescent="0.25">
      <c r="A35">
        <v>2023</v>
      </c>
      <c r="B35" s="5">
        <f t="shared" si="1"/>
        <v>1941.1781999999998</v>
      </c>
      <c r="C35" s="7">
        <v>1.9411781999999998E-6</v>
      </c>
    </row>
    <row r="36" spans="1:3" x14ac:dyDescent="0.25">
      <c r="A36">
        <v>2024</v>
      </c>
      <c r="B36" s="5">
        <f t="shared" si="1"/>
        <v>1950.6592000000001</v>
      </c>
      <c r="C36" s="7">
        <v>1.9506592E-6</v>
      </c>
    </row>
    <row r="37" spans="1:3" x14ac:dyDescent="0.25">
      <c r="A37">
        <v>2025</v>
      </c>
      <c r="B37" s="5">
        <f t="shared" si="1"/>
        <v>1959.933</v>
      </c>
      <c r="C37" s="7">
        <v>1.9599329999999999E-6</v>
      </c>
    </row>
    <row r="38" spans="1:3" x14ac:dyDescent="0.25">
      <c r="A38">
        <v>2026</v>
      </c>
      <c r="B38" s="5">
        <f t="shared" si="1"/>
        <v>1968.7829999999999</v>
      </c>
      <c r="C38" s="7">
        <v>1.9687829999999998E-6</v>
      </c>
    </row>
    <row r="39" spans="1:3" x14ac:dyDescent="0.25">
      <c r="A39">
        <v>2027</v>
      </c>
      <c r="B39" s="5">
        <f t="shared" si="1"/>
        <v>1977.4009000000001</v>
      </c>
      <c r="C39" s="7">
        <v>1.9774009000000002E-6</v>
      </c>
    </row>
    <row r="40" spans="1:3" x14ac:dyDescent="0.25">
      <c r="A40">
        <v>2028</v>
      </c>
      <c r="B40" s="5">
        <f t="shared" si="1"/>
        <v>1985.7744</v>
      </c>
      <c r="C40" s="7">
        <v>1.9857744E-6</v>
      </c>
    </row>
    <row r="41" spans="1:3" x14ac:dyDescent="0.25">
      <c r="A41">
        <v>2029</v>
      </c>
      <c r="B41" s="5">
        <f t="shared" si="1"/>
        <v>1993.8668</v>
      </c>
      <c r="C41" s="7">
        <v>1.9938667999999999E-6</v>
      </c>
    </row>
    <row r="42" spans="1:3" x14ac:dyDescent="0.25">
      <c r="A42">
        <v>2030</v>
      </c>
      <c r="B42" s="5">
        <f t="shared" si="1"/>
        <v>2001.7766999999999</v>
      </c>
      <c r="C42" s="7">
        <v>2.0017766999999998E-6</v>
      </c>
    </row>
    <row r="43" spans="1:3" x14ac:dyDescent="0.25">
      <c r="A43">
        <v>2031</v>
      </c>
      <c r="B43" s="5">
        <f t="shared" si="1"/>
        <v>2009.4524000000001</v>
      </c>
      <c r="C43" s="7">
        <v>2.0094524000000001E-6</v>
      </c>
    </row>
    <row r="44" spans="1:3" x14ac:dyDescent="0.25">
      <c r="A44">
        <v>2032</v>
      </c>
      <c r="B44" s="5">
        <f t="shared" si="1"/>
        <v>2016.5905000000002</v>
      </c>
      <c r="C44" s="7">
        <v>2.0165905000000002E-6</v>
      </c>
    </row>
    <row r="45" spans="1:3" x14ac:dyDescent="0.25">
      <c r="A45">
        <v>2033</v>
      </c>
      <c r="B45" s="5">
        <f t="shared" si="1"/>
        <v>2022.7433000000001</v>
      </c>
      <c r="C45" s="7">
        <v>2.0227433000000001E-6</v>
      </c>
    </row>
    <row r="46" spans="1:3" x14ac:dyDescent="0.25">
      <c r="A46">
        <v>2034</v>
      </c>
      <c r="B46" s="5">
        <f t="shared" si="1"/>
        <v>2028.0183000000002</v>
      </c>
      <c r="C46" s="7">
        <v>2.0280183000000002E-6</v>
      </c>
    </row>
    <row r="47" spans="1:3" x14ac:dyDescent="0.25">
      <c r="A47">
        <v>2035</v>
      </c>
      <c r="B47" s="5">
        <f t="shared" si="1"/>
        <v>2032.5410000000002</v>
      </c>
      <c r="C47" s="7">
        <v>2.0325410000000001E-6</v>
      </c>
    </row>
    <row r="48" spans="1:3" x14ac:dyDescent="0.25">
      <c r="A48">
        <v>2036</v>
      </c>
      <c r="B48" s="5">
        <f t="shared" si="1"/>
        <v>2036.3086000000001</v>
      </c>
      <c r="C48" s="7">
        <v>2.0363086000000002E-6</v>
      </c>
    </row>
    <row r="49" spans="1:3" x14ac:dyDescent="0.25">
      <c r="A49">
        <v>2037</v>
      </c>
      <c r="B49" s="5">
        <f t="shared" si="1"/>
        <v>2039.3435999999999</v>
      </c>
      <c r="C49" s="7">
        <v>2.0393435999999999E-6</v>
      </c>
    </row>
    <row r="50" spans="1:3" x14ac:dyDescent="0.25">
      <c r="A50">
        <v>2038</v>
      </c>
      <c r="B50" s="5">
        <f t="shared" si="1"/>
        <v>2041.807</v>
      </c>
      <c r="C50" s="7">
        <v>2.0418070000000001E-6</v>
      </c>
    </row>
    <row r="51" spans="1:3" x14ac:dyDescent="0.25">
      <c r="A51">
        <v>2039</v>
      </c>
      <c r="B51" s="5">
        <f t="shared" si="1"/>
        <v>2043.5754999999999</v>
      </c>
      <c r="C51" s="7">
        <v>2.0435754999999999E-6</v>
      </c>
    </row>
    <row r="52" spans="1:3" x14ac:dyDescent="0.25">
      <c r="A52">
        <v>2040</v>
      </c>
      <c r="B52" s="5">
        <f t="shared" si="1"/>
        <v>2044.8007999999998</v>
      </c>
      <c r="C52" s="7">
        <v>2.0448007999999998E-6</v>
      </c>
    </row>
    <row r="53" spans="1:3" x14ac:dyDescent="0.25">
      <c r="A53">
        <v>2041</v>
      </c>
      <c r="B53" s="5">
        <f t="shared" si="1"/>
        <v>2045.4956</v>
      </c>
      <c r="C53" s="7">
        <v>2.0454955999999999E-6</v>
      </c>
    </row>
    <row r="54" spans="1:3" x14ac:dyDescent="0.25">
      <c r="A54">
        <v>2042</v>
      </c>
      <c r="B54" s="5">
        <f t="shared" si="1"/>
        <v>2045.6066000000001</v>
      </c>
      <c r="C54" s="7">
        <v>2.0456066000000002E-6</v>
      </c>
    </row>
    <row r="55" spans="1:3" x14ac:dyDescent="0.25">
      <c r="A55">
        <v>2043</v>
      </c>
      <c r="B55" s="5">
        <f t="shared" si="1"/>
        <v>2044.7559999999999</v>
      </c>
      <c r="C55" s="7">
        <v>2.0447559999999999E-6</v>
      </c>
    </row>
    <row r="56" spans="1:3" x14ac:dyDescent="0.25">
      <c r="A56">
        <v>2044</v>
      </c>
      <c r="B56" s="5">
        <f t="shared" si="1"/>
        <v>2043.1684999999998</v>
      </c>
      <c r="C56" s="7">
        <v>2.0431684999999999E-6</v>
      </c>
    </row>
    <row r="57" spans="1:3" x14ac:dyDescent="0.25">
      <c r="A57">
        <v>2045</v>
      </c>
      <c r="B57" s="5">
        <f t="shared" si="1"/>
        <v>2040.825</v>
      </c>
      <c r="C57" s="7">
        <v>2.0408250000000001E-6</v>
      </c>
    </row>
    <row r="58" spans="1:3" x14ac:dyDescent="0.25">
      <c r="A58">
        <v>2046</v>
      </c>
      <c r="B58" s="5">
        <f t="shared" si="1"/>
        <v>2037.8218000000002</v>
      </c>
      <c r="C58" s="7">
        <v>2.0378218000000001E-6</v>
      </c>
    </row>
    <row r="59" spans="1:3" x14ac:dyDescent="0.25">
      <c r="A59">
        <v>2047</v>
      </c>
      <c r="B59" s="5">
        <f t="shared" si="1"/>
        <v>2034.153</v>
      </c>
      <c r="C59" s="7">
        <v>2.0341530000000001E-6</v>
      </c>
    </row>
    <row r="60" spans="1:3" x14ac:dyDescent="0.25">
      <c r="A60">
        <v>2048</v>
      </c>
      <c r="B60" s="5">
        <f t="shared" si="1"/>
        <v>2029.9199000000001</v>
      </c>
      <c r="C60" s="7">
        <v>2.0299199E-6</v>
      </c>
    </row>
    <row r="61" spans="1:3" x14ac:dyDescent="0.25">
      <c r="A61">
        <v>2049</v>
      </c>
      <c r="B61" s="5">
        <f t="shared" si="1"/>
        <v>2025.1627999999998</v>
      </c>
      <c r="C61" s="7">
        <v>2.0251627999999998E-6</v>
      </c>
    </row>
    <row r="62" spans="1:3" x14ac:dyDescent="0.25">
      <c r="A62">
        <v>2050</v>
      </c>
      <c r="B62" s="5">
        <f t="shared" si="1"/>
        <v>2019.8617999999999</v>
      </c>
      <c r="C62" s="7">
        <v>2.0198617999999998E-6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D9AD-ABAC-40E1-B12D-4E4B8690FFC8}">
  <dimension ref="A1:C62"/>
  <sheetViews>
    <sheetView topLeftCell="A30" workbookViewId="0">
      <selection activeCell="A2" sqref="A2:B62"/>
    </sheetView>
  </sheetViews>
  <sheetFormatPr defaultRowHeight="15" x14ac:dyDescent="0.25"/>
  <cols>
    <col min="2" max="2" width="9.5703125" bestFit="1" customWidth="1"/>
    <col min="3" max="4" width="13.7109375" bestFit="1" customWidth="1"/>
  </cols>
  <sheetData>
    <row r="1" spans="1:3" x14ac:dyDescent="0.25">
      <c r="A1" t="s">
        <v>30</v>
      </c>
      <c r="B1" t="s">
        <v>27</v>
      </c>
      <c r="C1" s="3" t="s">
        <v>14</v>
      </c>
    </row>
    <row r="2" spans="1:3" x14ac:dyDescent="0.25">
      <c r="A2">
        <v>1990</v>
      </c>
      <c r="B2" s="6">
        <f t="shared" ref="B2:B33" si="0">C2*10^6</f>
        <v>354.03883999999999</v>
      </c>
      <c r="C2" s="3">
        <v>3.5403883999999999E-4</v>
      </c>
    </row>
    <row r="3" spans="1:3" x14ac:dyDescent="0.25">
      <c r="A3">
        <v>1991</v>
      </c>
      <c r="B3" s="6">
        <f t="shared" si="0"/>
        <v>355.31304</v>
      </c>
      <c r="C3" s="3">
        <v>3.5531304000000001E-4</v>
      </c>
    </row>
    <row r="4" spans="1:3" x14ac:dyDescent="0.25">
      <c r="A4">
        <v>1992</v>
      </c>
      <c r="B4" s="6">
        <f t="shared" si="0"/>
        <v>356.20605999999998</v>
      </c>
      <c r="C4" s="3">
        <v>3.5620606E-4</v>
      </c>
    </row>
    <row r="5" spans="1:3" x14ac:dyDescent="0.25">
      <c r="A5">
        <v>1993</v>
      </c>
      <c r="B5" s="6">
        <f t="shared" si="0"/>
        <v>356.90636000000001</v>
      </c>
      <c r="C5" s="3">
        <v>3.5690636000000001E-4</v>
      </c>
    </row>
    <row r="6" spans="1:3" x14ac:dyDescent="0.25">
      <c r="A6">
        <v>1994</v>
      </c>
      <c r="B6" s="6">
        <f t="shared" si="0"/>
        <v>358.22650000000004</v>
      </c>
      <c r="C6" s="3">
        <v>3.5822650000000002E-4</v>
      </c>
    </row>
    <row r="7" spans="1:3" x14ac:dyDescent="0.25">
      <c r="A7">
        <v>1995</v>
      </c>
      <c r="B7" s="6">
        <f t="shared" si="0"/>
        <v>360.19276000000002</v>
      </c>
      <c r="C7" s="3">
        <v>3.6019276000000001E-4</v>
      </c>
    </row>
    <row r="8" spans="1:3" x14ac:dyDescent="0.25">
      <c r="A8">
        <v>1996</v>
      </c>
      <c r="B8" s="6">
        <f t="shared" si="0"/>
        <v>361.96541999999999</v>
      </c>
      <c r="C8" s="3">
        <v>3.6196542000000001E-4</v>
      </c>
    </row>
    <row r="9" spans="1:3" x14ac:dyDescent="0.25">
      <c r="A9">
        <v>1997</v>
      </c>
      <c r="B9" s="6">
        <f t="shared" si="0"/>
        <v>363.22413</v>
      </c>
      <c r="C9" s="3">
        <v>3.6322413000000001E-4</v>
      </c>
    </row>
    <row r="10" spans="1:3" x14ac:dyDescent="0.25">
      <c r="A10">
        <v>1998</v>
      </c>
      <c r="B10" s="6">
        <f t="shared" si="0"/>
        <v>365.85683</v>
      </c>
      <c r="C10" s="3">
        <v>3.6585683000000001E-4</v>
      </c>
    </row>
    <row r="11" spans="1:3" x14ac:dyDescent="0.25">
      <c r="A11">
        <v>1999</v>
      </c>
      <c r="B11" s="6">
        <f t="shared" si="0"/>
        <v>367.79066</v>
      </c>
      <c r="C11" s="3">
        <v>3.6779066000000002E-4</v>
      </c>
    </row>
    <row r="12" spans="1:3" x14ac:dyDescent="0.25">
      <c r="A12">
        <v>2000</v>
      </c>
      <c r="B12" s="6">
        <f t="shared" si="0"/>
        <v>369.08639999999997</v>
      </c>
      <c r="C12" s="3">
        <v>3.690864E-4</v>
      </c>
    </row>
    <row r="13" spans="1:3" x14ac:dyDescent="0.25">
      <c r="A13">
        <v>2001</v>
      </c>
      <c r="B13" s="6">
        <f t="shared" si="0"/>
        <v>370.63254000000001</v>
      </c>
      <c r="C13" s="3">
        <v>3.7063253999999998E-4</v>
      </c>
    </row>
    <row r="14" spans="1:3" x14ac:dyDescent="0.25">
      <c r="A14">
        <v>2002</v>
      </c>
      <c r="B14" s="6">
        <f t="shared" si="0"/>
        <v>372.77274999999997</v>
      </c>
      <c r="C14" s="3">
        <v>3.7277274999999999E-4</v>
      </c>
    </row>
    <row r="15" spans="1:3" x14ac:dyDescent="0.25">
      <c r="A15">
        <v>2003</v>
      </c>
      <c r="B15" s="6">
        <f t="shared" si="0"/>
        <v>375.33618000000001</v>
      </c>
      <c r="C15" s="3">
        <v>3.7533618000000003E-4</v>
      </c>
    </row>
    <row r="16" spans="1:3" x14ac:dyDescent="0.25">
      <c r="A16">
        <v>2004</v>
      </c>
      <c r="B16" s="6">
        <f t="shared" si="0"/>
        <v>376.94954999999999</v>
      </c>
      <c r="C16" s="3">
        <v>3.7694954999999998E-4</v>
      </c>
    </row>
    <row r="17" spans="1:3" x14ac:dyDescent="0.25">
      <c r="A17">
        <v>2005</v>
      </c>
      <c r="B17" s="6">
        <f t="shared" si="0"/>
        <v>378.85366999999997</v>
      </c>
      <c r="C17" s="3">
        <v>3.7885366999999999E-4</v>
      </c>
    </row>
    <row r="18" spans="1:3" x14ac:dyDescent="0.25">
      <c r="A18">
        <v>2006</v>
      </c>
      <c r="B18" s="6">
        <f t="shared" si="0"/>
        <v>380.9547</v>
      </c>
      <c r="C18" s="3">
        <v>3.8095469999999999E-4</v>
      </c>
    </row>
    <row r="19" spans="1:3" x14ac:dyDescent="0.25">
      <c r="A19">
        <v>2007</v>
      </c>
      <c r="B19" s="6">
        <f t="shared" si="0"/>
        <v>382.55547000000001</v>
      </c>
      <c r="C19" s="3">
        <v>3.8255546999999999E-4</v>
      </c>
    </row>
    <row r="20" spans="1:3" x14ac:dyDescent="0.25">
      <c r="A20">
        <v>2008</v>
      </c>
      <c r="B20" s="6">
        <f t="shared" si="0"/>
        <v>384.68467999999996</v>
      </c>
      <c r="C20" s="3">
        <v>3.8468467999999999E-4</v>
      </c>
    </row>
    <row r="21" spans="1:3" x14ac:dyDescent="0.25">
      <c r="A21">
        <v>2009</v>
      </c>
      <c r="B21" s="6">
        <f t="shared" si="0"/>
        <v>386.23439999999999</v>
      </c>
      <c r="C21" s="3">
        <v>3.8623439999999998E-4</v>
      </c>
    </row>
    <row r="22" spans="1:3" x14ac:dyDescent="0.25">
      <c r="A22">
        <v>2010</v>
      </c>
      <c r="B22" s="6">
        <f t="shared" si="0"/>
        <v>388.64010000000002</v>
      </c>
      <c r="C22" s="3">
        <v>3.8864010000000003E-4</v>
      </c>
    </row>
    <row r="23" spans="1:3" x14ac:dyDescent="0.25">
      <c r="A23">
        <v>2011</v>
      </c>
      <c r="B23" s="6">
        <f t="shared" si="0"/>
        <v>390.88533999999999</v>
      </c>
      <c r="C23" s="3">
        <v>3.9088533999999999E-4</v>
      </c>
    </row>
    <row r="24" spans="1:3" x14ac:dyDescent="0.25">
      <c r="A24">
        <v>2012</v>
      </c>
      <c r="B24" s="6">
        <f t="shared" si="0"/>
        <v>392.9606</v>
      </c>
      <c r="C24" s="3">
        <v>3.9296060000000002E-4</v>
      </c>
    </row>
    <row r="25" spans="1:3" x14ac:dyDescent="0.25">
      <c r="A25">
        <v>2013</v>
      </c>
      <c r="B25" s="6">
        <f t="shared" si="0"/>
        <v>395.64637999999997</v>
      </c>
      <c r="C25" s="3">
        <v>3.9564637999999999E-4</v>
      </c>
    </row>
    <row r="26" spans="1:3" x14ac:dyDescent="0.25">
      <c r="A26">
        <v>2014</v>
      </c>
      <c r="B26" s="6">
        <f t="shared" si="0"/>
        <v>397.49342000000001</v>
      </c>
      <c r="C26" s="3">
        <v>3.9749342000000001E-4</v>
      </c>
    </row>
    <row r="27" spans="1:3" x14ac:dyDescent="0.25">
      <c r="A27">
        <v>2015</v>
      </c>
      <c r="B27" s="6">
        <f t="shared" si="0"/>
        <v>399.89702</v>
      </c>
      <c r="C27" s="3">
        <v>3.9989702E-4</v>
      </c>
    </row>
    <row r="28" spans="1:3" x14ac:dyDescent="0.25">
      <c r="A28">
        <v>2016</v>
      </c>
      <c r="B28" s="6">
        <f t="shared" si="0"/>
        <v>403.03373999999997</v>
      </c>
      <c r="C28" s="3">
        <v>4.0303373999999999E-4</v>
      </c>
    </row>
    <row r="29" spans="1:3" x14ac:dyDescent="0.25">
      <c r="A29">
        <v>2017</v>
      </c>
      <c r="B29" s="6">
        <f t="shared" si="0"/>
        <v>405.69995</v>
      </c>
      <c r="C29" s="3">
        <v>4.0569994999999998E-4</v>
      </c>
    </row>
    <row r="30" spans="1:3" x14ac:dyDescent="0.25">
      <c r="A30">
        <v>2018</v>
      </c>
      <c r="B30" s="6">
        <f t="shared" si="0"/>
        <v>408.54641999999996</v>
      </c>
      <c r="C30" s="3">
        <v>4.0854641999999998E-4</v>
      </c>
    </row>
    <row r="31" spans="1:3" x14ac:dyDescent="0.25">
      <c r="A31">
        <v>2019</v>
      </c>
      <c r="B31" s="6">
        <f t="shared" si="0"/>
        <v>411.42982000000001</v>
      </c>
      <c r="C31" s="3">
        <v>4.1142982000000002E-4</v>
      </c>
    </row>
    <row r="32" spans="1:3" x14ac:dyDescent="0.25">
      <c r="A32">
        <v>2020</v>
      </c>
      <c r="B32" s="6">
        <f t="shared" si="0"/>
        <v>414.31625000000003</v>
      </c>
      <c r="C32" s="3">
        <v>4.1431625E-4</v>
      </c>
    </row>
    <row r="33" spans="1:3" x14ac:dyDescent="0.25">
      <c r="A33">
        <v>2021</v>
      </c>
      <c r="B33" s="6">
        <f t="shared" si="0"/>
        <v>417.20317999999997</v>
      </c>
      <c r="C33" s="3">
        <v>4.1720317999999998E-4</v>
      </c>
    </row>
    <row r="34" spans="1:3" x14ac:dyDescent="0.25">
      <c r="A34">
        <v>2022</v>
      </c>
      <c r="B34" s="6">
        <f t="shared" ref="B34:B62" si="1">C34*10^6</f>
        <v>420.11018000000001</v>
      </c>
      <c r="C34" s="3">
        <v>4.2011018E-4</v>
      </c>
    </row>
    <row r="35" spans="1:3" x14ac:dyDescent="0.25">
      <c r="A35">
        <v>2023</v>
      </c>
      <c r="B35" s="6">
        <f t="shared" si="1"/>
        <v>423.04250000000002</v>
      </c>
      <c r="C35" s="3">
        <v>4.230425E-4</v>
      </c>
    </row>
    <row r="36" spans="1:3" x14ac:dyDescent="0.25">
      <c r="A36">
        <v>2024</v>
      </c>
      <c r="B36" s="6">
        <f t="shared" si="1"/>
        <v>425.98252000000002</v>
      </c>
      <c r="C36" s="3">
        <v>4.2598252000000002E-4</v>
      </c>
    </row>
    <row r="37" spans="1:3" x14ac:dyDescent="0.25">
      <c r="A37">
        <v>2025</v>
      </c>
      <c r="B37" s="6">
        <f t="shared" si="1"/>
        <v>428.95535999999998</v>
      </c>
      <c r="C37" s="3">
        <v>4.2895535999999999E-4</v>
      </c>
    </row>
    <row r="38" spans="1:3" x14ac:dyDescent="0.25">
      <c r="A38">
        <v>2026</v>
      </c>
      <c r="B38" s="6">
        <f t="shared" si="1"/>
        <v>431.93541999999997</v>
      </c>
      <c r="C38" s="3">
        <v>4.3193541999999999E-4</v>
      </c>
    </row>
    <row r="39" spans="1:3" x14ac:dyDescent="0.25">
      <c r="A39">
        <v>2027</v>
      </c>
      <c r="B39" s="6">
        <f t="shared" si="1"/>
        <v>434.92747000000003</v>
      </c>
      <c r="C39" s="3">
        <v>4.3492747000000001E-4</v>
      </c>
    </row>
    <row r="40" spans="1:3" x14ac:dyDescent="0.25">
      <c r="A40">
        <v>2028</v>
      </c>
      <c r="B40" s="6">
        <f t="shared" si="1"/>
        <v>437.96379999999999</v>
      </c>
      <c r="C40" s="3">
        <v>4.3796379999999998E-4</v>
      </c>
    </row>
    <row r="41" spans="1:3" x14ac:dyDescent="0.25">
      <c r="A41">
        <v>2029</v>
      </c>
      <c r="B41" s="6">
        <f t="shared" si="1"/>
        <v>440.99707000000001</v>
      </c>
      <c r="C41" s="3">
        <v>4.4099706999999998E-4</v>
      </c>
    </row>
    <row r="42" spans="1:3" x14ac:dyDescent="0.25">
      <c r="A42">
        <v>2030</v>
      </c>
      <c r="B42" s="6">
        <f t="shared" si="1"/>
        <v>444.05303000000004</v>
      </c>
      <c r="C42" s="3">
        <v>4.4405303000000001E-4</v>
      </c>
    </row>
    <row r="43" spans="1:3" x14ac:dyDescent="0.25">
      <c r="A43">
        <v>2031</v>
      </c>
      <c r="B43" s="6">
        <f t="shared" si="1"/>
        <v>447.15838000000002</v>
      </c>
      <c r="C43" s="3">
        <v>4.4715838000000002E-4</v>
      </c>
    </row>
    <row r="44" spans="1:3" x14ac:dyDescent="0.25">
      <c r="A44">
        <v>2032</v>
      </c>
      <c r="B44" s="6">
        <f t="shared" si="1"/>
        <v>450.26146</v>
      </c>
      <c r="C44" s="3">
        <v>4.5026145999999998E-4</v>
      </c>
    </row>
    <row r="45" spans="1:3" x14ac:dyDescent="0.25">
      <c r="A45">
        <v>2033</v>
      </c>
      <c r="B45" s="6">
        <f t="shared" si="1"/>
        <v>453.37064999999996</v>
      </c>
      <c r="C45" s="3">
        <v>4.5337064999999998E-4</v>
      </c>
    </row>
    <row r="46" spans="1:3" x14ac:dyDescent="0.25">
      <c r="A46">
        <v>2034</v>
      </c>
      <c r="B46" s="6">
        <f t="shared" si="1"/>
        <v>456.46078</v>
      </c>
      <c r="C46" s="3">
        <v>4.5646077999999998E-4</v>
      </c>
    </row>
    <row r="47" spans="1:3" x14ac:dyDescent="0.25">
      <c r="A47">
        <v>2035</v>
      </c>
      <c r="B47" s="6">
        <f t="shared" si="1"/>
        <v>459.57346000000001</v>
      </c>
      <c r="C47" s="3">
        <v>4.5957346000000002E-4</v>
      </c>
    </row>
    <row r="48" spans="1:3" x14ac:dyDescent="0.25">
      <c r="A48">
        <v>2036</v>
      </c>
      <c r="B48" s="6">
        <f t="shared" si="1"/>
        <v>462.69997000000001</v>
      </c>
      <c r="C48" s="3">
        <v>4.6269996999999998E-4</v>
      </c>
    </row>
    <row r="49" spans="1:3" x14ac:dyDescent="0.25">
      <c r="A49">
        <v>2037</v>
      </c>
      <c r="B49" s="6">
        <f t="shared" si="1"/>
        <v>465.82337000000001</v>
      </c>
      <c r="C49" s="3">
        <v>4.6582337000000001E-4</v>
      </c>
    </row>
    <row r="50" spans="1:3" x14ac:dyDescent="0.25">
      <c r="A50">
        <v>2038</v>
      </c>
      <c r="B50" s="6">
        <f t="shared" si="1"/>
        <v>468.95699999999999</v>
      </c>
      <c r="C50" s="3">
        <v>4.6895699999999999E-4</v>
      </c>
    </row>
    <row r="51" spans="1:3" x14ac:dyDescent="0.25">
      <c r="A51">
        <v>2039</v>
      </c>
      <c r="B51" s="6">
        <f t="shared" si="1"/>
        <v>472.09070000000003</v>
      </c>
      <c r="C51" s="3">
        <v>4.7209070000000001E-4</v>
      </c>
    </row>
    <row r="52" spans="1:3" x14ac:dyDescent="0.25">
      <c r="A52">
        <v>2040</v>
      </c>
      <c r="B52" s="6">
        <f t="shared" si="1"/>
        <v>475.25743</v>
      </c>
      <c r="C52" s="3">
        <v>4.7525743E-4</v>
      </c>
    </row>
    <row r="53" spans="1:3" x14ac:dyDescent="0.25">
      <c r="A53">
        <v>2041</v>
      </c>
      <c r="B53" s="6">
        <f t="shared" si="1"/>
        <v>478.41472999999996</v>
      </c>
      <c r="C53" s="3">
        <v>4.7841472999999999E-4</v>
      </c>
    </row>
    <row r="54" spans="1:3" x14ac:dyDescent="0.25">
      <c r="A54">
        <v>2042</v>
      </c>
      <c r="B54" s="6">
        <f t="shared" si="1"/>
        <v>481.58693</v>
      </c>
      <c r="C54" s="3">
        <v>4.8158693000000002E-4</v>
      </c>
    </row>
    <row r="55" spans="1:3" x14ac:dyDescent="0.25">
      <c r="A55">
        <v>2043</v>
      </c>
      <c r="B55" s="6">
        <f t="shared" si="1"/>
        <v>484.74772000000002</v>
      </c>
      <c r="C55" s="3">
        <v>4.8474772E-4</v>
      </c>
    </row>
    <row r="56" spans="1:3" x14ac:dyDescent="0.25">
      <c r="A56">
        <v>2044</v>
      </c>
      <c r="B56" s="6">
        <f t="shared" si="1"/>
        <v>487.90223000000003</v>
      </c>
      <c r="C56" s="3">
        <v>4.8790223000000002E-4</v>
      </c>
    </row>
    <row r="57" spans="1:3" x14ac:dyDescent="0.25">
      <c r="A57">
        <v>2045</v>
      </c>
      <c r="B57" s="6">
        <f t="shared" si="1"/>
        <v>491.07549999999998</v>
      </c>
      <c r="C57" s="3">
        <v>4.9107549999999995E-4</v>
      </c>
    </row>
    <row r="58" spans="1:3" x14ac:dyDescent="0.25">
      <c r="A58">
        <v>2046</v>
      </c>
      <c r="B58" s="6">
        <f t="shared" si="1"/>
        <v>494.20213000000001</v>
      </c>
      <c r="C58" s="3">
        <v>4.9420213000000003E-4</v>
      </c>
    </row>
    <row r="59" spans="1:3" x14ac:dyDescent="0.25">
      <c r="A59">
        <v>2047</v>
      </c>
      <c r="B59" s="6">
        <f t="shared" si="1"/>
        <v>497.35744999999997</v>
      </c>
      <c r="C59" s="3">
        <v>4.9735744999999997E-4</v>
      </c>
    </row>
    <row r="60" spans="1:3" x14ac:dyDescent="0.25">
      <c r="A60">
        <v>2048</v>
      </c>
      <c r="B60" s="6">
        <f t="shared" si="1"/>
        <v>500.50799999999998</v>
      </c>
      <c r="C60" s="3">
        <v>5.0050799999999999E-4</v>
      </c>
    </row>
    <row r="61" spans="1:3" x14ac:dyDescent="0.25">
      <c r="A61">
        <v>2049</v>
      </c>
      <c r="B61" s="6">
        <f t="shared" si="1"/>
        <v>503.64720000000005</v>
      </c>
      <c r="C61" s="3">
        <v>5.0364720000000004E-4</v>
      </c>
    </row>
    <row r="62" spans="1:3" x14ac:dyDescent="0.25">
      <c r="A62">
        <v>2050</v>
      </c>
      <c r="B62" s="6">
        <f t="shared" si="1"/>
        <v>506.79372999999998</v>
      </c>
      <c r="C62" s="3">
        <v>5.0679372999999997E-4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06C8-39C4-4076-9625-E8A4FBB9B2F1}">
  <dimension ref="E1:H62"/>
  <sheetViews>
    <sheetView topLeftCell="G1" workbookViewId="0">
      <selection activeCell="H32" sqref="H32:H62"/>
    </sheetView>
  </sheetViews>
  <sheetFormatPr defaultRowHeight="15" x14ac:dyDescent="0.25"/>
  <sheetData>
    <row r="1" spans="5:8" x14ac:dyDescent="0.25">
      <c r="G1" t="s">
        <v>9</v>
      </c>
      <c r="H1" t="s">
        <v>10</v>
      </c>
    </row>
    <row r="2" spans="5:8" x14ac:dyDescent="0.25">
      <c r="G2">
        <v>1990</v>
      </c>
      <c r="H2">
        <v>286.69396999999998</v>
      </c>
    </row>
    <row r="3" spans="5:8" x14ac:dyDescent="0.25">
      <c r="G3">
        <v>1991</v>
      </c>
      <c r="H3">
        <v>285.52746999999999</v>
      </c>
    </row>
    <row r="4" spans="5:8" x14ac:dyDescent="0.25">
      <c r="E4" s="2"/>
      <c r="G4">
        <v>1992</v>
      </c>
      <c r="H4">
        <v>286.37903</v>
      </c>
    </row>
    <row r="5" spans="5:8" x14ac:dyDescent="0.25">
      <c r="G5">
        <v>1993</v>
      </c>
      <c r="H5">
        <v>286.37011999999999</v>
      </c>
    </row>
    <row r="6" spans="5:8" x14ac:dyDescent="0.25">
      <c r="G6">
        <v>1994</v>
      </c>
      <c r="H6">
        <v>286.59435999999999</v>
      </c>
    </row>
    <row r="7" spans="5:8" x14ac:dyDescent="0.25">
      <c r="G7">
        <v>1995</v>
      </c>
      <c r="H7">
        <v>285.75110000000001</v>
      </c>
    </row>
    <row r="8" spans="5:8" x14ac:dyDescent="0.25">
      <c r="G8">
        <v>1996</v>
      </c>
      <c r="H8">
        <v>285.75963999999999</v>
      </c>
    </row>
    <row r="9" spans="5:8" x14ac:dyDescent="0.25">
      <c r="G9">
        <v>1997</v>
      </c>
      <c r="H9">
        <v>286.21429999999998</v>
      </c>
    </row>
    <row r="10" spans="5:8" x14ac:dyDescent="0.25">
      <c r="G10">
        <v>1998</v>
      </c>
      <c r="H10">
        <v>286.26382000000001</v>
      </c>
    </row>
    <row r="11" spans="5:8" x14ac:dyDescent="0.25">
      <c r="G11">
        <v>1999</v>
      </c>
      <c r="H11">
        <v>286.85244999999998</v>
      </c>
    </row>
    <row r="12" spans="5:8" x14ac:dyDescent="0.25">
      <c r="G12">
        <v>2000</v>
      </c>
      <c r="H12">
        <v>287.03543000000002</v>
      </c>
    </row>
    <row r="13" spans="5:8" x14ac:dyDescent="0.25">
      <c r="G13">
        <v>2001</v>
      </c>
      <c r="H13">
        <v>286.81054999999998</v>
      </c>
    </row>
    <row r="14" spans="5:8" x14ac:dyDescent="0.25">
      <c r="G14">
        <v>2002</v>
      </c>
      <c r="H14">
        <v>287.11095999999998</v>
      </c>
    </row>
    <row r="15" spans="5:8" x14ac:dyDescent="0.25">
      <c r="G15">
        <v>2003</v>
      </c>
      <c r="H15">
        <v>286.79196000000002</v>
      </c>
    </row>
    <row r="16" spans="5:8" x14ac:dyDescent="0.25">
      <c r="G16">
        <v>2004</v>
      </c>
      <c r="H16">
        <v>286.29300000000001</v>
      </c>
    </row>
    <row r="17" spans="7:8" x14ac:dyDescent="0.25">
      <c r="G17">
        <v>2005</v>
      </c>
      <c r="H17">
        <v>287.19299999999998</v>
      </c>
    </row>
    <row r="18" spans="7:8" x14ac:dyDescent="0.25">
      <c r="G18">
        <v>2006</v>
      </c>
      <c r="H18">
        <v>286.27904999999998</v>
      </c>
    </row>
    <row r="19" spans="7:8" x14ac:dyDescent="0.25">
      <c r="G19">
        <v>2007</v>
      </c>
      <c r="H19">
        <v>287.28656000000001</v>
      </c>
    </row>
    <row r="20" spans="7:8" x14ac:dyDescent="0.25">
      <c r="G20">
        <v>2008</v>
      </c>
      <c r="H20">
        <v>287.09267999999997</v>
      </c>
    </row>
    <row r="21" spans="7:8" x14ac:dyDescent="0.25">
      <c r="G21">
        <v>2009</v>
      </c>
      <c r="H21">
        <v>287.85883000000001</v>
      </c>
    </row>
    <row r="22" spans="7:8" x14ac:dyDescent="0.25">
      <c r="G22">
        <v>2010</v>
      </c>
      <c r="H22">
        <v>286.99536000000001</v>
      </c>
    </row>
    <row r="23" spans="7:8" x14ac:dyDescent="0.25">
      <c r="G23">
        <v>2011</v>
      </c>
      <c r="H23">
        <v>287.02789999999999</v>
      </c>
    </row>
    <row r="24" spans="7:8" x14ac:dyDescent="0.25">
      <c r="G24">
        <v>2012</v>
      </c>
      <c r="H24">
        <v>286.98680000000002</v>
      </c>
    </row>
    <row r="25" spans="7:8" x14ac:dyDescent="0.25">
      <c r="G25">
        <v>2013</v>
      </c>
      <c r="H25">
        <v>287.53564</v>
      </c>
    </row>
    <row r="26" spans="7:8" x14ac:dyDescent="0.25">
      <c r="G26">
        <v>2014</v>
      </c>
      <c r="H26">
        <v>287.38538</v>
      </c>
    </row>
    <row r="27" spans="7:8" x14ac:dyDescent="0.25">
      <c r="G27">
        <v>2015</v>
      </c>
      <c r="H27">
        <v>286.97476</v>
      </c>
    </row>
    <row r="28" spans="7:8" x14ac:dyDescent="0.25">
      <c r="G28">
        <v>2016</v>
      </c>
      <c r="H28">
        <v>286.96755999999999</v>
      </c>
    </row>
    <row r="29" spans="7:8" x14ac:dyDescent="0.25">
      <c r="G29">
        <v>2017</v>
      </c>
      <c r="H29">
        <v>287.22701999999998</v>
      </c>
    </row>
    <row r="30" spans="7:8" x14ac:dyDescent="0.25">
      <c r="G30">
        <v>2018</v>
      </c>
      <c r="H30">
        <v>287.08800000000002</v>
      </c>
    </row>
    <row r="31" spans="7:8" x14ac:dyDescent="0.25">
      <c r="G31">
        <v>2019</v>
      </c>
      <c r="H31">
        <v>287.70755000000003</v>
      </c>
    </row>
    <row r="32" spans="7:8" x14ac:dyDescent="0.25">
      <c r="G32">
        <v>2020</v>
      </c>
      <c r="H32">
        <v>287.63834000000003</v>
      </c>
    </row>
    <row r="33" spans="7:8" x14ac:dyDescent="0.25">
      <c r="G33">
        <v>2021</v>
      </c>
      <c r="H33">
        <v>287.69146999999998</v>
      </c>
    </row>
    <row r="34" spans="7:8" x14ac:dyDescent="0.25">
      <c r="G34">
        <v>2022</v>
      </c>
      <c r="H34">
        <v>288.01799999999997</v>
      </c>
    </row>
    <row r="35" spans="7:8" x14ac:dyDescent="0.25">
      <c r="G35">
        <v>2023</v>
      </c>
      <c r="H35">
        <v>287.11493000000002</v>
      </c>
    </row>
    <row r="36" spans="7:8" x14ac:dyDescent="0.25">
      <c r="G36">
        <v>2024</v>
      </c>
      <c r="H36">
        <v>286.82796999999999</v>
      </c>
    </row>
    <row r="37" spans="7:8" x14ac:dyDescent="0.25">
      <c r="G37">
        <v>2025</v>
      </c>
      <c r="H37">
        <v>287.07990000000001</v>
      </c>
    </row>
    <row r="38" spans="7:8" x14ac:dyDescent="0.25">
      <c r="G38">
        <v>2026</v>
      </c>
      <c r="H38">
        <v>288.10494999999997</v>
      </c>
    </row>
    <row r="39" spans="7:8" x14ac:dyDescent="0.25">
      <c r="G39">
        <v>2027</v>
      </c>
      <c r="H39">
        <v>287.35129999999998</v>
      </c>
    </row>
    <row r="40" spans="7:8" x14ac:dyDescent="0.25">
      <c r="G40">
        <v>2028</v>
      </c>
      <c r="H40">
        <v>288.08075000000002</v>
      </c>
    </row>
    <row r="41" spans="7:8" x14ac:dyDescent="0.25">
      <c r="G41">
        <v>2029</v>
      </c>
      <c r="H41">
        <v>287.57400000000001</v>
      </c>
    </row>
    <row r="42" spans="7:8" x14ac:dyDescent="0.25">
      <c r="G42">
        <v>2030</v>
      </c>
      <c r="H42">
        <v>287.26900000000001</v>
      </c>
    </row>
    <row r="43" spans="7:8" x14ac:dyDescent="0.25">
      <c r="G43">
        <v>2031</v>
      </c>
      <c r="H43">
        <v>287.50279999999998</v>
      </c>
    </row>
    <row r="44" spans="7:8" x14ac:dyDescent="0.25">
      <c r="G44">
        <v>2032</v>
      </c>
      <c r="H44">
        <v>288.41327000000001</v>
      </c>
    </row>
    <row r="45" spans="7:8" x14ac:dyDescent="0.25">
      <c r="G45">
        <v>2033</v>
      </c>
      <c r="H45">
        <v>287.28449999999998</v>
      </c>
    </row>
    <row r="46" spans="7:8" x14ac:dyDescent="0.25">
      <c r="G46">
        <v>2034</v>
      </c>
      <c r="H46">
        <v>288.29016000000001</v>
      </c>
    </row>
    <row r="47" spans="7:8" x14ac:dyDescent="0.25">
      <c r="G47">
        <v>2035</v>
      </c>
      <c r="H47">
        <v>287.84840000000003</v>
      </c>
    </row>
    <row r="48" spans="7:8" x14ac:dyDescent="0.25">
      <c r="G48">
        <v>2036</v>
      </c>
      <c r="H48">
        <v>287.20389999999998</v>
      </c>
    </row>
    <row r="49" spans="7:8" x14ac:dyDescent="0.25">
      <c r="G49">
        <v>2037</v>
      </c>
      <c r="H49">
        <v>287.55997000000002</v>
      </c>
    </row>
    <row r="50" spans="7:8" x14ac:dyDescent="0.25">
      <c r="G50">
        <v>2038</v>
      </c>
      <c r="H50">
        <v>287.82693</v>
      </c>
    </row>
    <row r="51" spans="7:8" x14ac:dyDescent="0.25">
      <c r="G51">
        <v>2039</v>
      </c>
      <c r="H51">
        <v>287.60270000000003</v>
      </c>
    </row>
    <row r="52" spans="7:8" x14ac:dyDescent="0.25">
      <c r="G52">
        <v>2040</v>
      </c>
      <c r="H52">
        <v>286.96426000000002</v>
      </c>
    </row>
    <row r="53" spans="7:8" x14ac:dyDescent="0.25">
      <c r="G53">
        <v>2041</v>
      </c>
      <c r="H53">
        <v>287.54092000000003</v>
      </c>
    </row>
    <row r="54" spans="7:8" x14ac:dyDescent="0.25">
      <c r="G54">
        <v>2042</v>
      </c>
      <c r="H54">
        <v>287.44130000000001</v>
      </c>
    </row>
    <row r="55" spans="7:8" x14ac:dyDescent="0.25">
      <c r="G55">
        <v>2043</v>
      </c>
      <c r="H55">
        <v>287.59982000000002</v>
      </c>
    </row>
    <row r="56" spans="7:8" x14ac:dyDescent="0.25">
      <c r="G56">
        <v>2044</v>
      </c>
      <c r="H56">
        <v>287.79656999999997</v>
      </c>
    </row>
    <row r="57" spans="7:8" x14ac:dyDescent="0.25">
      <c r="G57">
        <v>2045</v>
      </c>
      <c r="H57">
        <v>287.52035999999998</v>
      </c>
    </row>
    <row r="58" spans="7:8" x14ac:dyDescent="0.25">
      <c r="G58">
        <v>2046</v>
      </c>
      <c r="H58">
        <v>287.45697000000001</v>
      </c>
    </row>
    <row r="59" spans="7:8" x14ac:dyDescent="0.25">
      <c r="G59">
        <v>2047</v>
      </c>
      <c r="H59">
        <v>288.24572999999998</v>
      </c>
    </row>
    <row r="60" spans="7:8" x14ac:dyDescent="0.25">
      <c r="G60">
        <v>2048</v>
      </c>
      <c r="H60">
        <v>288.2747</v>
      </c>
    </row>
    <row r="61" spans="7:8" x14ac:dyDescent="0.25">
      <c r="G61">
        <v>2049</v>
      </c>
      <c r="H61">
        <v>287.56740000000002</v>
      </c>
    </row>
    <row r="62" spans="7:8" x14ac:dyDescent="0.25">
      <c r="G62">
        <v>2050</v>
      </c>
      <c r="H62">
        <v>287.71176000000003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C9BE-8926-4FB0-8C77-CD453BB62D6B}">
  <dimension ref="A1:E32"/>
  <sheetViews>
    <sheetView workbookViewId="0">
      <selection activeCell="A21" sqref="A21:XFD21"/>
    </sheetView>
  </sheetViews>
  <sheetFormatPr defaultRowHeight="15" x14ac:dyDescent="0.25"/>
  <cols>
    <col min="2" max="2" width="21.140625" bestFit="1" customWidth="1"/>
    <col min="3" max="3" width="20.5703125" bestFit="1" customWidth="1"/>
    <col min="5" max="5" width="10" bestFit="1" customWidth="1"/>
  </cols>
  <sheetData>
    <row r="1" spans="1:5" x14ac:dyDescent="0.25">
      <c r="A1" t="s">
        <v>17</v>
      </c>
      <c r="B1" t="s">
        <v>25</v>
      </c>
      <c r="C1" t="s">
        <v>26</v>
      </c>
      <c r="D1" t="s">
        <v>27</v>
      </c>
      <c r="E1" t="s">
        <v>13</v>
      </c>
    </row>
    <row r="2" spans="1:5" x14ac:dyDescent="0.25">
      <c r="A2">
        <v>2020</v>
      </c>
      <c r="B2">
        <v>2.722</v>
      </c>
      <c r="C2">
        <v>287.63834000000003</v>
      </c>
      <c r="D2" s="5">
        <v>414.31625000000003</v>
      </c>
      <c r="E2">
        <v>1910.2254000000003</v>
      </c>
    </row>
    <row r="3" spans="1:5" x14ac:dyDescent="0.25">
      <c r="A3">
        <v>2021</v>
      </c>
      <c r="B3">
        <v>2.7109999999999999</v>
      </c>
      <c r="C3">
        <v>287.69146999999998</v>
      </c>
      <c r="D3" s="5">
        <v>417.20317999999997</v>
      </c>
      <c r="E3">
        <v>1920.9756</v>
      </c>
    </row>
    <row r="4" spans="1:5" x14ac:dyDescent="0.25">
      <c r="A4">
        <v>2022</v>
      </c>
      <c r="B4">
        <v>2.919</v>
      </c>
      <c r="C4">
        <v>288.01799999999997</v>
      </c>
      <c r="D4" s="5">
        <v>420.11018000000001</v>
      </c>
      <c r="E4">
        <v>1931.2317</v>
      </c>
    </row>
    <row r="5" spans="1:5" x14ac:dyDescent="0.25">
      <c r="A5">
        <v>2023</v>
      </c>
      <c r="B5">
        <v>2.899</v>
      </c>
      <c r="C5">
        <v>287.11493000000002</v>
      </c>
      <c r="D5" s="5">
        <v>423.04250000000002</v>
      </c>
      <c r="E5">
        <v>1941.1781999999998</v>
      </c>
    </row>
    <row r="6" spans="1:5" x14ac:dyDescent="0.25">
      <c r="A6">
        <v>2024</v>
      </c>
      <c r="B6">
        <v>2.9420000000000002</v>
      </c>
      <c r="C6">
        <v>286.82796999999999</v>
      </c>
      <c r="D6" s="5">
        <v>425.98252000000002</v>
      </c>
      <c r="E6">
        <v>1950.6592000000001</v>
      </c>
    </row>
    <row r="7" spans="1:5" x14ac:dyDescent="0.25">
      <c r="A7">
        <v>2025</v>
      </c>
      <c r="B7">
        <v>3.0619999999999998</v>
      </c>
      <c r="C7">
        <v>287.07990000000001</v>
      </c>
      <c r="D7" s="5">
        <v>428.95535999999998</v>
      </c>
      <c r="E7">
        <v>1959.933</v>
      </c>
    </row>
    <row r="8" spans="1:5" x14ac:dyDescent="0.25">
      <c r="A8">
        <v>2026</v>
      </c>
      <c r="B8">
        <v>2.9950000000000001</v>
      </c>
      <c r="C8">
        <v>288.10494999999997</v>
      </c>
      <c r="D8" s="5">
        <v>431.93541999999997</v>
      </c>
      <c r="E8">
        <v>1968.7829999999999</v>
      </c>
    </row>
    <row r="9" spans="1:5" x14ac:dyDescent="0.25">
      <c r="A9">
        <v>2027</v>
      </c>
      <c r="B9">
        <v>2.8969999999999998</v>
      </c>
      <c r="C9">
        <v>287.35129999999998</v>
      </c>
      <c r="D9" s="5">
        <v>434.92747000000003</v>
      </c>
      <c r="E9">
        <v>1977.4009000000001</v>
      </c>
    </row>
    <row r="10" spans="1:5" x14ac:dyDescent="0.25">
      <c r="A10">
        <v>2028</v>
      </c>
      <c r="B10">
        <v>3.4569999999999999</v>
      </c>
      <c r="C10">
        <v>288.08075000000002</v>
      </c>
      <c r="D10" s="5">
        <v>437.96379999999999</v>
      </c>
      <c r="E10">
        <v>1985.7744</v>
      </c>
    </row>
    <row r="11" spans="1:5" x14ac:dyDescent="0.25">
      <c r="A11">
        <v>2029</v>
      </c>
      <c r="B11">
        <v>3.1659999999999999</v>
      </c>
      <c r="C11">
        <v>287.57400000000001</v>
      </c>
      <c r="D11" s="5">
        <v>440.99707000000001</v>
      </c>
      <c r="E11">
        <v>1993.8668</v>
      </c>
    </row>
    <row r="12" spans="1:5" x14ac:dyDescent="0.25">
      <c r="A12">
        <v>2030</v>
      </c>
      <c r="B12">
        <v>3.2949999999999999</v>
      </c>
      <c r="C12">
        <v>287.26900000000001</v>
      </c>
      <c r="D12" s="5">
        <v>444.05303000000004</v>
      </c>
      <c r="E12">
        <v>2001.7766999999999</v>
      </c>
    </row>
    <row r="13" spans="1:5" x14ac:dyDescent="0.25">
      <c r="A13">
        <v>2031</v>
      </c>
      <c r="B13">
        <v>3.105</v>
      </c>
      <c r="C13">
        <v>287.50279999999998</v>
      </c>
      <c r="D13" s="5">
        <v>447.15838000000002</v>
      </c>
      <c r="E13">
        <v>2009.4524000000001</v>
      </c>
    </row>
    <row r="14" spans="1:5" x14ac:dyDescent="0.25">
      <c r="A14">
        <v>2032</v>
      </c>
      <c r="B14">
        <v>2.863</v>
      </c>
      <c r="C14">
        <v>288.41327000000001</v>
      </c>
      <c r="D14" s="5">
        <v>450.26146</v>
      </c>
      <c r="E14">
        <v>2016.5905000000002</v>
      </c>
    </row>
    <row r="15" spans="1:5" x14ac:dyDescent="0.25">
      <c r="A15">
        <v>2033</v>
      </c>
      <c r="B15">
        <v>3.2559999999999998</v>
      </c>
      <c r="C15">
        <v>287.28449999999998</v>
      </c>
      <c r="D15" s="5">
        <v>453.37064999999996</v>
      </c>
      <c r="E15">
        <v>2022.7433000000001</v>
      </c>
    </row>
    <row r="16" spans="1:5" x14ac:dyDescent="0.25">
      <c r="A16">
        <v>2034</v>
      </c>
      <c r="B16">
        <v>3.4169999999999998</v>
      </c>
      <c r="C16">
        <v>288.29016000000001</v>
      </c>
      <c r="D16" s="5">
        <v>456.46078</v>
      </c>
      <c r="E16">
        <v>2028.0183000000002</v>
      </c>
    </row>
    <row r="17" spans="1:5" x14ac:dyDescent="0.25">
      <c r="A17">
        <v>2035</v>
      </c>
      <c r="B17">
        <v>3.4980000000000002</v>
      </c>
      <c r="C17">
        <v>287.84840000000003</v>
      </c>
      <c r="D17" s="5">
        <v>459.57346000000001</v>
      </c>
      <c r="E17">
        <v>2032.5410000000002</v>
      </c>
    </row>
    <row r="18" spans="1:5" x14ac:dyDescent="0.25">
      <c r="A18">
        <v>2036</v>
      </c>
      <c r="B18">
        <v>3.7429999999999999</v>
      </c>
      <c r="C18">
        <v>287.20389999999998</v>
      </c>
      <c r="D18" s="5">
        <v>462.69997000000001</v>
      </c>
      <c r="E18">
        <v>2036.3086000000001</v>
      </c>
    </row>
    <row r="19" spans="1:5" x14ac:dyDescent="0.25">
      <c r="A19">
        <v>2037</v>
      </c>
      <c r="B19">
        <v>3.5920000000000001</v>
      </c>
      <c r="C19">
        <v>287.55997000000002</v>
      </c>
      <c r="D19" s="5">
        <v>465.82337000000001</v>
      </c>
      <c r="E19">
        <v>2039.3435999999999</v>
      </c>
    </row>
    <row r="20" spans="1:5" x14ac:dyDescent="0.25">
      <c r="A20">
        <v>2038</v>
      </c>
      <c r="B20">
        <v>3.4870000000000001</v>
      </c>
      <c r="C20">
        <v>287.82693</v>
      </c>
      <c r="D20" s="5">
        <v>468.95699999999999</v>
      </c>
      <c r="E20">
        <v>2041.807</v>
      </c>
    </row>
    <row r="21" spans="1:5" x14ac:dyDescent="0.25">
      <c r="A21">
        <v>2039</v>
      </c>
      <c r="B21">
        <v>3.85</v>
      </c>
      <c r="C21">
        <v>287.60270000000003</v>
      </c>
      <c r="D21" s="5">
        <v>472.09070000000003</v>
      </c>
      <c r="E21">
        <v>2043.5754999999999</v>
      </c>
    </row>
    <row r="22" spans="1:5" x14ac:dyDescent="0.25">
      <c r="A22">
        <v>2040</v>
      </c>
      <c r="B22">
        <v>3.5270000000000001</v>
      </c>
      <c r="C22">
        <v>286.96426000000002</v>
      </c>
      <c r="D22" s="5">
        <v>475.25743</v>
      </c>
      <c r="E22">
        <v>2044.8007999999998</v>
      </c>
    </row>
    <row r="23" spans="1:5" x14ac:dyDescent="0.25">
      <c r="A23">
        <v>2041</v>
      </c>
      <c r="B23">
        <v>3.8260000000000001</v>
      </c>
      <c r="C23">
        <v>287.54092000000003</v>
      </c>
      <c r="D23" s="5">
        <v>478.41472999999996</v>
      </c>
      <c r="E23">
        <v>2045.4956</v>
      </c>
    </row>
    <row r="24" spans="1:5" x14ac:dyDescent="0.25">
      <c r="A24">
        <v>2042</v>
      </c>
      <c r="B24">
        <v>3.5960000000000001</v>
      </c>
      <c r="C24">
        <v>287.44130000000001</v>
      </c>
      <c r="D24" s="5">
        <v>481.58693</v>
      </c>
      <c r="E24">
        <v>2045.6066000000001</v>
      </c>
    </row>
    <row r="25" spans="1:5" x14ac:dyDescent="0.25">
      <c r="A25">
        <v>2043</v>
      </c>
      <c r="B25">
        <v>3.6840000000000002</v>
      </c>
      <c r="C25">
        <v>287.59982000000002</v>
      </c>
      <c r="D25" s="5">
        <v>484.74772000000002</v>
      </c>
      <c r="E25">
        <v>2044.7559999999999</v>
      </c>
    </row>
    <row r="26" spans="1:5" x14ac:dyDescent="0.25">
      <c r="A26">
        <v>2044</v>
      </c>
      <c r="B26">
        <v>3.72</v>
      </c>
      <c r="C26">
        <v>287.79656999999997</v>
      </c>
      <c r="D26" s="5">
        <v>487.90223000000003</v>
      </c>
      <c r="E26">
        <v>2043.1684999999998</v>
      </c>
    </row>
    <row r="27" spans="1:5" x14ac:dyDescent="0.25">
      <c r="A27">
        <v>2045</v>
      </c>
      <c r="B27">
        <v>4.2069999999999999</v>
      </c>
      <c r="C27">
        <v>287.52035999999998</v>
      </c>
      <c r="D27" s="5">
        <v>491.07549999999998</v>
      </c>
      <c r="E27">
        <v>2040.825</v>
      </c>
    </row>
    <row r="28" spans="1:5" x14ac:dyDescent="0.25">
      <c r="A28">
        <v>2046</v>
      </c>
      <c r="B28">
        <v>4.1829999999999998</v>
      </c>
      <c r="C28">
        <v>287.45697000000001</v>
      </c>
      <c r="D28" s="5">
        <v>494.20213000000001</v>
      </c>
      <c r="E28">
        <v>2037.8218000000002</v>
      </c>
    </row>
    <row r="29" spans="1:5" x14ac:dyDescent="0.25">
      <c r="A29">
        <v>2047</v>
      </c>
      <c r="B29">
        <v>4.0910000000000002</v>
      </c>
      <c r="C29">
        <v>288.24572999999998</v>
      </c>
      <c r="D29" s="5">
        <v>497.35744999999997</v>
      </c>
      <c r="E29">
        <v>2034.153</v>
      </c>
    </row>
    <row r="30" spans="1:5" x14ac:dyDescent="0.25">
      <c r="A30">
        <v>2048</v>
      </c>
      <c r="B30">
        <v>4.048</v>
      </c>
      <c r="C30">
        <v>288.2747</v>
      </c>
      <c r="D30" s="5">
        <v>500.50799999999998</v>
      </c>
      <c r="E30">
        <v>2029.9199000000001</v>
      </c>
    </row>
    <row r="31" spans="1:5" x14ac:dyDescent="0.25">
      <c r="A31">
        <v>2049</v>
      </c>
      <c r="B31">
        <v>4.2679999999999998</v>
      </c>
      <c r="C31">
        <v>287.56740000000002</v>
      </c>
      <c r="D31" s="5">
        <v>503.64720000000005</v>
      </c>
      <c r="E31">
        <v>2025.1627999999998</v>
      </c>
    </row>
    <row r="32" spans="1:5" x14ac:dyDescent="0.25">
      <c r="A32">
        <v>2050</v>
      </c>
      <c r="B32">
        <v>4.2750000000000004</v>
      </c>
      <c r="C32">
        <v>287.71176000000003</v>
      </c>
      <c r="D32" s="5">
        <v>506.79372999999998</v>
      </c>
      <c r="E32">
        <v>2019.8617999999999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26BB-A2D9-4227-B158-4C12E5605D50}">
  <dimension ref="A2:K37"/>
  <sheetViews>
    <sheetView tabSelected="1" topLeftCell="A4" workbookViewId="0">
      <selection activeCell="I18" sqref="I18"/>
    </sheetView>
  </sheetViews>
  <sheetFormatPr defaultRowHeight="15" x14ac:dyDescent="0.25"/>
  <cols>
    <col min="2" max="2" width="28.7109375" bestFit="1" customWidth="1"/>
    <col min="5" max="5" width="7" bestFit="1" customWidth="1"/>
    <col min="6" max="6" width="21" style="25" customWidth="1"/>
    <col min="7" max="7" width="9.5703125" bestFit="1" customWidth="1"/>
    <col min="8" max="8" width="7" bestFit="1" customWidth="1"/>
    <col min="9" max="9" width="13.28515625" customWidth="1"/>
  </cols>
  <sheetData>
    <row r="2" spans="1:11" x14ac:dyDescent="0.25">
      <c r="A2" s="11" t="s">
        <v>28</v>
      </c>
      <c r="B2" t="s">
        <v>29</v>
      </c>
    </row>
    <row r="3" spans="1:11" x14ac:dyDescent="0.25">
      <c r="A3" s="17">
        <v>150763</v>
      </c>
      <c r="B3">
        <v>150666.35999999999</v>
      </c>
      <c r="C3" s="27">
        <v>1990</v>
      </c>
    </row>
    <row r="4" spans="1:11" x14ac:dyDescent="0.25">
      <c r="A4" s="17">
        <v>153475</v>
      </c>
      <c r="B4">
        <v>150046.85999999999</v>
      </c>
      <c r="C4" s="27">
        <v>1991</v>
      </c>
    </row>
    <row r="5" spans="1:11" x14ac:dyDescent="0.25">
      <c r="A5" s="17">
        <v>151764</v>
      </c>
      <c r="B5">
        <v>149264.14000000001</v>
      </c>
      <c r="C5" s="27">
        <v>1992</v>
      </c>
    </row>
    <row r="6" spans="1:11" x14ac:dyDescent="0.25">
      <c r="A6" s="17">
        <v>151486</v>
      </c>
      <c r="B6">
        <v>149016.06</v>
      </c>
      <c r="C6" s="27">
        <v>1993</v>
      </c>
    </row>
    <row r="7" spans="1:11" x14ac:dyDescent="0.25">
      <c r="A7" s="17">
        <v>150142</v>
      </c>
      <c r="B7">
        <v>148608.10999999999</v>
      </c>
      <c r="C7" s="27">
        <v>1994</v>
      </c>
      <c r="J7" s="26"/>
    </row>
    <row r="8" spans="1:11" x14ac:dyDescent="0.25">
      <c r="A8" s="17">
        <v>151629</v>
      </c>
      <c r="B8">
        <v>148182.92000000001</v>
      </c>
      <c r="C8" s="27">
        <v>1995</v>
      </c>
      <c r="J8" s="26"/>
    </row>
    <row r="9" spans="1:11" x14ac:dyDescent="0.25">
      <c r="A9" s="17">
        <v>152085</v>
      </c>
      <c r="B9">
        <v>148005.1</v>
      </c>
      <c r="C9" s="27">
        <v>1996</v>
      </c>
      <c r="J9" s="26"/>
      <c r="K9" s="26"/>
    </row>
    <row r="10" spans="1:11" x14ac:dyDescent="0.25">
      <c r="A10" s="17">
        <v>117241</v>
      </c>
      <c r="B10">
        <v>147786</v>
      </c>
      <c r="C10" s="27">
        <v>1997</v>
      </c>
      <c r="J10" s="26"/>
    </row>
    <row r="11" spans="1:11" x14ac:dyDescent="0.25">
      <c r="A11" s="17">
        <v>126013</v>
      </c>
      <c r="B11">
        <v>148162.53</v>
      </c>
      <c r="C11" s="27">
        <v>1998</v>
      </c>
      <c r="J11" s="26"/>
    </row>
    <row r="12" spans="1:11" x14ac:dyDescent="0.25">
      <c r="A12" s="17">
        <v>162890</v>
      </c>
      <c r="B12">
        <v>148849.98000000001</v>
      </c>
      <c r="C12" s="27">
        <v>1999</v>
      </c>
      <c r="J12" s="26"/>
    </row>
    <row r="13" spans="1:11" x14ac:dyDescent="0.25">
      <c r="A13" s="17">
        <v>153738</v>
      </c>
      <c r="B13">
        <v>148901.47</v>
      </c>
      <c r="C13" s="27">
        <v>2000</v>
      </c>
      <c r="J13" s="26"/>
    </row>
    <row r="14" spans="1:11" x14ac:dyDescent="0.25">
      <c r="A14" s="17">
        <v>150292</v>
      </c>
      <c r="B14">
        <v>148862.54999999999</v>
      </c>
      <c r="C14" s="27">
        <v>2001</v>
      </c>
      <c r="J14" s="26"/>
    </row>
    <row r="15" spans="1:11" x14ac:dyDescent="0.25">
      <c r="A15" s="17">
        <v>148233</v>
      </c>
      <c r="B15">
        <v>149118.89000000001</v>
      </c>
      <c r="C15" s="27">
        <v>2002</v>
      </c>
      <c r="J15" s="26"/>
    </row>
    <row r="16" spans="1:11" x14ac:dyDescent="0.25">
      <c r="A16" s="17">
        <v>157337</v>
      </c>
      <c r="B16">
        <v>149798.26999999999</v>
      </c>
      <c r="C16" s="27">
        <v>2003</v>
      </c>
      <c r="J16" s="26"/>
      <c r="K16" s="26"/>
    </row>
    <row r="17" spans="1:11" x14ac:dyDescent="0.25">
      <c r="A17" s="17">
        <v>135744</v>
      </c>
      <c r="B17">
        <v>150015.28</v>
      </c>
      <c r="C17" s="27">
        <v>2004</v>
      </c>
      <c r="J17" s="26"/>
      <c r="K17" s="26"/>
    </row>
    <row r="18" spans="1:11" x14ac:dyDescent="0.25">
      <c r="A18" s="17">
        <v>134303</v>
      </c>
      <c r="B18">
        <v>150070.47</v>
      </c>
      <c r="C18" s="27">
        <v>2005</v>
      </c>
      <c r="J18" s="26"/>
    </row>
    <row r="19" spans="1:11" x14ac:dyDescent="0.25">
      <c r="A19" s="17">
        <v>128355</v>
      </c>
      <c r="B19">
        <v>150308.01999999999</v>
      </c>
      <c r="C19" s="27">
        <v>2006</v>
      </c>
      <c r="J19" s="26"/>
    </row>
    <row r="20" spans="1:11" x14ac:dyDescent="0.25">
      <c r="A20" s="17">
        <v>146238</v>
      </c>
      <c r="B20">
        <v>151324.47</v>
      </c>
      <c r="C20" s="27">
        <v>2007</v>
      </c>
      <c r="J20" s="26"/>
    </row>
    <row r="21" spans="1:11" x14ac:dyDescent="0.25">
      <c r="A21" s="17">
        <v>148181</v>
      </c>
      <c r="B21">
        <v>154349.4</v>
      </c>
      <c r="C21" s="27">
        <v>2008</v>
      </c>
      <c r="J21" s="26"/>
    </row>
    <row r="22" spans="1:11" x14ac:dyDescent="0.25">
      <c r="A22" s="17">
        <v>151189</v>
      </c>
      <c r="B22">
        <v>156894.01999999999</v>
      </c>
      <c r="C22" s="27">
        <v>2009</v>
      </c>
      <c r="J22" s="26"/>
    </row>
    <row r="23" spans="1:11" x14ac:dyDescent="0.25">
      <c r="A23" s="17">
        <v>162442</v>
      </c>
      <c r="B23">
        <v>161477.32999999999</v>
      </c>
      <c r="C23" s="27">
        <v>2010</v>
      </c>
      <c r="J23" s="26"/>
    </row>
    <row r="24" spans="1:11" x14ac:dyDescent="0.25">
      <c r="A24" s="17">
        <v>164257</v>
      </c>
      <c r="B24">
        <v>165314.28</v>
      </c>
      <c r="C24" s="27">
        <v>2011</v>
      </c>
      <c r="J24" s="26"/>
    </row>
    <row r="25" spans="1:11" x14ac:dyDescent="0.25">
      <c r="A25" s="17">
        <v>173104</v>
      </c>
      <c r="B25">
        <v>167639.76999999999</v>
      </c>
      <c r="C25" s="27">
        <v>2012</v>
      </c>
      <c r="J25" s="26"/>
    </row>
    <row r="26" spans="1:11" x14ac:dyDescent="0.25">
      <c r="A26" s="17">
        <v>175566</v>
      </c>
      <c r="B26">
        <v>172450.55</v>
      </c>
      <c r="C26" s="27">
        <v>2013</v>
      </c>
      <c r="J26" s="26"/>
    </row>
    <row r="27" spans="1:11" x14ac:dyDescent="0.25">
      <c r="A27" s="17">
        <v>169884</v>
      </c>
      <c r="B27">
        <v>177696.38</v>
      </c>
      <c r="C27" s="27">
        <v>2014</v>
      </c>
      <c r="J27" s="26"/>
    </row>
    <row r="28" spans="1:11" x14ac:dyDescent="0.25">
      <c r="A28" s="17">
        <v>177146</v>
      </c>
      <c r="B28">
        <v>184243.03</v>
      </c>
      <c r="C28" s="27">
        <v>2015</v>
      </c>
      <c r="J28" s="26"/>
    </row>
    <row r="29" spans="1:11" x14ac:dyDescent="0.25">
      <c r="A29" s="17">
        <v>186918</v>
      </c>
      <c r="B29">
        <v>190501.45</v>
      </c>
      <c r="C29" s="27">
        <v>2016</v>
      </c>
      <c r="J29" s="26"/>
    </row>
    <row r="30" spans="1:11" x14ac:dyDescent="0.25">
      <c r="A30" s="17">
        <v>203498</v>
      </c>
      <c r="B30">
        <v>202841.44</v>
      </c>
      <c r="C30" s="27">
        <v>2017</v>
      </c>
      <c r="J30" s="26"/>
    </row>
    <row r="31" spans="1:11" x14ac:dyDescent="0.25">
      <c r="A31" s="17">
        <v>216448</v>
      </c>
      <c r="B31">
        <v>210789.86</v>
      </c>
      <c r="C31" s="27">
        <v>2018</v>
      </c>
      <c r="J31" s="26"/>
    </row>
    <row r="32" spans="1:11" x14ac:dyDescent="0.25">
      <c r="A32" s="17">
        <v>252967</v>
      </c>
      <c r="B32">
        <v>217587.83</v>
      </c>
      <c r="C32" s="27">
        <v>2019</v>
      </c>
      <c r="J32" s="26"/>
    </row>
    <row r="33" spans="7:10" x14ac:dyDescent="0.25">
      <c r="G33" s="26"/>
      <c r="H33" s="26"/>
      <c r="J33" s="26"/>
    </row>
    <row r="34" spans="7:10" x14ac:dyDescent="0.25">
      <c r="G34" s="26"/>
      <c r="H34" s="26"/>
      <c r="I34" s="26"/>
      <c r="J34" s="26"/>
    </row>
    <row r="35" spans="7:10" x14ac:dyDescent="0.25">
      <c r="G35" s="26"/>
      <c r="H35" s="26"/>
      <c r="I35" s="26"/>
      <c r="J35" s="26"/>
    </row>
    <row r="36" spans="7:10" x14ac:dyDescent="0.25">
      <c r="G36" s="26"/>
      <c r="H36" s="26"/>
      <c r="I36" s="26"/>
      <c r="J36" s="26"/>
    </row>
    <row r="37" spans="7:10" x14ac:dyDescent="0.25">
      <c r="G37" s="26"/>
      <c r="H37" s="26"/>
      <c r="I37" s="26"/>
      <c r="J37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HOME</vt:lpstr>
      <vt:lpstr>FORC</vt:lpstr>
      <vt:lpstr>Foglio3</vt:lpstr>
      <vt:lpstr>CH4</vt:lpstr>
      <vt:lpstr>CO2</vt:lpstr>
      <vt:lpstr>TAS</vt:lpstr>
      <vt:lpstr>2020-2050</vt:lpstr>
      <vt:lpstr>TestGrafico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Ciro Tafuri</cp:lastModifiedBy>
  <cp:lastPrinted>2024-05-15T14:10:53Z</cp:lastPrinted>
  <dcterms:created xsi:type="dcterms:W3CDTF">2024-05-10T10:28:13Z</dcterms:created>
  <dcterms:modified xsi:type="dcterms:W3CDTF">2024-05-27T11:01:03Z</dcterms:modified>
</cp:coreProperties>
</file>