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 Intermedio RRHH/AF-Excel-nivel-B-sico-Intermedio-LogiRail-14-17-Nov-/1. Ejercicios básicos/"/>
    </mc:Choice>
  </mc:AlternateContent>
  <xr:revisionPtr revIDLastSave="55" documentId="8_{681AB7A2-D886-4BD6-8E31-8C243E358AD9}" xr6:coauthVersionLast="47" xr6:coauthVersionMax="47" xr10:uidLastSave="{A86A960F-EB58-41C8-B66A-651E105A0B03}"/>
  <bookViews>
    <workbookView xWindow="-120" yWindow="-120" windowWidth="29040" windowHeight="15720" tabRatio="527" activeTab="12" xr2:uid="{00000000-000D-0000-FFFF-FFFF00000000}"/>
  </bookViews>
  <sheets>
    <sheet name="Ejer01" sheetId="1" r:id="rId1"/>
    <sheet name="Ejer02" sheetId="2" r:id="rId2"/>
    <sheet name="Ejer03" sheetId="3" r:id="rId3"/>
    <sheet name="Ejer04" sheetId="4" r:id="rId4"/>
    <sheet name="Ejer05" sheetId="5" r:id="rId5"/>
    <sheet name="Ejer06" sheetId="6" r:id="rId6"/>
    <sheet name="Ejer07" sheetId="7" r:id="rId7"/>
    <sheet name="Ejer08" sheetId="8" r:id="rId8"/>
    <sheet name="Ejer09" sheetId="9" r:id="rId9"/>
    <sheet name="Ejer10" sheetId="10" r:id="rId10"/>
    <sheet name="Ejer11" sheetId="11" r:id="rId11"/>
    <sheet name="Ejer12" sheetId="12" r:id="rId12"/>
    <sheet name="Ejer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9" l="1"/>
  <c r="D5" i="9"/>
  <c r="D14" i="9"/>
  <c r="D6" i="9"/>
  <c r="D7" i="9"/>
  <c r="D8" i="9"/>
  <c r="D9" i="9"/>
  <c r="D10" i="9"/>
  <c r="D11" i="9"/>
  <c r="D12" i="9"/>
  <c r="D13" i="9"/>
  <c r="D15" i="9"/>
  <c r="C7" i="9"/>
  <c r="C6" i="9"/>
  <c r="C8" i="9"/>
  <c r="C9" i="9" s="1"/>
  <c r="C10" i="9" s="1"/>
  <c r="C11" i="9" s="1"/>
  <c r="C12" i="9" s="1"/>
  <c r="C13" i="9" s="1"/>
  <c r="C14" i="9" s="1"/>
  <c r="C15" i="9" s="1"/>
  <c r="C16" i="9" s="1"/>
  <c r="C5" i="9"/>
  <c r="B5" i="8"/>
  <c r="C4" i="13"/>
</calcChain>
</file>

<file path=xl/sharedStrings.xml><?xml version="1.0" encoding="utf-8"?>
<sst xmlns="http://schemas.openxmlformats.org/spreadsheetml/2006/main" count="242" uniqueCount="186">
  <si>
    <t>Ventas del año 2000</t>
  </si>
  <si>
    <t>Vendedor</t>
  </si>
  <si>
    <t>Trimestre 1</t>
  </si>
  <si>
    <t>Trimestre 2</t>
  </si>
  <si>
    <t>Trimestre 3</t>
  </si>
  <si>
    <t>Trimestre 4</t>
  </si>
  <si>
    <t>Total por vendedor</t>
  </si>
  <si>
    <t>Media mensual vendedor</t>
  </si>
  <si>
    <t>Miguel García</t>
  </si>
  <si>
    <t>Raúl Arzac</t>
  </si>
  <si>
    <t>Elena Casas</t>
  </si>
  <si>
    <t>Javier Martín</t>
  </si>
  <si>
    <t>Total por trimestres</t>
  </si>
  <si>
    <t>Promedio por trimestres</t>
  </si>
  <si>
    <t>MODELO FACTURA</t>
  </si>
  <si>
    <t>ARTICULO</t>
  </si>
  <si>
    <t>PRECIO</t>
  </si>
  <si>
    <t>CANTIDAD</t>
  </si>
  <si>
    <t>BRUTO</t>
  </si>
  <si>
    <t>IVA</t>
  </si>
  <si>
    <t>TOTAL</t>
  </si>
  <si>
    <t>Impresora</t>
  </si>
  <si>
    <t>CPU Pentium II</t>
  </si>
  <si>
    <t>Monitor color</t>
  </si>
  <si>
    <t>Ratón</t>
  </si>
  <si>
    <t>Teclado</t>
  </si>
  <si>
    <t>TIPO IVA</t>
  </si>
  <si>
    <t>TOT.BRUTO</t>
  </si>
  <si>
    <t>TOT.IVA</t>
  </si>
  <si>
    <t>SUELDOS Y COMISIONES VENDEDORES</t>
  </si>
  <si>
    <t>Comisión</t>
  </si>
  <si>
    <t>Ventas</t>
  </si>
  <si>
    <t>Sueldo Base</t>
  </si>
  <si>
    <t>Total</t>
  </si>
  <si>
    <t>Martín Peña</t>
  </si>
  <si>
    <t>González Suevo</t>
  </si>
  <si>
    <t>Arana Higueras</t>
  </si>
  <si>
    <t>Sierra Garzón</t>
  </si>
  <si>
    <t>Alvarez Justo</t>
  </si>
  <si>
    <t>Carnicer Heras</t>
  </si>
  <si>
    <t>Lopez Vara</t>
  </si>
  <si>
    <t>Hidalgo Jimena</t>
  </si>
  <si>
    <t>Vargas Cayo</t>
  </si>
  <si>
    <t>Hoffman Kocinski</t>
  </si>
  <si>
    <t>Lisado Hoyos</t>
  </si>
  <si>
    <t>Gracia Fraile</t>
  </si>
  <si>
    <t>Castro Suárez</t>
  </si>
  <si>
    <t>TOTALES</t>
  </si>
  <si>
    <t>IMPORTACIONES Y EXPORTACIONES</t>
  </si>
  <si>
    <t>Años</t>
  </si>
  <si>
    <t>Exportaciones</t>
  </si>
  <si>
    <t>% sobre el total exportaciones</t>
  </si>
  <si>
    <t>Importaciones</t>
  </si>
  <si>
    <t>% sobre el total importaciones</t>
  </si>
  <si>
    <t>Ratio Import / Export (%)</t>
  </si>
  <si>
    <t>CUENTA DE EXPLOTACIÓN POR PRODUCTOS</t>
  </si>
  <si>
    <t>RESULTADOS POR PRODUCTOS</t>
  </si>
  <si>
    <t>PROD. A</t>
  </si>
  <si>
    <t>PROD. B</t>
  </si>
  <si>
    <t>1. Ventas</t>
  </si>
  <si>
    <t>2. Devoluciones</t>
  </si>
  <si>
    <t>3. VENTAS NETAS (1 – 2)</t>
  </si>
  <si>
    <t>4. Amortizaciones</t>
  </si>
  <si>
    <t>5. Costes de producción</t>
  </si>
  <si>
    <t>6. MARGEN BRUTO (3 – 4 – 5 )</t>
  </si>
  <si>
    <t>CÁLCULO NÓMINA</t>
  </si>
  <si>
    <t>Nombre</t>
  </si>
  <si>
    <t>Sueldo Bruto</t>
  </si>
  <si>
    <t>IRPF</t>
  </si>
  <si>
    <t>SS</t>
  </si>
  <si>
    <t>Sueldo Neto</t>
  </si>
  <si>
    <t>Pagas</t>
  </si>
  <si>
    <t>Ruiz</t>
  </si>
  <si>
    <t>Sandoval</t>
  </si>
  <si>
    <t>Antúnez</t>
  </si>
  <si>
    <t>Melendez</t>
  </si>
  <si>
    <t>Morales</t>
  </si>
  <si>
    <t>Izquierdo</t>
  </si>
  <si>
    <t>Rovira</t>
  </si>
  <si>
    <t>Totales</t>
  </si>
  <si>
    <t>CONSUMO CEMENTO</t>
  </si>
  <si>
    <t>MEDIAS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</si>
  <si>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</si>
  <si>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</si>
  <si>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</si>
  <si>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</si>
  <si>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</si>
  <si>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</si>
  <si>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</si>
  <si>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</si>
  <si>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CUOTAS PRÉSTAMO</t>
  </si>
  <si>
    <t>CAPITAL</t>
  </si>
  <si>
    <t>N</t>
  </si>
  <si>
    <t>TÉRMINO</t>
  </si>
  <si>
    <t>&lt;&lt;&lt;&lt;&lt;&lt;&lt;&lt; COMPROBAR LA FÓRMULA</t>
  </si>
  <si>
    <t>INTERÉS</t>
  </si>
  <si>
    <t>PERIODO</t>
  </si>
  <si>
    <t>VARIACIONES ESTACIONALES</t>
  </si>
  <si>
    <t>MESES</t>
  </si>
  <si>
    <t>AÑO1</t>
  </si>
  <si>
    <t>AÑO2</t>
  </si>
  <si>
    <t>AÑO3</t>
  </si>
  <si>
    <t>VENTAS</t>
  </si>
  <si>
    <t>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</si>
  <si>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</si>
  <si>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</si>
  <si>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</si>
  <si>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</si>
  <si>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</si>
  <si>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</si>
  <si>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</si>
  <si>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</si>
  <si>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</si>
  <si>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</si>
  <si>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</si>
  <si>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</si>
  <si>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RELACIÓN CONSUMO-RENTA</t>
  </si>
  <si>
    <t>AÑO</t>
  </si>
  <si>
    <t>RENTA</t>
  </si>
  <si>
    <t>CONSUMO</t>
  </si>
  <si>
    <t>CONSUMO ESTIMADO</t>
  </si>
  <si>
    <t>MODELO FACTURA CON TABLA DE DESCUENTOS</t>
  </si>
  <si>
    <t>DTO</t>
  </si>
  <si>
    <t>NETO</t>
  </si>
  <si>
    <t>CPU Pentium</t>
  </si>
  <si>
    <t>Windows 95</t>
  </si>
  <si>
    <t>Tabla de dto.</t>
  </si>
  <si>
    <t>Bruto</t>
  </si>
  <si>
    <t>Hasta</t>
  </si>
  <si>
    <t>tot BRUTO</t>
  </si>
  <si>
    <t>tot NETO</t>
  </si>
  <si>
    <t>tot con IVA</t>
  </si>
  <si>
    <t>Más de</t>
  </si>
  <si>
    <t>LIQUIDACIÓN COMISIONES</t>
  </si>
  <si>
    <t>Zona</t>
  </si>
  <si>
    <t>Bonus</t>
  </si>
  <si>
    <t>Remuneración</t>
  </si>
  <si>
    <t>Vtas. Netas</t>
  </si>
  <si>
    <t>Pérez</t>
  </si>
  <si>
    <t>Norte</t>
  </si>
  <si>
    <t>López</t>
  </si>
  <si>
    <t>Sur</t>
  </si>
  <si>
    <t>Gómez</t>
  </si>
  <si>
    <t>Tabla de comisiones</t>
  </si>
  <si>
    <t>Importe vtas</t>
  </si>
  <si>
    <t>&gt;250000</t>
  </si>
  <si>
    <t>LISTADO ARTÍCULOS</t>
  </si>
  <si>
    <t>Reducción a aplicar:</t>
  </si>
  <si>
    <t>Porcentaje precio final:</t>
  </si>
  <si>
    <t>Artículo</t>
  </si>
  <si>
    <t>Categoría</t>
  </si>
  <si>
    <t>Precio</t>
  </si>
  <si>
    <t>Altavoces Soundwave 40, 15W</t>
  </si>
  <si>
    <t>Multimedia</t>
  </si>
  <si>
    <t>Altavoces Soundwave 20, 25W</t>
  </si>
  <si>
    <t>Altavoces Soundwave 10, 80W</t>
  </si>
  <si>
    <t>Tarj. Sonido Comp. S. Blaster + micro + altavoces estéreo</t>
  </si>
  <si>
    <t>Tarj. Sonido Comp. S. Blaster 16bits + altav. 15W</t>
  </si>
  <si>
    <t>Kit Multim. (CD-ROM + KIT SONIDO 16 bits + altav. 15W)</t>
  </si>
  <si>
    <t>Kit Multim. (CD-ROM + KIT SONIDO 16 bits + altav. 25W)</t>
  </si>
  <si>
    <t>Kit Multim. (CD-ROM + KIT SONIDO 16 bits + altav. 80W)</t>
  </si>
  <si>
    <t>CD-ROM doble velocidad IDE</t>
  </si>
  <si>
    <t>CD-ROM triple velocidad IDE</t>
  </si>
  <si>
    <t>CD-ROM cuádruple velocidad IDE</t>
  </si>
  <si>
    <t>Escáner Trust 256 tonos de grises</t>
  </si>
  <si>
    <t>Escáners</t>
  </si>
  <si>
    <t>Escáner Trust Color 400ppi, 16,8 mill. de colores</t>
  </si>
  <si>
    <t>Escáner Trust Sobremesa A4 1200ppi</t>
  </si>
  <si>
    <t>Escáner Trust Sobremesa A4 2400ppi</t>
  </si>
  <si>
    <t>AMILAN-200 ETHERNET CARD</t>
  </si>
  <si>
    <t>Tarjetas red y módems</t>
  </si>
  <si>
    <t>AMILAN 890 ETHERNET POCKET</t>
  </si>
  <si>
    <t>Tarjeta FAX-MODEM 2.400 Baudios, V23 V24bis, Interno</t>
  </si>
  <si>
    <t>Tarjeta FAX-MODEM 14.400 Baudios HighSpeed</t>
  </si>
  <si>
    <t>Tn 2020</t>
  </si>
  <si>
    <t>Tn 2021</t>
  </si>
  <si>
    <t>Precio Final</t>
  </si>
  <si>
    <t>Reducción</t>
  </si>
  <si>
    <t>TÉRMINO AMORTIZATIVO</t>
  </si>
  <si>
    <t>CUOTA INTERÉS</t>
  </si>
  <si>
    <t>CUOTA CAPITAL</t>
  </si>
  <si>
    <t>TOTAL AMORTIZADO</t>
  </si>
  <si>
    <t>DEUDA PENDIENTE</t>
  </si>
  <si>
    <t xml:space="preserve">% Ventas / total </t>
  </si>
  <si>
    <t>YTD</t>
  </si>
  <si>
    <t>TYD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</si>
</sst>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>
    <font>
      <sz val="11"/>
      <name val="DejaVu Sans"/>
      <family val="2"/>
    </font>
    <font>
      <b/>
      <sz val="11"/>
      <name val="DejaVu Sans"/>
      <family val="2"/>
    </font>
    <font>
      <b/>
      <i/>
      <sz val="16"/>
      <name val="DejaVu Sans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DejaVu Sans"/>
      <family val="2"/>
    </font>
    <font>
      <sz val="12"/>
      <name val="Arial"/>
      <family val="2"/>
    </font>
    <font>
      <b/>
      <sz val="16"/>
      <name val="DejaVu Sans"/>
    </font>
    <font>
      <sz val="11"/>
      <name val="DejaVu Sans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theme="4" tint="0.59999389629810485"/>
        <bgColor indexed="41"/>
      </patternFill>
    </fill>
    <fill>
      <patternFill patternType="solid">
        <fgColor rgb="FFFFC000"/>
        <bgColor indexed="22"/>
      </patternFill>
    </fill>
    <fill>
      <patternFill patternType="solid">
        <fgColor theme="8" tint="0.59999389629810485"/>
        <bgColor indexed="4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9"/>
      </patternFill>
    </fill>
    <fill>
      <patternFill patternType="solid">
        <fgColor rgb="FFFFC000"/>
        <bgColor indexed="41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>
      <alignment vertical="center" wrapText="1"/>
    </xf>
    <xf numFmtId="3" fontId="1" fillId="2" borderId="1" applyProtection="0">
      <alignment horizontal="center" vertical="center" wrapText="1"/>
    </xf>
    <xf numFmtId="3" fontId="1" fillId="3" borderId="1" applyProtection="0">
      <alignment vertical="center" wrapText="1"/>
    </xf>
    <xf numFmtId="3" fontId="2" fillId="4" borderId="2" applyProtection="0">
      <alignment horizontal="center" vertical="center" wrapText="1"/>
    </xf>
    <xf numFmtId="9" fontId="8" fillId="0" borderId="0" applyFont="0" applyFill="0" applyBorder="0" applyAlignment="0" applyProtection="0"/>
  </cellStyleXfs>
  <cellXfs count="47">
    <xf numFmtId="3" fontId="0" fillId="0" borderId="0" xfId="0">
      <alignment vertical="center" wrapText="1"/>
    </xf>
    <xf numFmtId="3" fontId="0" fillId="0" borderId="1" xfId="0" applyFont="1" applyBorder="1">
      <alignment vertical="center" wrapText="1"/>
    </xf>
    <xf numFmtId="3" fontId="1" fillId="3" borderId="1" xfId="2" applyAlignment="1">
      <alignment horizontal="center" vertical="center" wrapText="1"/>
    </xf>
    <xf numFmtId="4" fontId="1" fillId="3" borderId="1" xfId="2" applyNumberFormat="1" applyAlignment="1">
      <alignment horizontal="center" vertical="center" wrapText="1"/>
    </xf>
    <xf numFmtId="10" fontId="1" fillId="3" borderId="1" xfId="2" applyNumberFormat="1" applyAlignment="1">
      <alignment horizontal="center" vertical="center" wrapText="1"/>
    </xf>
    <xf numFmtId="3" fontId="3" fillId="0" borderId="0" xfId="0" applyFont="1" applyBorder="1" applyAlignment="1">
      <alignment horizontal="center" vertical="center" wrapText="1"/>
    </xf>
    <xf numFmtId="10" fontId="0" fillId="0" borderId="1" xfId="0" applyNumberFormat="1" applyBorder="1">
      <alignment vertical="center" wrapText="1"/>
    </xf>
    <xf numFmtId="3" fontId="1" fillId="5" borderId="3" xfId="1" applyFont="1" applyFill="1" applyBorder="1">
      <alignment horizontal="center" vertical="center" wrapText="1"/>
    </xf>
    <xf numFmtId="3" fontId="4" fillId="0" borderId="3" xfId="0" applyFont="1" applyBorder="1">
      <alignment vertical="center" wrapText="1"/>
    </xf>
    <xf numFmtId="3" fontId="4" fillId="0" borderId="3" xfId="0" applyFont="1" applyBorder="1" applyAlignment="1">
      <alignment horizontal="right" vertical="center" wrapText="1"/>
    </xf>
    <xf numFmtId="3" fontId="5" fillId="0" borderId="3" xfId="0" applyFont="1" applyBorder="1">
      <alignment vertical="center" wrapText="1"/>
    </xf>
    <xf numFmtId="3" fontId="6" fillId="0" borderId="3" xfId="0" applyFont="1" applyBorder="1">
      <alignment vertical="center" wrapText="1"/>
    </xf>
    <xf numFmtId="3" fontId="0" fillId="0" borderId="3" xfId="0" applyFont="1" applyBorder="1">
      <alignment vertical="center" wrapText="1"/>
    </xf>
    <xf numFmtId="9" fontId="4" fillId="0" borderId="3" xfId="0" applyNumberFormat="1" applyFont="1" applyBorder="1" applyAlignment="1">
      <alignment horizontal="right" vertical="center" wrapText="1"/>
    </xf>
    <xf numFmtId="3" fontId="3" fillId="5" borderId="3" xfId="1" applyFont="1" applyFill="1" applyBorder="1">
      <alignment horizontal="center" vertical="center" wrapText="1"/>
    </xf>
    <xf numFmtId="3" fontId="1" fillId="7" borderId="1" xfId="1" applyFont="1" applyFill="1">
      <alignment horizontal="center" vertical="center" wrapText="1"/>
    </xf>
    <xf numFmtId="3" fontId="1" fillId="7" borderId="4" xfId="1" applyFont="1" applyFill="1" applyBorder="1">
      <alignment horizontal="center" vertical="center" wrapText="1"/>
    </xf>
    <xf numFmtId="3" fontId="1" fillId="7" borderId="5" xfId="1" applyFont="1" applyFill="1" applyBorder="1">
      <alignment horizontal="center" vertical="center" wrapText="1"/>
    </xf>
    <xf numFmtId="3" fontId="1" fillId="0" borderId="3" xfId="2" applyFill="1" applyBorder="1">
      <alignment vertical="center" wrapText="1"/>
    </xf>
    <xf numFmtId="10" fontId="1" fillId="0" borderId="3" xfId="2" applyNumberFormat="1" applyFill="1" applyBorder="1">
      <alignment vertical="center" wrapText="1"/>
    </xf>
    <xf numFmtId="3" fontId="1" fillId="7" borderId="3" xfId="1" applyFont="1" applyFill="1" applyBorder="1">
      <alignment horizontal="center" vertical="center" wrapText="1"/>
    </xf>
    <xf numFmtId="10" fontId="1" fillId="0" borderId="1" xfId="2" applyNumberFormat="1" applyFill="1">
      <alignment vertical="center" wrapText="1"/>
    </xf>
    <xf numFmtId="3" fontId="1" fillId="8" borderId="3" xfId="1" applyFont="1" applyFill="1" applyBorder="1">
      <alignment horizontal="center" vertical="center" wrapText="1"/>
    </xf>
    <xf numFmtId="3" fontId="1" fillId="7" borderId="8" xfId="1" applyFont="1" applyFill="1" applyBorder="1">
      <alignment horizontal="center" vertical="center" wrapText="1"/>
    </xf>
    <xf numFmtId="3" fontId="0" fillId="0" borderId="3" xfId="0" applyBorder="1">
      <alignment vertical="center" wrapText="1"/>
    </xf>
    <xf numFmtId="3" fontId="0" fillId="8" borderId="6" xfId="0" applyFont="1" applyFill="1" applyBorder="1">
      <alignment vertical="center" wrapText="1"/>
    </xf>
    <xf numFmtId="3" fontId="1" fillId="7" borderId="6" xfId="1" applyFont="1" applyFill="1" applyBorder="1">
      <alignment horizontal="center" vertical="center" wrapText="1"/>
    </xf>
    <xf numFmtId="3" fontId="0" fillId="0" borderId="3" xfId="0" applyFont="1" applyFill="1" applyBorder="1">
      <alignment vertical="center" wrapText="1"/>
    </xf>
    <xf numFmtId="3" fontId="1" fillId="9" borderId="1" xfId="2" applyFill="1">
      <alignment vertical="center" wrapText="1"/>
    </xf>
    <xf numFmtId="3" fontId="0" fillId="0" borderId="3" xfId="0" applyNumberFormat="1" applyBorder="1">
      <alignment vertical="center" wrapText="1"/>
    </xf>
    <xf numFmtId="3" fontId="1" fillId="9" borderId="3" xfId="2" applyNumberFormat="1" applyFill="1" applyBorder="1">
      <alignment vertical="center" wrapText="1"/>
    </xf>
    <xf numFmtId="3" fontId="1" fillId="9" borderId="3" xfId="2" applyFill="1" applyBorder="1">
      <alignment vertical="center" wrapText="1"/>
    </xf>
    <xf numFmtId="3" fontId="0" fillId="8" borderId="3" xfId="0" applyFont="1" applyFill="1" applyBorder="1">
      <alignment vertical="center" wrapText="1"/>
    </xf>
    <xf numFmtId="3" fontId="0" fillId="0" borderId="6" xfId="0" applyFont="1" applyBorder="1">
      <alignment vertical="center" wrapText="1"/>
    </xf>
    <xf numFmtId="164" fontId="0" fillId="0" borderId="3" xfId="0" applyNumberFormat="1" applyBorder="1">
      <alignment vertical="center" wrapText="1"/>
    </xf>
    <xf numFmtId="164" fontId="1" fillId="9" borderId="3" xfId="2" applyNumberFormat="1" applyFill="1" applyBorder="1">
      <alignment vertical="center" wrapText="1"/>
    </xf>
    <xf numFmtId="10" fontId="1" fillId="10" borderId="1" xfId="1" applyNumberFormat="1" applyFill="1">
      <alignment horizontal="center" vertical="center" wrapText="1"/>
    </xf>
    <xf numFmtId="3" fontId="1" fillId="10" borderId="1" xfId="1" applyFont="1" applyFill="1">
      <alignment horizontal="center" vertical="center" wrapText="1"/>
    </xf>
    <xf numFmtId="3" fontId="1" fillId="8" borderId="3" xfId="2" applyFill="1" applyBorder="1">
      <alignment vertical="center" wrapText="1"/>
    </xf>
    <xf numFmtId="3" fontId="1" fillId="0" borderId="3" xfId="2" applyNumberFormat="1" applyFill="1" applyBorder="1">
      <alignment vertical="center" wrapText="1"/>
    </xf>
    <xf numFmtId="10" fontId="0" fillId="0" borderId="3" xfId="4" applyNumberFormat="1" applyFont="1" applyBorder="1" applyAlignment="1">
      <alignment vertical="center" wrapText="1"/>
    </xf>
    <xf numFmtId="3" fontId="7" fillId="6" borderId="2" xfId="3" applyFont="1" applyFill="1" applyAlignment="1">
      <alignment horizontal="left" vertical="center" wrapText="1"/>
    </xf>
    <xf numFmtId="3" fontId="0" fillId="0" borderId="0" xfId="0" applyFont="1" applyAlignment="1">
      <alignment horizontal="left" vertical="center" wrapText="1"/>
    </xf>
    <xf numFmtId="3" fontId="1" fillId="7" borderId="6" xfId="1" applyFont="1" applyFill="1" applyBorder="1" applyAlignment="1">
      <alignment horizontal="center" vertical="center" wrapText="1"/>
    </xf>
    <xf numFmtId="3" fontId="1" fillId="7" borderId="7" xfId="1" applyFont="1" applyFill="1" applyBorder="1" applyAlignment="1">
      <alignment horizontal="center" vertical="center" wrapText="1"/>
    </xf>
    <xf numFmtId="3" fontId="1" fillId="7" borderId="3" xfId="1" applyFont="1" applyFill="1" applyBorder="1">
      <alignment horizontal="center" vertical="center" wrapText="1"/>
    </xf>
    <xf numFmtId="3" fontId="1" fillId="5" borderId="3" xfId="1" applyFont="1" applyFill="1" applyBorder="1">
      <alignment horizontal="center" vertical="center" wrapText="1"/>
    </xf>
  </cellXfs>
  <cellStyles count="5">
    <cellStyle name="Encabezado" xfId="3" xr:uid="{00000000-0005-0000-0000-000000000000}"/>
    <cellStyle name="Normal" xfId="0" builtinId="0"/>
    <cellStyle name="Porcentaje" xfId="4" builtinId="5"/>
    <cellStyle name="Título" xfId="1" builtinId="15" customBuiltin="1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15" sqref="F15"/>
    </sheetView>
  </sheetViews>
  <sheetFormatPr baseColWidth="10" defaultColWidth="9.125" defaultRowHeight="17.100000000000001" customHeight="1"/>
  <cols>
    <col min="1" max="1" width="25.25" customWidth="1"/>
    <col min="2" max="5" width="11.375" customWidth="1"/>
    <col min="6" max="6" width="21.875" customWidth="1"/>
    <col min="7" max="7" width="25.5" customWidth="1"/>
  </cols>
  <sheetData>
    <row r="1" spans="1:7" ht="28.35" customHeight="1">
      <c r="A1" s="41" t="s">
        <v>0</v>
      </c>
      <c r="B1" s="41"/>
      <c r="C1" s="41"/>
      <c r="D1" s="41"/>
      <c r="E1" s="41"/>
      <c r="F1" s="41"/>
      <c r="G1" s="41"/>
    </row>
    <row r="3" spans="1:7" ht="15">
      <c r="A3" s="20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</row>
    <row r="4" spans="1:7" ht="17.100000000000001" customHeight="1">
      <c r="A4" s="12" t="s">
        <v>8</v>
      </c>
      <c r="B4" s="29">
        <v>1500000</v>
      </c>
      <c r="C4" s="29">
        <v>2000000</v>
      </c>
      <c r="D4" s="29">
        <v>1850000</v>
      </c>
      <c r="E4" s="29">
        <v>2100000</v>
      </c>
      <c r="F4" s="30"/>
      <c r="G4" s="30"/>
    </row>
    <row r="5" spans="1:7" ht="17.100000000000001" customHeight="1">
      <c r="A5" s="12" t="s">
        <v>9</v>
      </c>
      <c r="B5" s="29">
        <v>1200000</v>
      </c>
      <c r="C5" s="29">
        <v>1340000</v>
      </c>
      <c r="D5" s="29">
        <v>1750000</v>
      </c>
      <c r="E5" s="29">
        <v>1800000</v>
      </c>
      <c r="F5" s="30"/>
      <c r="G5" s="30"/>
    </row>
    <row r="6" spans="1:7" ht="17.100000000000001" customHeight="1">
      <c r="A6" s="12" t="s">
        <v>10</v>
      </c>
      <c r="B6" s="29">
        <v>1460000</v>
      </c>
      <c r="C6" s="29">
        <v>1700000</v>
      </c>
      <c r="D6" s="29">
        <v>1900000</v>
      </c>
      <c r="E6" s="29">
        <v>2000000</v>
      </c>
      <c r="F6" s="30"/>
      <c r="G6" s="30"/>
    </row>
    <row r="7" spans="1:7" ht="17.100000000000001" customHeight="1">
      <c r="A7" s="12" t="s">
        <v>11</v>
      </c>
      <c r="B7" s="29">
        <v>1100000</v>
      </c>
      <c r="C7" s="29">
        <v>1600000</v>
      </c>
      <c r="D7" s="29">
        <v>1640000</v>
      </c>
      <c r="E7" s="29">
        <v>1700000</v>
      </c>
      <c r="F7" s="30"/>
      <c r="G7" s="30"/>
    </row>
    <row r="8" spans="1:7" ht="17.100000000000001" customHeight="1">
      <c r="A8" s="20" t="s">
        <v>12</v>
      </c>
      <c r="B8" s="30"/>
      <c r="C8" s="30"/>
      <c r="D8" s="30"/>
      <c r="E8" s="30"/>
      <c r="F8" s="30"/>
      <c r="G8" s="31"/>
    </row>
    <row r="9" spans="1:7" ht="17.100000000000001" customHeight="1">
      <c r="A9" s="20" t="s">
        <v>13</v>
      </c>
      <c r="B9" s="30"/>
      <c r="C9" s="30"/>
      <c r="D9" s="30"/>
      <c r="E9" s="30"/>
      <c r="F9" s="30"/>
      <c r="G9" s="31"/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topLeftCell="A3" workbookViewId="0">
      <selection activeCell="C13" sqref="C13"/>
    </sheetView>
  </sheetViews>
  <sheetFormatPr baseColWidth="10" defaultColWidth="9.125" defaultRowHeight="17.100000000000001" customHeight="1"/>
  <cols>
    <col min="1" max="3" width="14.125" customWidth="1"/>
    <col min="4" max="4" width="23.125" customWidth="1"/>
  </cols>
  <sheetData>
    <row r="1" spans="1:4" ht="28.35" customHeight="1">
      <c r="A1" s="41" t="s">
        <v>116</v>
      </c>
      <c r="B1" s="41"/>
      <c r="C1" s="41"/>
      <c r="D1" s="41"/>
    </row>
    <row r="3" spans="1:4" ht="15">
      <c r="A3" s="20" t="s">
        <v>117</v>
      </c>
      <c r="B3" s="20" t="s">
        <v>118</v>
      </c>
      <c r="C3" s="20" t="s">
        <v>119</v>
      </c>
      <c r="D3" s="20" t="s">
        <v>120</v>
      </c>
    </row>
    <row r="4" spans="1:4" ht="17.100000000000001" customHeight="1">
      <c r="A4" s="12">
        <v>1970</v>
      </c>
      <c r="B4" s="12">
        <v>1959.75</v>
      </c>
      <c r="C4" s="12">
        <v>1751.87</v>
      </c>
      <c r="D4" s="12"/>
    </row>
    <row r="5" spans="1:4" ht="17.100000000000001" customHeight="1">
      <c r="A5" s="12">
        <v>1971</v>
      </c>
      <c r="B5" s="12">
        <v>2239.09</v>
      </c>
      <c r="C5" s="12">
        <v>1986.35</v>
      </c>
      <c r="D5" s="12"/>
    </row>
    <row r="6" spans="1:4" ht="17.100000000000001" customHeight="1">
      <c r="A6" s="12">
        <v>1972</v>
      </c>
      <c r="B6" s="12">
        <v>1613.84</v>
      </c>
      <c r="C6" s="12">
        <v>2327.9</v>
      </c>
      <c r="D6" s="12"/>
    </row>
    <row r="7" spans="1:4" ht="17.100000000000001" customHeight="1">
      <c r="A7" s="12">
        <v>1973</v>
      </c>
      <c r="B7" s="12">
        <v>3176.06</v>
      </c>
      <c r="C7" s="12">
        <v>2600.1</v>
      </c>
      <c r="D7" s="12"/>
    </row>
    <row r="8" spans="1:4" ht="17.100000000000001" customHeight="1">
      <c r="A8" s="12">
        <v>1974</v>
      </c>
      <c r="B8" s="12">
        <v>3921.6</v>
      </c>
      <c r="C8" s="12">
        <v>3550.7</v>
      </c>
      <c r="D8" s="12"/>
    </row>
    <row r="9" spans="1:4" ht="17.100000000000001" customHeight="1">
      <c r="A9" s="12">
        <v>1975</v>
      </c>
      <c r="B9" s="12">
        <v>4624.7</v>
      </c>
      <c r="C9" s="12">
        <v>4101.7</v>
      </c>
      <c r="D9" s="12"/>
    </row>
    <row r="10" spans="1:4" ht="17.100000000000001" customHeight="1">
      <c r="A10" s="12">
        <v>1976</v>
      </c>
      <c r="B10" s="12">
        <v>5566.02</v>
      </c>
      <c r="C10" s="12">
        <v>5012.6000000000004</v>
      </c>
      <c r="D10" s="12"/>
    </row>
    <row r="11" spans="1:4" ht="17.100000000000001" customHeight="1">
      <c r="A11" s="12">
        <v>1977</v>
      </c>
      <c r="B11" s="12">
        <v>6977.84</v>
      </c>
      <c r="C11" s="12">
        <v>6360.2</v>
      </c>
      <c r="D11" s="12"/>
    </row>
    <row r="12" spans="1:4" ht="17.100000000000001" customHeight="1">
      <c r="A12" s="12">
        <v>1978</v>
      </c>
      <c r="B12" s="12">
        <v>8542.51</v>
      </c>
      <c r="C12" s="12">
        <v>7990.13</v>
      </c>
      <c r="D12" s="12"/>
    </row>
    <row r="13" spans="1:4" ht="17.100000000000001" customHeight="1">
      <c r="A13" s="12">
        <v>1979</v>
      </c>
      <c r="B13" s="12">
        <v>9949.9</v>
      </c>
      <c r="C13" s="12">
        <v>9053.5</v>
      </c>
      <c r="D13" s="12"/>
    </row>
    <row r="14" spans="1:4" ht="17.100000000000001" customHeight="1">
      <c r="A14" s="12">
        <v>1980</v>
      </c>
      <c r="B14" s="12">
        <v>11447.5</v>
      </c>
      <c r="C14" s="12">
        <v>10695.4</v>
      </c>
      <c r="D14" s="12"/>
    </row>
    <row r="15" spans="1:4" ht="17.100000000000001" customHeight="1">
      <c r="A15" s="12">
        <v>1981</v>
      </c>
      <c r="B15" s="12">
        <v>13123.04</v>
      </c>
      <c r="C15" s="12">
        <v>12093.8</v>
      </c>
      <c r="D15" s="12"/>
    </row>
    <row r="16" spans="1:4" ht="17.100000000000001" customHeight="1">
      <c r="A16" s="12">
        <v>1982</v>
      </c>
      <c r="B16" s="12">
        <v>15069.5</v>
      </c>
      <c r="C16" s="12">
        <v>12906.27</v>
      </c>
      <c r="D16" s="12"/>
    </row>
    <row r="17" spans="1:4" ht="17.100000000000001" customHeight="1">
      <c r="A17" s="12">
        <v>1983</v>
      </c>
      <c r="B17" s="12">
        <v>16801.599999999999</v>
      </c>
      <c r="C17" s="12">
        <v>15720.1</v>
      </c>
      <c r="D17" s="12"/>
    </row>
    <row r="18" spans="1:4" ht="17.100000000000001" customHeight="1">
      <c r="A18" s="12">
        <v>1984</v>
      </c>
      <c r="B18" s="12">
        <v>18523.5</v>
      </c>
      <c r="C18" s="12">
        <v>17309.7</v>
      </c>
      <c r="D18" s="12"/>
    </row>
  </sheetData>
  <sheetProtection selectLockedCells="1" selectUnlockedCells="1"/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B13" sqref="B13"/>
    </sheetView>
  </sheetViews>
  <sheetFormatPr baseColWidth="10" defaultColWidth="9.125" defaultRowHeight="17.100000000000001" customHeight="1"/>
  <cols>
    <col min="1" max="1" width="15.5" customWidth="1"/>
    <col min="2" max="7" width="10.5" customWidth="1"/>
  </cols>
  <sheetData>
    <row r="1" spans="1:7" ht="28.35" customHeight="1">
      <c r="A1" s="41" t="s">
        <v>121</v>
      </c>
      <c r="B1" s="41"/>
      <c r="C1" s="41"/>
      <c r="D1" s="41"/>
      <c r="E1" s="41"/>
      <c r="F1" s="41"/>
      <c r="G1" s="41"/>
    </row>
    <row r="3" spans="1:7" ht="17.100000000000001" customHeight="1">
      <c r="A3" s="15" t="s">
        <v>15</v>
      </c>
      <c r="B3" s="15" t="s">
        <v>16</v>
      </c>
      <c r="C3" s="15" t="s">
        <v>17</v>
      </c>
      <c r="D3" s="15" t="s">
        <v>18</v>
      </c>
      <c r="E3" s="15" t="s">
        <v>122</v>
      </c>
      <c r="F3" s="15" t="s">
        <v>123</v>
      </c>
      <c r="G3" s="15" t="s">
        <v>20</v>
      </c>
    </row>
    <row r="4" spans="1:7" ht="17.100000000000001" customHeight="1">
      <c r="A4" s="1" t="s">
        <v>21</v>
      </c>
      <c r="B4" s="1">
        <v>42000</v>
      </c>
      <c r="C4" s="1">
        <v>2</v>
      </c>
      <c r="D4" s="1"/>
      <c r="E4" s="1"/>
      <c r="F4" s="1"/>
      <c r="G4" s="1"/>
    </row>
    <row r="5" spans="1:7" ht="17.100000000000001" customHeight="1">
      <c r="A5" s="1" t="s">
        <v>124</v>
      </c>
      <c r="B5" s="1">
        <v>89000</v>
      </c>
      <c r="C5" s="1">
        <v>4</v>
      </c>
      <c r="D5" s="1"/>
      <c r="E5" s="1"/>
      <c r="F5" s="1"/>
      <c r="G5" s="1"/>
    </row>
    <row r="6" spans="1:7" ht="17.100000000000001" customHeight="1">
      <c r="A6" s="1" t="s">
        <v>23</v>
      </c>
      <c r="B6" s="1">
        <v>32000</v>
      </c>
      <c r="C6" s="1">
        <v>4</v>
      </c>
      <c r="D6" s="1"/>
      <c r="E6" s="1"/>
      <c r="F6" s="1"/>
      <c r="G6" s="1"/>
    </row>
    <row r="7" spans="1:7" ht="17.100000000000001" customHeight="1">
      <c r="A7" s="1" t="s">
        <v>24</v>
      </c>
      <c r="B7" s="1">
        <v>3000</v>
      </c>
      <c r="C7" s="1">
        <v>4</v>
      </c>
      <c r="D7" s="1"/>
      <c r="E7" s="1"/>
      <c r="F7" s="1"/>
      <c r="G7" s="1"/>
    </row>
    <row r="8" spans="1:7" ht="17.100000000000001" customHeight="1">
      <c r="A8" s="1" t="s">
        <v>25</v>
      </c>
      <c r="B8" s="1">
        <v>16000</v>
      </c>
      <c r="C8" s="1">
        <v>4</v>
      </c>
      <c r="D8" s="1"/>
      <c r="E8" s="1"/>
      <c r="F8" s="1"/>
      <c r="G8" s="1"/>
    </row>
    <row r="9" spans="1:7" ht="17.100000000000001" customHeight="1">
      <c r="A9" s="1" t="s">
        <v>125</v>
      </c>
      <c r="B9" s="1">
        <v>13521</v>
      </c>
      <c r="C9" s="1">
        <v>1</v>
      </c>
      <c r="D9" s="1"/>
      <c r="E9" s="1"/>
      <c r="F9" s="1"/>
      <c r="G9" s="1"/>
    </row>
    <row r="11" spans="1:7" ht="17.100000000000001" customHeight="1">
      <c r="A11" s="20" t="s">
        <v>126</v>
      </c>
      <c r="B11" s="20" t="s">
        <v>127</v>
      </c>
      <c r="C11" s="20" t="s">
        <v>103</v>
      </c>
    </row>
    <row r="12" spans="1:7" ht="17.100000000000001" customHeight="1">
      <c r="A12" s="18" t="s">
        <v>128</v>
      </c>
      <c r="B12" s="18">
        <v>50000</v>
      </c>
      <c r="C12" s="19">
        <v>0.05</v>
      </c>
      <c r="E12" s="22" t="s">
        <v>129</v>
      </c>
      <c r="F12" s="22" t="s">
        <v>130</v>
      </c>
      <c r="G12" s="22" t="s">
        <v>131</v>
      </c>
    </row>
    <row r="13" spans="1:7" ht="17.100000000000001" customHeight="1">
      <c r="A13" s="18" t="s">
        <v>128</v>
      </c>
      <c r="B13" s="18">
        <v>150000</v>
      </c>
      <c r="C13" s="19">
        <v>0.08</v>
      </c>
      <c r="E13" s="18"/>
      <c r="F13" s="18"/>
      <c r="G13" s="18"/>
    </row>
    <row r="14" spans="1:7" ht="17.100000000000001" customHeight="1">
      <c r="A14" s="18" t="s">
        <v>132</v>
      </c>
      <c r="B14" s="18">
        <v>150000</v>
      </c>
      <c r="C14" s="19">
        <v>0.12</v>
      </c>
    </row>
    <row r="16" spans="1:7" ht="17.100000000000001" customHeight="1">
      <c r="A16" s="22" t="s">
        <v>26</v>
      </c>
    </row>
    <row r="17" spans="1:1" ht="17.100000000000001" customHeight="1">
      <c r="A17" s="19">
        <v>0.16</v>
      </c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"/>
  <sheetViews>
    <sheetView workbookViewId="0">
      <selection activeCell="B27" sqref="B27"/>
    </sheetView>
  </sheetViews>
  <sheetFormatPr baseColWidth="10" defaultColWidth="9.125" defaultRowHeight="17.100000000000001" customHeight="1"/>
  <cols>
    <col min="1" max="5" width="13" customWidth="1"/>
    <col min="6" max="6" width="13.75" bestFit="1" customWidth="1"/>
    <col min="7" max="7" width="13" customWidth="1"/>
  </cols>
  <sheetData>
    <row r="1" spans="1:7" ht="28.35" customHeight="1">
      <c r="A1" s="41" t="s">
        <v>133</v>
      </c>
      <c r="B1" s="41"/>
      <c r="C1" s="41"/>
      <c r="D1" s="41"/>
      <c r="E1" s="41"/>
      <c r="F1" s="41"/>
      <c r="G1" s="41"/>
    </row>
    <row r="2" spans="1:7" ht="17.100000000000001" customHeight="1">
      <c r="A2" s="5"/>
      <c r="B2" s="5"/>
      <c r="C2" s="5"/>
      <c r="D2" s="5"/>
      <c r="E2" s="5"/>
      <c r="F2" s="5"/>
      <c r="G2" s="5"/>
    </row>
    <row r="3" spans="1:7" ht="17.100000000000001" customHeight="1">
      <c r="A3" s="7" t="s">
        <v>1</v>
      </c>
      <c r="B3" s="7" t="s">
        <v>134</v>
      </c>
      <c r="C3" s="7" t="s">
        <v>31</v>
      </c>
      <c r="D3" s="7" t="s">
        <v>135</v>
      </c>
      <c r="E3" s="7" t="s">
        <v>30</v>
      </c>
      <c r="F3" s="7" t="s">
        <v>136</v>
      </c>
      <c r="G3" s="7" t="s">
        <v>137</v>
      </c>
    </row>
    <row r="4" spans="1:7" ht="17.100000000000001" customHeight="1">
      <c r="A4" s="8" t="s">
        <v>138</v>
      </c>
      <c r="B4" s="8" t="s">
        <v>139</v>
      </c>
      <c r="C4" s="9">
        <v>300000</v>
      </c>
      <c r="D4" s="10"/>
      <c r="E4" s="10"/>
      <c r="F4" s="10"/>
      <c r="G4" s="10"/>
    </row>
    <row r="5" spans="1:7" ht="17.100000000000001" customHeight="1">
      <c r="A5" s="8" t="s">
        <v>140</v>
      </c>
      <c r="B5" s="8" t="s">
        <v>141</v>
      </c>
      <c r="C5" s="9">
        <v>150000</v>
      </c>
      <c r="D5" s="10"/>
      <c r="E5" s="10"/>
      <c r="F5" s="10"/>
      <c r="G5" s="10"/>
    </row>
    <row r="6" spans="1:7" ht="17.100000000000001" customHeight="1">
      <c r="A6" s="8" t="s">
        <v>142</v>
      </c>
      <c r="B6" s="8" t="s">
        <v>139</v>
      </c>
      <c r="C6" s="9">
        <v>360000</v>
      </c>
      <c r="D6" s="10"/>
      <c r="E6" s="10"/>
      <c r="F6" s="10"/>
      <c r="G6" s="10"/>
    </row>
    <row r="7" spans="1:7" ht="17.100000000000001" customHeight="1">
      <c r="A7" s="8" t="s">
        <v>138</v>
      </c>
      <c r="B7" s="8" t="s">
        <v>141</v>
      </c>
      <c r="C7" s="9">
        <v>200000</v>
      </c>
      <c r="D7" s="10"/>
      <c r="E7" s="10"/>
      <c r="F7" s="10"/>
      <c r="G7" s="10"/>
    </row>
    <row r="8" spans="1:7" ht="17.100000000000001" customHeight="1">
      <c r="A8" s="8" t="s">
        <v>140</v>
      </c>
      <c r="B8" s="8" t="s">
        <v>139</v>
      </c>
      <c r="C8" s="9">
        <v>150000</v>
      </c>
      <c r="D8" s="10"/>
      <c r="E8" s="10"/>
      <c r="F8" s="10"/>
      <c r="G8" s="10"/>
    </row>
    <row r="9" spans="1:7" ht="17.100000000000001" customHeight="1">
      <c r="A9" s="8" t="s">
        <v>142</v>
      </c>
      <c r="B9" s="8" t="s">
        <v>141</v>
      </c>
      <c r="C9" s="9">
        <v>250000</v>
      </c>
      <c r="D9" s="10"/>
      <c r="E9" s="10"/>
      <c r="F9" s="10"/>
      <c r="G9" s="10"/>
    </row>
    <row r="10" spans="1:7" ht="17.100000000000001" customHeight="1">
      <c r="A10" s="8" t="s">
        <v>138</v>
      </c>
      <c r="B10" s="8" t="s">
        <v>139</v>
      </c>
      <c r="C10" s="9">
        <v>230000</v>
      </c>
      <c r="D10" s="10"/>
      <c r="E10" s="10"/>
      <c r="F10" s="10"/>
      <c r="G10" s="10"/>
    </row>
    <row r="11" spans="1:7" ht="17.100000000000001" customHeight="1">
      <c r="A11" s="11" t="s">
        <v>140</v>
      </c>
      <c r="B11" s="8" t="s">
        <v>141</v>
      </c>
      <c r="C11" s="9">
        <v>175000</v>
      </c>
      <c r="D11" s="10"/>
      <c r="E11" s="10"/>
      <c r="F11" s="10"/>
      <c r="G11" s="12"/>
    </row>
    <row r="14" spans="1:7" ht="17.100000000000001" customHeight="1">
      <c r="A14" s="46" t="s">
        <v>143</v>
      </c>
      <c r="B14" s="46"/>
      <c r="C14" s="46"/>
    </row>
    <row r="15" spans="1:7" ht="17.100000000000001" customHeight="1">
      <c r="A15" s="14" t="s">
        <v>144</v>
      </c>
      <c r="B15" s="7" t="s">
        <v>135</v>
      </c>
      <c r="C15" s="7" t="s">
        <v>30</v>
      </c>
    </row>
    <row r="16" spans="1:7" ht="17.100000000000001" customHeight="1">
      <c r="A16" s="9">
        <v>100000</v>
      </c>
      <c r="B16" s="13">
        <v>0.03</v>
      </c>
      <c r="C16" s="13">
        <v>0.1</v>
      </c>
    </row>
    <row r="17" spans="1:3" ht="17.100000000000001" customHeight="1">
      <c r="A17" s="9">
        <v>150000</v>
      </c>
      <c r="B17" s="13">
        <v>0.04</v>
      </c>
      <c r="C17" s="13">
        <v>0.11</v>
      </c>
    </row>
    <row r="18" spans="1:3" ht="17.100000000000001" customHeight="1">
      <c r="A18" s="9">
        <v>200000</v>
      </c>
      <c r="B18" s="13">
        <v>0.05</v>
      </c>
      <c r="C18" s="13">
        <v>0.12</v>
      </c>
    </row>
    <row r="19" spans="1:3" ht="17.100000000000001" customHeight="1">
      <c r="A19" s="9">
        <v>250000</v>
      </c>
      <c r="B19" s="13">
        <v>0.06</v>
      </c>
      <c r="C19" s="13">
        <v>0.13</v>
      </c>
    </row>
    <row r="20" spans="1:3" ht="17.100000000000001" customHeight="1">
      <c r="A20" s="9" t="s">
        <v>145</v>
      </c>
      <c r="B20" s="13">
        <v>7.0000000000000007E-2</v>
      </c>
      <c r="C20" s="13">
        <v>0.15</v>
      </c>
    </row>
  </sheetData>
  <sheetProtection selectLockedCells="1" selectUnlockedCells="1"/>
  <mergeCells count="2">
    <mergeCell ref="A1:G1"/>
    <mergeCell ref="A14:C14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tabSelected="1" workbookViewId="0">
      <selection activeCell="B27" sqref="B27"/>
    </sheetView>
  </sheetViews>
  <sheetFormatPr baseColWidth="10" defaultColWidth="9.125" defaultRowHeight="17.100000000000001" customHeight="1"/>
  <cols>
    <col min="1" max="1" width="50.125" customWidth="1"/>
    <col min="2" max="2" width="22.25" customWidth="1"/>
    <col min="3" max="3" width="7" bestFit="1" customWidth="1"/>
    <col min="4" max="5" width="11.375" bestFit="1" customWidth="1"/>
  </cols>
  <sheetData>
    <row r="1" spans="1:5" ht="28.35" customHeight="1">
      <c r="A1" s="41" t="s">
        <v>146</v>
      </c>
      <c r="B1" s="41"/>
      <c r="C1" s="41"/>
    </row>
    <row r="3" spans="1:5" ht="17.100000000000001" customHeight="1">
      <c r="B3" s="15" t="s">
        <v>147</v>
      </c>
      <c r="C3" s="6">
        <v>0.03</v>
      </c>
    </row>
    <row r="4" spans="1:5" ht="17.100000000000001" customHeight="1">
      <c r="B4" s="15" t="s">
        <v>148</v>
      </c>
      <c r="C4" s="6">
        <f>1-$C$3</f>
        <v>0.97</v>
      </c>
    </row>
    <row r="6" spans="1:5" ht="17.100000000000001" customHeight="1">
      <c r="A6" s="15" t="s">
        <v>149</v>
      </c>
      <c r="B6" s="15" t="s">
        <v>150</v>
      </c>
      <c r="C6" s="15" t="s">
        <v>151</v>
      </c>
      <c r="D6" s="16" t="s">
        <v>177</v>
      </c>
      <c r="E6" s="16" t="s">
        <v>176</v>
      </c>
    </row>
    <row r="7" spans="1:5" ht="17.100000000000001" customHeight="1">
      <c r="A7" s="1" t="s">
        <v>152</v>
      </c>
      <c r="B7" s="1" t="s">
        <v>153</v>
      </c>
      <c r="C7" s="1">
        <v>3500</v>
      </c>
    </row>
    <row r="8" spans="1:5" ht="17.100000000000001" customHeight="1">
      <c r="A8" s="1" t="s">
        <v>154</v>
      </c>
      <c r="B8" s="1" t="s">
        <v>153</v>
      </c>
      <c r="C8" s="1">
        <v>4900</v>
      </c>
    </row>
    <row r="9" spans="1:5" ht="17.100000000000001" customHeight="1">
      <c r="A9" s="1" t="s">
        <v>155</v>
      </c>
      <c r="B9" s="1" t="s">
        <v>153</v>
      </c>
      <c r="C9" s="1">
        <v>8900</v>
      </c>
    </row>
    <row r="10" spans="1:5" ht="17.100000000000001" customHeight="1">
      <c r="A10" s="1" t="s">
        <v>156</v>
      </c>
      <c r="B10" s="1" t="s">
        <v>153</v>
      </c>
      <c r="C10" s="1">
        <v>8900</v>
      </c>
    </row>
    <row r="11" spans="1:5" ht="17.100000000000001" customHeight="1">
      <c r="A11" s="1" t="s">
        <v>157</v>
      </c>
      <c r="B11" s="1" t="s">
        <v>153</v>
      </c>
      <c r="C11" s="1">
        <v>16900</v>
      </c>
    </row>
    <row r="12" spans="1:5" ht="17.100000000000001" customHeight="1">
      <c r="A12" s="1" t="s">
        <v>158</v>
      </c>
      <c r="B12" s="1" t="s">
        <v>153</v>
      </c>
      <c r="C12" s="1">
        <v>36900</v>
      </c>
    </row>
    <row r="13" spans="1:5" ht="17.100000000000001" customHeight="1">
      <c r="A13" s="1" t="s">
        <v>159</v>
      </c>
      <c r="B13" s="1" t="s">
        <v>153</v>
      </c>
      <c r="C13" s="1">
        <v>39900</v>
      </c>
    </row>
    <row r="14" spans="1:5" ht="17.100000000000001" customHeight="1">
      <c r="A14" s="1" t="s">
        <v>160</v>
      </c>
      <c r="B14" s="1" t="s">
        <v>153</v>
      </c>
      <c r="C14" s="1">
        <v>43900</v>
      </c>
    </row>
    <row r="15" spans="1:5" ht="17.100000000000001" customHeight="1">
      <c r="A15" s="1" t="s">
        <v>161</v>
      </c>
      <c r="B15" s="1" t="s">
        <v>153</v>
      </c>
      <c r="C15" s="1">
        <v>21900</v>
      </c>
    </row>
    <row r="16" spans="1:5" ht="17.100000000000001" customHeight="1">
      <c r="A16" s="1" t="s">
        <v>162</v>
      </c>
      <c r="B16" s="1" t="s">
        <v>153</v>
      </c>
      <c r="C16" s="1">
        <v>33900</v>
      </c>
    </row>
    <row r="17" spans="1:3" ht="17.100000000000001" customHeight="1">
      <c r="A17" s="1" t="s">
        <v>163</v>
      </c>
      <c r="B17" s="1" t="s">
        <v>153</v>
      </c>
      <c r="C17" s="1">
        <v>39900</v>
      </c>
    </row>
    <row r="18" spans="1:3" ht="17.100000000000001" customHeight="1">
      <c r="A18" s="1" t="s">
        <v>164</v>
      </c>
      <c r="B18" s="1" t="s">
        <v>165</v>
      </c>
      <c r="C18" s="1">
        <v>12900</v>
      </c>
    </row>
    <row r="19" spans="1:3" ht="17.100000000000001" customHeight="1">
      <c r="A19" s="1" t="s">
        <v>166</v>
      </c>
      <c r="B19" s="1" t="s">
        <v>165</v>
      </c>
      <c r="C19" s="1">
        <v>28900</v>
      </c>
    </row>
    <row r="20" spans="1:3" ht="17.100000000000001" customHeight="1">
      <c r="A20" s="1" t="s">
        <v>167</v>
      </c>
      <c r="B20" s="1" t="s">
        <v>165</v>
      </c>
      <c r="C20" s="1">
        <v>82900</v>
      </c>
    </row>
    <row r="21" spans="1:3" ht="17.100000000000001" customHeight="1">
      <c r="A21" s="1" t="s">
        <v>168</v>
      </c>
      <c r="B21" s="1" t="s">
        <v>165</v>
      </c>
      <c r="C21" s="1">
        <v>12900</v>
      </c>
    </row>
    <row r="22" spans="1:3" ht="17.100000000000001" customHeight="1">
      <c r="A22" s="1" t="s">
        <v>169</v>
      </c>
      <c r="B22" s="1" t="s">
        <v>170</v>
      </c>
      <c r="C22" s="1">
        <v>12900</v>
      </c>
    </row>
    <row r="23" spans="1:3" ht="17.100000000000001" customHeight="1">
      <c r="A23" s="1" t="s">
        <v>171</v>
      </c>
      <c r="B23" s="1" t="s">
        <v>170</v>
      </c>
      <c r="C23" s="1">
        <v>15900</v>
      </c>
    </row>
    <row r="24" spans="1:3" ht="17.100000000000001" customHeight="1">
      <c r="A24" s="1" t="s">
        <v>172</v>
      </c>
      <c r="B24" s="1" t="s">
        <v>170</v>
      </c>
      <c r="C24" s="1">
        <v>8900</v>
      </c>
    </row>
    <row r="25" spans="1:3" ht="17.100000000000001" customHeight="1">
      <c r="A25" s="1" t="s">
        <v>173</v>
      </c>
      <c r="B25" s="1" t="s">
        <v>170</v>
      </c>
      <c r="C25" s="1">
        <v>29900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21" sqref="D21"/>
    </sheetView>
  </sheetViews>
  <sheetFormatPr baseColWidth="10" defaultColWidth="9.125" defaultRowHeight="17.100000000000001" customHeight="1"/>
  <cols>
    <col min="1" max="1" width="14.875" customWidth="1"/>
    <col min="2" max="6" width="12.125" customWidth="1"/>
  </cols>
  <sheetData>
    <row r="1" spans="1:6" ht="28.35" customHeight="1">
      <c r="A1" s="41" t="s">
        <v>14</v>
      </c>
      <c r="B1" s="41"/>
      <c r="C1" s="41"/>
      <c r="D1" s="41"/>
      <c r="E1" s="41"/>
      <c r="F1" s="41"/>
    </row>
    <row r="3" spans="1:6" ht="17.100000000000001" customHeight="1">
      <c r="A3" s="20" t="s">
        <v>15</v>
      </c>
      <c r="B3" s="20" t="s">
        <v>16</v>
      </c>
      <c r="C3" s="20" t="s">
        <v>17</v>
      </c>
      <c r="D3" s="20" t="s">
        <v>18</v>
      </c>
      <c r="E3" s="20" t="s">
        <v>19</v>
      </c>
      <c r="F3" s="20" t="s">
        <v>20</v>
      </c>
    </row>
    <row r="4" spans="1:6" ht="17.100000000000001" customHeight="1">
      <c r="A4" s="12" t="s">
        <v>21</v>
      </c>
      <c r="B4" s="29">
        <v>29900</v>
      </c>
      <c r="C4" s="29">
        <v>2</v>
      </c>
      <c r="D4" s="29"/>
      <c r="E4" s="29"/>
      <c r="F4" s="29"/>
    </row>
    <row r="5" spans="1:6" ht="17.100000000000001" customHeight="1">
      <c r="A5" s="12" t="s">
        <v>22</v>
      </c>
      <c r="B5" s="29">
        <v>110000</v>
      </c>
      <c r="C5" s="29">
        <v>4</v>
      </c>
      <c r="D5" s="29"/>
      <c r="E5" s="29"/>
      <c r="F5" s="29"/>
    </row>
    <row r="6" spans="1:6" ht="17.100000000000001" customHeight="1">
      <c r="A6" s="12" t="s">
        <v>23</v>
      </c>
      <c r="B6" s="29">
        <v>52000</v>
      </c>
      <c r="C6" s="29">
        <v>4</v>
      </c>
      <c r="D6" s="29"/>
      <c r="E6" s="29"/>
      <c r="F6" s="29"/>
    </row>
    <row r="7" spans="1:6" ht="17.100000000000001" customHeight="1">
      <c r="A7" s="12" t="s">
        <v>24</v>
      </c>
      <c r="B7" s="29">
        <v>600</v>
      </c>
      <c r="C7" s="29">
        <v>4</v>
      </c>
      <c r="D7" s="29"/>
      <c r="E7" s="29"/>
      <c r="F7" s="29"/>
    </row>
    <row r="8" spans="1:6" ht="17.100000000000001" customHeight="1">
      <c r="A8" s="12" t="s">
        <v>25</v>
      </c>
      <c r="B8" s="29">
        <v>1500</v>
      </c>
      <c r="C8" s="29">
        <v>4</v>
      </c>
      <c r="D8" s="29"/>
      <c r="E8" s="29"/>
      <c r="F8" s="29"/>
    </row>
    <row r="10" spans="1:6" ht="17.100000000000001" customHeight="1">
      <c r="A10" s="20" t="s">
        <v>26</v>
      </c>
      <c r="D10" s="20" t="s">
        <v>27</v>
      </c>
      <c r="E10" s="20" t="s">
        <v>28</v>
      </c>
      <c r="F10" s="20" t="s">
        <v>20</v>
      </c>
    </row>
    <row r="11" spans="1:6" ht="17.100000000000001" customHeight="1">
      <c r="A11" s="19">
        <v>0.16</v>
      </c>
      <c r="D11" s="39"/>
      <c r="E11" s="39"/>
      <c r="F11" s="39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selection activeCell="B24" sqref="B24"/>
    </sheetView>
  </sheetViews>
  <sheetFormatPr baseColWidth="10" defaultColWidth="9.125" defaultRowHeight="17.100000000000001" customHeight="1"/>
  <cols>
    <col min="1" max="1" width="19.875" customWidth="1"/>
    <col min="2" max="5" width="12.125" customWidth="1"/>
    <col min="6" max="6" width="22.375" customWidth="1"/>
  </cols>
  <sheetData>
    <row r="1" spans="1:6" ht="28.35" customHeight="1">
      <c r="A1" s="41" t="s">
        <v>29</v>
      </c>
      <c r="B1" s="41"/>
      <c r="C1" s="41"/>
      <c r="D1" s="41"/>
      <c r="E1" s="41"/>
      <c r="F1" s="41"/>
    </row>
    <row r="3" spans="1:6" ht="17.100000000000001" customHeight="1">
      <c r="A3" s="15" t="s">
        <v>30</v>
      </c>
      <c r="B3" s="21">
        <v>0.02</v>
      </c>
    </row>
    <row r="5" spans="1:6" ht="15">
      <c r="A5" s="20" t="s">
        <v>1</v>
      </c>
      <c r="B5" s="20" t="s">
        <v>31</v>
      </c>
      <c r="C5" s="20" t="s">
        <v>30</v>
      </c>
      <c r="D5" s="20" t="s">
        <v>32</v>
      </c>
      <c r="E5" s="20" t="s">
        <v>33</v>
      </c>
      <c r="F5" s="20" t="s">
        <v>183</v>
      </c>
    </row>
    <row r="6" spans="1:6" ht="17.100000000000001" customHeight="1">
      <c r="A6" s="12" t="s">
        <v>34</v>
      </c>
      <c r="B6" s="12">
        <v>4600000</v>
      </c>
      <c r="C6" s="12"/>
      <c r="D6" s="12">
        <v>90000</v>
      </c>
      <c r="E6" s="12"/>
      <c r="F6" s="12"/>
    </row>
    <row r="7" spans="1:6" ht="17.100000000000001" customHeight="1">
      <c r="A7" s="12" t="s">
        <v>35</v>
      </c>
      <c r="B7" s="12">
        <v>6000000</v>
      </c>
      <c r="C7" s="12"/>
      <c r="D7" s="12">
        <v>90000</v>
      </c>
      <c r="E7" s="12"/>
      <c r="F7" s="12"/>
    </row>
    <row r="8" spans="1:6" ht="17.100000000000001" customHeight="1">
      <c r="A8" s="12" t="s">
        <v>36</v>
      </c>
      <c r="B8" s="12">
        <v>3900000</v>
      </c>
      <c r="C8" s="12"/>
      <c r="D8" s="12">
        <v>90000</v>
      </c>
      <c r="E8" s="12"/>
      <c r="F8" s="12"/>
    </row>
    <row r="9" spans="1:6" ht="17.100000000000001" customHeight="1">
      <c r="A9" s="12" t="s">
        <v>37</v>
      </c>
      <c r="B9" s="12">
        <v>7600000</v>
      </c>
      <c r="C9" s="12"/>
      <c r="D9" s="12">
        <v>90000</v>
      </c>
      <c r="E9" s="12"/>
      <c r="F9" s="12"/>
    </row>
    <row r="10" spans="1:6" ht="17.100000000000001" customHeight="1">
      <c r="A10" s="12" t="s">
        <v>38</v>
      </c>
      <c r="B10" s="12">
        <v>8250000</v>
      </c>
      <c r="C10" s="12"/>
      <c r="D10" s="12">
        <v>90000</v>
      </c>
      <c r="E10" s="12"/>
      <c r="F10" s="12"/>
    </row>
    <row r="11" spans="1:6" ht="17.100000000000001" customHeight="1">
      <c r="A11" s="12" t="s">
        <v>39</v>
      </c>
      <c r="B11" s="12">
        <v>3500000</v>
      </c>
      <c r="C11" s="12"/>
      <c r="D11" s="12">
        <v>90000</v>
      </c>
      <c r="E11" s="12"/>
      <c r="F11" s="12"/>
    </row>
    <row r="12" spans="1:6" ht="17.100000000000001" customHeight="1">
      <c r="A12" s="12" t="s">
        <v>40</v>
      </c>
      <c r="B12" s="12">
        <v>5350000</v>
      </c>
      <c r="C12" s="12"/>
      <c r="D12" s="12">
        <v>90000</v>
      </c>
      <c r="E12" s="12"/>
      <c r="F12" s="12"/>
    </row>
    <row r="13" spans="1:6" ht="17.100000000000001" customHeight="1">
      <c r="A13" s="12" t="s">
        <v>41</v>
      </c>
      <c r="B13" s="12">
        <v>4200000</v>
      </c>
      <c r="C13" s="12"/>
      <c r="D13" s="12">
        <v>90000</v>
      </c>
      <c r="E13" s="12"/>
      <c r="F13" s="12"/>
    </row>
    <row r="14" spans="1:6" ht="17.100000000000001" customHeight="1">
      <c r="A14" s="12" t="s">
        <v>42</v>
      </c>
      <c r="B14" s="12">
        <v>7900000</v>
      </c>
      <c r="C14" s="12"/>
      <c r="D14" s="12">
        <v>90000</v>
      </c>
      <c r="E14" s="12"/>
      <c r="F14" s="12"/>
    </row>
    <row r="15" spans="1:6" ht="17.100000000000001" customHeight="1">
      <c r="A15" s="12" t="s">
        <v>43</v>
      </c>
      <c r="B15" s="12">
        <v>6780000</v>
      </c>
      <c r="C15" s="12"/>
      <c r="D15" s="12">
        <v>90000</v>
      </c>
      <c r="E15" s="12"/>
      <c r="F15" s="12"/>
    </row>
    <row r="16" spans="1:6" ht="17.100000000000001" customHeight="1">
      <c r="A16" s="12" t="s">
        <v>44</v>
      </c>
      <c r="B16" s="12">
        <v>4690000</v>
      </c>
      <c r="C16" s="12"/>
      <c r="D16" s="12">
        <v>90000</v>
      </c>
      <c r="E16" s="12"/>
      <c r="F16" s="12"/>
    </row>
    <row r="17" spans="1:6" ht="17.100000000000001" customHeight="1">
      <c r="A17" s="12" t="s">
        <v>45</v>
      </c>
      <c r="B17" s="12">
        <v>3000000</v>
      </c>
      <c r="C17" s="12"/>
      <c r="D17" s="12">
        <v>90000</v>
      </c>
      <c r="E17" s="12"/>
      <c r="F17" s="12"/>
    </row>
    <row r="18" spans="1:6" ht="17.100000000000001" customHeight="1">
      <c r="A18" s="12" t="s">
        <v>46</v>
      </c>
      <c r="B18" s="12">
        <v>3100000</v>
      </c>
      <c r="C18" s="12"/>
      <c r="D18" s="12">
        <v>90000</v>
      </c>
      <c r="E18" s="12"/>
      <c r="F18" s="12"/>
    </row>
    <row r="19" spans="1:6" ht="17.100000000000001" customHeight="1">
      <c r="A19" s="20" t="s">
        <v>47</v>
      </c>
      <c r="B19" s="31"/>
      <c r="C19" s="31"/>
      <c r="D19" s="31"/>
      <c r="E19" s="31"/>
      <c r="F19" s="31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D4" sqref="D4"/>
    </sheetView>
  </sheetViews>
  <sheetFormatPr baseColWidth="10" defaultColWidth="9.125" defaultRowHeight="17.100000000000001" customHeight="1"/>
  <cols>
    <col min="1" max="1" width="30.25" customWidth="1"/>
    <col min="2" max="5" width="10.125" customWidth="1"/>
  </cols>
  <sheetData>
    <row r="1" spans="1:5" ht="28.35" customHeight="1">
      <c r="A1" s="41" t="s">
        <v>48</v>
      </c>
      <c r="B1" s="41"/>
      <c r="C1" s="41"/>
      <c r="D1" s="41"/>
      <c r="E1" s="41"/>
    </row>
    <row r="3" spans="1:5" ht="17.100000000000001" customHeight="1">
      <c r="A3" s="20" t="s">
        <v>49</v>
      </c>
      <c r="B3" s="20">
        <v>1998</v>
      </c>
      <c r="C3" s="20">
        <v>1999</v>
      </c>
      <c r="D3" s="20">
        <v>2000</v>
      </c>
      <c r="E3" s="20" t="s">
        <v>20</v>
      </c>
    </row>
    <row r="4" spans="1:5" ht="17.100000000000001" customHeight="1">
      <c r="A4" s="12" t="s">
        <v>50</v>
      </c>
      <c r="B4" s="12">
        <v>24247</v>
      </c>
      <c r="C4" s="12">
        <v>27255</v>
      </c>
      <c r="D4" s="12">
        <v>36153</v>
      </c>
      <c r="E4" s="31"/>
    </row>
    <row r="5" spans="1:5" ht="17.100000000000001" customHeight="1">
      <c r="A5" s="12" t="s">
        <v>51</v>
      </c>
      <c r="B5" s="32"/>
      <c r="C5" s="32"/>
      <c r="D5" s="32"/>
      <c r="E5" s="31"/>
    </row>
    <row r="6" spans="1:5" ht="17.100000000000001" customHeight="1">
      <c r="A6" s="12" t="s">
        <v>52</v>
      </c>
      <c r="B6" s="12">
        <v>29963</v>
      </c>
      <c r="C6" s="12">
        <v>35390</v>
      </c>
      <c r="D6" s="12">
        <v>51943</v>
      </c>
      <c r="E6" s="31"/>
    </row>
    <row r="7" spans="1:5" ht="17.100000000000001" customHeight="1">
      <c r="A7" s="12" t="s">
        <v>53</v>
      </c>
      <c r="B7" s="32"/>
      <c r="C7" s="32"/>
      <c r="D7" s="32"/>
      <c r="E7" s="31"/>
    </row>
    <row r="8" spans="1:5" ht="17.100000000000001" customHeight="1">
      <c r="A8" s="12" t="s">
        <v>54</v>
      </c>
      <c r="B8" s="32"/>
      <c r="C8" s="32"/>
      <c r="D8" s="32"/>
      <c r="E8" s="31"/>
    </row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B17" sqref="B17"/>
    </sheetView>
  </sheetViews>
  <sheetFormatPr baseColWidth="10" defaultColWidth="9.125" defaultRowHeight="17.100000000000001" customHeight="1"/>
  <cols>
    <col min="1" max="1" width="30.5" customWidth="1"/>
    <col min="2" max="4" width="10.125" customWidth="1"/>
  </cols>
  <sheetData>
    <row r="1" spans="1:4" ht="28.35" customHeight="1">
      <c r="A1" s="41" t="s">
        <v>55</v>
      </c>
      <c r="B1" s="41"/>
      <c r="C1" s="41"/>
      <c r="D1" s="41"/>
    </row>
    <row r="3" spans="1:4" ht="30">
      <c r="A3" s="26" t="s">
        <v>56</v>
      </c>
      <c r="B3" s="20" t="s">
        <v>57</v>
      </c>
      <c r="C3" s="20" t="s">
        <v>58</v>
      </c>
      <c r="D3" s="20" t="s">
        <v>20</v>
      </c>
    </row>
    <row r="4" spans="1:4" ht="17.100000000000001" customHeight="1">
      <c r="A4" s="33" t="s">
        <v>59</v>
      </c>
      <c r="B4" s="34">
        <v>50</v>
      </c>
      <c r="C4" s="34">
        <v>55</v>
      </c>
      <c r="D4" s="35"/>
    </row>
    <row r="5" spans="1:4" ht="17.100000000000001" customHeight="1">
      <c r="A5" s="33" t="s">
        <v>60</v>
      </c>
      <c r="B5" s="34">
        <v>5.5</v>
      </c>
      <c r="C5" s="34">
        <v>7.2</v>
      </c>
      <c r="D5" s="35"/>
    </row>
    <row r="6" spans="1:4" ht="17.100000000000001" customHeight="1">
      <c r="A6" s="26" t="s">
        <v>61</v>
      </c>
      <c r="B6" s="35"/>
      <c r="C6" s="35"/>
      <c r="D6" s="35"/>
    </row>
    <row r="7" spans="1:4" ht="17.100000000000001" customHeight="1">
      <c r="A7" s="33" t="s">
        <v>62</v>
      </c>
      <c r="B7" s="34">
        <v>10.5</v>
      </c>
      <c r="C7" s="34">
        <v>5</v>
      </c>
      <c r="D7" s="35"/>
    </row>
    <row r="8" spans="1:4" ht="17.100000000000001" customHeight="1">
      <c r="A8" s="33" t="s">
        <v>63</v>
      </c>
      <c r="B8" s="34">
        <v>9</v>
      </c>
      <c r="C8" s="34">
        <v>7.3</v>
      </c>
      <c r="D8" s="35"/>
    </row>
    <row r="9" spans="1:4" ht="17.100000000000001" customHeight="1">
      <c r="A9" s="26" t="s">
        <v>64</v>
      </c>
      <c r="B9" s="35"/>
      <c r="C9" s="35"/>
      <c r="D9" s="35"/>
    </row>
  </sheetData>
  <sheetProtection selectLockedCells="1" selectUnlockedCells="1"/>
  <mergeCells count="1">
    <mergeCell ref="A1:D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E18" sqref="E18"/>
    </sheetView>
  </sheetViews>
  <sheetFormatPr baseColWidth="10" defaultColWidth="9.125" defaultRowHeight="17.100000000000001" customHeight="1"/>
  <cols>
    <col min="1" max="1" width="12.125" customWidth="1"/>
    <col min="2" max="6" width="13" customWidth="1"/>
  </cols>
  <sheetData>
    <row r="1" spans="1:6" ht="28.35" customHeight="1">
      <c r="A1" s="41" t="s">
        <v>65</v>
      </c>
      <c r="B1" s="41"/>
      <c r="C1" s="41"/>
      <c r="D1" s="41"/>
      <c r="E1" s="41"/>
      <c r="F1" s="41"/>
    </row>
    <row r="3" spans="1:6" ht="17.100000000000001" customHeight="1">
      <c r="C3" s="36">
        <v>0.15</v>
      </c>
      <c r="D3" s="36">
        <v>0.02</v>
      </c>
      <c r="E3" s="37"/>
      <c r="F3" s="37">
        <v>15</v>
      </c>
    </row>
    <row r="4" spans="1:6" ht="17.100000000000001" customHeight="1">
      <c r="A4" s="15" t="s">
        <v>66</v>
      </c>
      <c r="B4" s="15" t="s">
        <v>67</v>
      </c>
      <c r="C4" s="15" t="s">
        <v>68</v>
      </c>
      <c r="D4" s="15" t="s">
        <v>69</v>
      </c>
      <c r="E4" s="15" t="s">
        <v>70</v>
      </c>
      <c r="F4" s="15" t="s">
        <v>71</v>
      </c>
    </row>
    <row r="5" spans="1:6" ht="17.100000000000001" customHeight="1">
      <c r="A5" s="1" t="s">
        <v>72</v>
      </c>
      <c r="B5" s="1">
        <v>1200000</v>
      </c>
      <c r="C5" s="1"/>
      <c r="D5" s="1"/>
      <c r="E5" s="1"/>
      <c r="F5" s="1"/>
    </row>
    <row r="6" spans="1:6" ht="17.100000000000001" customHeight="1">
      <c r="A6" s="1" t="s">
        <v>73</v>
      </c>
      <c r="B6" s="1">
        <v>1250000</v>
      </c>
      <c r="C6" s="1"/>
      <c r="D6" s="1"/>
      <c r="E6" s="1"/>
      <c r="F6" s="1"/>
    </row>
    <row r="7" spans="1:6" ht="17.100000000000001" customHeight="1">
      <c r="A7" s="1" t="s">
        <v>74</v>
      </c>
      <c r="B7" s="1">
        <v>1320000</v>
      </c>
      <c r="C7" s="1"/>
      <c r="D7" s="1"/>
      <c r="E7" s="1"/>
      <c r="F7" s="1"/>
    </row>
    <row r="8" spans="1:6" ht="17.100000000000001" customHeight="1">
      <c r="A8" s="1" t="s">
        <v>75</v>
      </c>
      <c r="B8" s="1">
        <v>1100000</v>
      </c>
      <c r="C8" s="1"/>
      <c r="D8" s="1"/>
      <c r="E8" s="1"/>
      <c r="F8" s="1"/>
    </row>
    <row r="9" spans="1:6" ht="17.100000000000001" customHeight="1">
      <c r="A9" s="1" t="s">
        <v>76</v>
      </c>
      <c r="B9" s="1">
        <v>2300000</v>
      </c>
      <c r="C9" s="1"/>
      <c r="D9" s="1"/>
      <c r="E9" s="1"/>
      <c r="F9" s="1"/>
    </row>
    <row r="10" spans="1:6" ht="17.100000000000001" customHeight="1">
      <c r="A10" s="1" t="s">
        <v>77</v>
      </c>
      <c r="B10" s="1">
        <v>2340000</v>
      </c>
      <c r="C10" s="1"/>
      <c r="D10" s="1"/>
      <c r="E10" s="1"/>
      <c r="F10" s="1"/>
    </row>
    <row r="11" spans="1:6" ht="17.100000000000001" customHeight="1">
      <c r="A11" s="1" t="s">
        <v>78</v>
      </c>
      <c r="B11" s="1">
        <v>3400000</v>
      </c>
      <c r="C11" s="1"/>
      <c r="D11" s="1"/>
      <c r="E11" s="1"/>
      <c r="F11" s="1"/>
    </row>
    <row r="12" spans="1:6" ht="17.100000000000001" customHeight="1">
      <c r="A12" s="15" t="s">
        <v>79</v>
      </c>
      <c r="B12" s="28"/>
      <c r="C12" s="28"/>
      <c r="D12" s="28"/>
      <c r="E12" s="28"/>
      <c r="F12" s="28"/>
    </row>
  </sheetData>
  <sheetProtection selectLockedCells="1" selectUnlockedCells="1"/>
  <mergeCells count="1">
    <mergeCell ref="A1:F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D4" sqref="D4:E11"/>
    </sheetView>
  </sheetViews>
  <sheetFormatPr baseColWidth="10" defaultColWidth="9.125" defaultRowHeight="17.100000000000001" customHeight="1"/>
  <sheetData>
    <row r="1" spans="1:5" ht="28.35" customHeight="1">
      <c r="A1" s="41" t="s">
        <v>80</v>
      </c>
      <c r="B1" s="41"/>
      <c r="C1" s="41"/>
      <c r="D1" s="41"/>
      <c r="E1" s="41"/>
    </row>
    <row r="3" spans="1:5" ht="17.100000000000001" customHeight="1">
      <c r="A3" s="15"/>
      <c r="B3" s="17" t="s">
        <v>174</v>
      </c>
      <c r="C3" s="17" t="s">
        <v>175</v>
      </c>
      <c r="D3" s="17" t="s">
        <v>20</v>
      </c>
      <c r="E3" s="17" t="s">
        <v>81</v>
      </c>
    </row>
    <row r="4" spans="1:5" ht="17.100000000000001" customHeight="1">
      <c r="A4" s="25" t="s">
        <v>82</v>
      </c>
      <c r="B4" s="27">
        <v>472825</v>
      </c>
      <c r="C4" s="27">
        <v>469450</v>
      </c>
      <c r="D4" s="38"/>
      <c r="E4" s="38"/>
    </row>
    <row r="5" spans="1:5" ht="17.100000000000001" customHeight="1">
      <c r="A5" s="25" t="s">
        <v>83</v>
      </c>
      <c r="B5" s="27">
        <v>635758</v>
      </c>
      <c r="C5" s="27">
        <v>477031</v>
      </c>
      <c r="D5" s="38"/>
      <c r="E5" s="38"/>
    </row>
    <row r="6" spans="1:5" ht="17.100000000000001" customHeight="1">
      <c r="A6" s="25" t="s">
        <v>84</v>
      </c>
      <c r="B6" s="27">
        <v>391751</v>
      </c>
      <c r="C6" s="27">
        <v>442085</v>
      </c>
      <c r="D6" s="38"/>
      <c r="E6" s="38"/>
    </row>
    <row r="7" spans="1:5" ht="17.100000000000001" customHeight="1">
      <c r="A7" s="25" t="s">
        <v>85</v>
      </c>
      <c r="B7" s="27">
        <v>517147</v>
      </c>
      <c r="C7" s="27">
        <v>517489</v>
      </c>
      <c r="D7" s="38"/>
      <c r="E7" s="38"/>
    </row>
    <row r="8" spans="1:5" ht="17.100000000000001" customHeight="1">
      <c r="A8" s="25" t="s">
        <v>86</v>
      </c>
      <c r="B8" s="27">
        <v>277792</v>
      </c>
      <c r="C8" s="27">
        <v>263190</v>
      </c>
      <c r="D8" s="38"/>
      <c r="E8" s="38"/>
    </row>
    <row r="9" spans="1:5" ht="17.100000000000001" customHeight="1">
      <c r="A9" s="25" t="s">
        <v>87</v>
      </c>
      <c r="B9" s="27">
        <v>344378</v>
      </c>
      <c r="C9" s="27">
        <v>295516</v>
      </c>
      <c r="D9" s="38"/>
      <c r="E9" s="38"/>
    </row>
    <row r="10" spans="1:5" ht="17.100000000000001" customHeight="1">
      <c r="A10" s="25" t="s">
        <v>88</v>
      </c>
      <c r="B10" s="27">
        <v>139051</v>
      </c>
      <c r="C10" s="27">
        <v>1021136</v>
      </c>
      <c r="D10" s="38"/>
      <c r="E10" s="38"/>
    </row>
    <row r="11" spans="1:5" ht="17.100000000000001" customHeight="1">
      <c r="A11" s="25" t="s">
        <v>89</v>
      </c>
      <c r="B11" s="27">
        <v>1413714</v>
      </c>
      <c r="C11" s="27">
        <v>1146294</v>
      </c>
      <c r="D11" s="38"/>
      <c r="E11" s="38"/>
    </row>
    <row r="12" spans="1:5" ht="17.100000000000001" customHeight="1">
      <c r="A12" s="26" t="s">
        <v>20</v>
      </c>
      <c r="B12" s="38"/>
      <c r="C12" s="38"/>
      <c r="D12" s="38"/>
      <c r="E12" s="38"/>
    </row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A3" sqref="A3:A6"/>
    </sheetView>
  </sheetViews>
  <sheetFormatPr baseColWidth="10" defaultColWidth="9.125" defaultRowHeight="17.100000000000001" customHeight="1"/>
  <cols>
    <col min="1" max="1" width="14.125" customWidth="1"/>
    <col min="2" max="2" width="24.375" bestFit="1" customWidth="1"/>
    <col min="3" max="3" width="16.375" bestFit="1" customWidth="1"/>
    <col min="4" max="4" width="15.75" bestFit="1" customWidth="1"/>
    <col min="5" max="5" width="20.125" bestFit="1" customWidth="1"/>
    <col min="6" max="6" width="18.875" bestFit="1" customWidth="1"/>
  </cols>
  <sheetData>
    <row r="1" spans="1:6" ht="28.35" customHeight="1">
      <c r="A1" s="41" t="s">
        <v>90</v>
      </c>
      <c r="B1" s="41"/>
      <c r="C1" s="41"/>
      <c r="D1" s="41"/>
      <c r="E1" s="41"/>
      <c r="F1" s="41"/>
    </row>
    <row r="3" spans="1:6" ht="17.100000000000001" customHeight="1">
      <c r="A3" s="15" t="s">
        <v>91</v>
      </c>
      <c r="B3" s="2">
        <v>1500000</v>
      </c>
    </row>
    <row r="4" spans="1:6" ht="17.100000000000001" customHeight="1">
      <c r="A4" s="15" t="s">
        <v>92</v>
      </c>
      <c r="B4" s="2">
        <v>6</v>
      </c>
    </row>
    <row r="5" spans="1:6" ht="17.100000000000001" customHeight="1">
      <c r="A5" s="15" t="s">
        <v>93</v>
      </c>
      <c r="B5" s="3">
        <f>PMT(B6,B4,-B3)</f>
        <v>290254.81861478958</v>
      </c>
      <c r="C5" s="42" t="s">
        <v>94</v>
      </c>
      <c r="D5" s="42"/>
      <c r="E5" s="42"/>
    </row>
    <row r="6" spans="1:6" ht="17.100000000000001" customHeight="1">
      <c r="A6" s="15" t="s">
        <v>95</v>
      </c>
      <c r="B6" s="4">
        <v>4.4400000000000002E-2</v>
      </c>
    </row>
    <row r="8" spans="1:6" ht="15">
      <c r="A8" s="15" t="s">
        <v>96</v>
      </c>
      <c r="B8" s="15" t="s">
        <v>178</v>
      </c>
      <c r="C8" s="15" t="s">
        <v>179</v>
      </c>
      <c r="D8" s="15" t="s">
        <v>180</v>
      </c>
      <c r="E8" s="15" t="s">
        <v>181</v>
      </c>
      <c r="F8" s="15" t="s">
        <v>182</v>
      </c>
    </row>
    <row r="9" spans="1:6" ht="17.100000000000001" customHeight="1">
      <c r="A9" s="1">
        <v>0</v>
      </c>
      <c r="B9" s="1"/>
      <c r="C9" s="1"/>
      <c r="D9" s="1"/>
      <c r="E9" s="1"/>
      <c r="F9" s="1"/>
    </row>
    <row r="10" spans="1:6" ht="17.100000000000001" customHeight="1">
      <c r="A10" s="1">
        <v>1</v>
      </c>
      <c r="B10" s="1"/>
      <c r="C10" s="1"/>
      <c r="D10" s="1"/>
      <c r="E10" s="1"/>
      <c r="F10" s="1"/>
    </row>
    <row r="11" spans="1:6" ht="17.100000000000001" customHeight="1">
      <c r="A11" s="1">
        <v>2</v>
      </c>
      <c r="B11" s="1"/>
      <c r="C11" s="1"/>
      <c r="D11" s="1"/>
      <c r="E11" s="1"/>
      <c r="F11" s="1"/>
    </row>
    <row r="12" spans="1:6" ht="17.100000000000001" customHeight="1">
      <c r="A12" s="1">
        <v>3</v>
      </c>
      <c r="B12" s="1"/>
      <c r="C12" s="1"/>
      <c r="D12" s="1"/>
      <c r="E12" s="1"/>
      <c r="F12" s="1"/>
    </row>
    <row r="13" spans="1:6" ht="17.100000000000001" customHeight="1">
      <c r="A13" s="1">
        <v>4</v>
      </c>
      <c r="B13" s="1"/>
      <c r="C13" s="1"/>
      <c r="D13" s="1"/>
      <c r="E13" s="1"/>
      <c r="F13" s="1"/>
    </row>
    <row r="14" spans="1:6" ht="17.100000000000001" customHeight="1">
      <c r="A14" s="1">
        <v>5</v>
      </c>
      <c r="B14" s="1"/>
      <c r="C14" s="1"/>
      <c r="D14" s="1"/>
      <c r="E14" s="1"/>
      <c r="F14" s="1"/>
    </row>
    <row r="15" spans="1:6" ht="17.100000000000001" customHeight="1">
      <c r="A15" s="1">
        <v>6</v>
      </c>
      <c r="B15" s="1"/>
      <c r="C15" s="1"/>
      <c r="D15" s="1"/>
      <c r="E15" s="1"/>
      <c r="F15" s="1"/>
    </row>
  </sheetData>
  <sheetProtection selectLockedCells="1" selectUnlockedCells="1"/>
  <mergeCells count="2">
    <mergeCell ref="A1:F1"/>
    <mergeCell ref="C5:E5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C5" sqref="C5"/>
    </sheetView>
  </sheetViews>
  <sheetFormatPr baseColWidth="10" defaultColWidth="9.125" defaultRowHeight="17.100000000000001" customHeight="1"/>
  <cols>
    <col min="1" max="1" width="11.625" customWidth="1"/>
  </cols>
  <sheetData>
    <row r="1" spans="1:10" ht="28.35" customHeight="1">
      <c r="A1" s="41" t="s">
        <v>97</v>
      </c>
      <c r="B1" s="41"/>
      <c r="C1" s="41"/>
      <c r="D1" s="41"/>
      <c r="E1" s="41"/>
      <c r="F1" s="41"/>
      <c r="G1" s="41"/>
      <c r="H1" s="41"/>
      <c r="I1" s="41"/>
      <c r="J1" s="41"/>
    </row>
    <row r="3" spans="1:10" ht="17.100000000000001" customHeight="1">
      <c r="A3" s="43" t="s">
        <v>98</v>
      </c>
      <c r="B3" s="45" t="s">
        <v>99</v>
      </c>
      <c r="C3" s="45"/>
      <c r="D3" s="45"/>
      <c r="E3" s="45" t="s">
        <v>100</v>
      </c>
      <c r="F3" s="45"/>
      <c r="G3" s="45"/>
      <c r="H3" s="45" t="s">
        <v>101</v>
      </c>
      <c r="I3" s="45"/>
      <c r="J3" s="45"/>
    </row>
    <row r="4" spans="1:10" ht="17.100000000000001" customHeight="1">
      <c r="A4" s="44"/>
      <c r="B4" s="23" t="s">
        <v>102</v>
      </c>
      <c r="C4" s="23" t="s">
        <v>184</v>
      </c>
      <c r="D4" s="23" t="s">
        <v>103</v>
      </c>
      <c r="E4" s="23" t="s">
        <v>102</v>
      </c>
      <c r="F4" s="23" t="s">
        <v>184</v>
      </c>
      <c r="G4" s="23" t="s">
        <v>103</v>
      </c>
      <c r="H4" s="23" t="s">
        <v>102</v>
      </c>
      <c r="I4" s="23" t="s">
        <v>185</v>
      </c>
      <c r="J4" s="23" t="s">
        <v>103</v>
      </c>
    </row>
    <row r="5" spans="1:10" ht="17.100000000000001" customHeight="1">
      <c r="A5" s="12" t="s">
        <v>104</v>
      </c>
      <c r="B5" s="24">
        <v>300</v>
      </c>
      <c r="C5" s="24">
        <f>B5</f>
        <v>300</v>
      </c>
      <c r="D5" s="40">
        <f>B5/$C$16</f>
        <v>6.6298342541436461E-2</v>
      </c>
      <c r="E5" s="24">
        <v>285</v>
      </c>
      <c r="F5" s="24"/>
      <c r="G5" s="24"/>
      <c r="H5" s="12">
        <v>360</v>
      </c>
      <c r="I5" s="12"/>
      <c r="J5" s="12"/>
    </row>
    <row r="6" spans="1:10" ht="17.100000000000001" customHeight="1">
      <c r="A6" s="12" t="s">
        <v>105</v>
      </c>
      <c r="B6" s="24">
        <v>315</v>
      </c>
      <c r="C6" s="24">
        <f>C5+B6</f>
        <v>615</v>
      </c>
      <c r="D6" s="40">
        <f>B6/$C$16</f>
        <v>6.9613259668508287E-2</v>
      </c>
      <c r="E6" s="24">
        <v>345</v>
      </c>
      <c r="F6" s="24"/>
      <c r="G6" s="24"/>
      <c r="H6" s="12">
        <v>360</v>
      </c>
      <c r="I6" s="12"/>
      <c r="J6" s="12"/>
    </row>
    <row r="7" spans="1:10" ht="17.100000000000001" customHeight="1">
      <c r="A7" s="12" t="s">
        <v>106</v>
      </c>
      <c r="B7" s="24">
        <v>420</v>
      </c>
      <c r="C7" s="24">
        <f>C6+B7</f>
        <v>1035</v>
      </c>
      <c r="D7" s="40">
        <f t="shared" ref="D7:D15" si="0">B7/$C$16</f>
        <v>9.2817679558011054E-2</v>
      </c>
      <c r="E7" s="24">
        <v>450</v>
      </c>
      <c r="F7" s="24"/>
      <c r="G7" s="24"/>
      <c r="H7" s="12">
        <v>465</v>
      </c>
      <c r="I7" s="12"/>
      <c r="J7" s="12"/>
    </row>
    <row r="8" spans="1:10" ht="17.100000000000001" customHeight="1">
      <c r="A8" s="12" t="s">
        <v>107</v>
      </c>
      <c r="B8" s="24">
        <v>450</v>
      </c>
      <c r="C8" s="24">
        <f t="shared" ref="C8:C16" si="1">C7+B8</f>
        <v>1485</v>
      </c>
      <c r="D8" s="40">
        <f t="shared" si="0"/>
        <v>9.9447513812154692E-2</v>
      </c>
      <c r="E8" s="24">
        <v>465</v>
      </c>
      <c r="F8" s="24"/>
      <c r="G8" s="24"/>
      <c r="H8" s="12">
        <v>480</v>
      </c>
      <c r="I8" s="12"/>
      <c r="J8" s="12"/>
    </row>
    <row r="9" spans="1:10" ht="17.100000000000001" customHeight="1">
      <c r="A9" s="12" t="s">
        <v>108</v>
      </c>
      <c r="B9" s="24">
        <v>405</v>
      </c>
      <c r="C9" s="24">
        <f t="shared" si="1"/>
        <v>1890</v>
      </c>
      <c r="D9" s="40">
        <f t="shared" si="0"/>
        <v>8.9502762430939228E-2</v>
      </c>
      <c r="E9" s="24">
        <v>480</v>
      </c>
      <c r="F9" s="24"/>
      <c r="G9" s="24"/>
      <c r="H9" s="12">
        <v>450</v>
      </c>
      <c r="I9" s="12"/>
      <c r="J9" s="12"/>
    </row>
    <row r="10" spans="1:10" ht="17.100000000000001" customHeight="1">
      <c r="A10" s="12" t="s">
        <v>109</v>
      </c>
      <c r="B10" s="24">
        <v>375</v>
      </c>
      <c r="C10" s="24">
        <f t="shared" si="1"/>
        <v>2265</v>
      </c>
      <c r="D10" s="40">
        <f t="shared" si="0"/>
        <v>8.2872928176795577E-2</v>
      </c>
      <c r="E10" s="24">
        <v>420</v>
      </c>
      <c r="F10" s="24"/>
      <c r="G10" s="24"/>
      <c r="H10" s="12">
        <v>420</v>
      </c>
      <c r="I10" s="12"/>
      <c r="J10" s="12"/>
    </row>
    <row r="11" spans="1:10" ht="17.100000000000001" customHeight="1">
      <c r="A11" s="12" t="s">
        <v>110</v>
      </c>
      <c r="B11" s="24">
        <v>390</v>
      </c>
      <c r="C11" s="24">
        <f t="shared" si="1"/>
        <v>2655</v>
      </c>
      <c r="D11" s="40">
        <f t="shared" si="0"/>
        <v>8.6187845303867403E-2</v>
      </c>
      <c r="E11" s="24">
        <v>435</v>
      </c>
      <c r="F11" s="24"/>
      <c r="G11" s="24"/>
      <c r="H11" s="12">
        <v>420</v>
      </c>
      <c r="I11" s="12"/>
      <c r="J11" s="12"/>
    </row>
    <row r="12" spans="1:10" ht="17.100000000000001" customHeight="1">
      <c r="A12" s="12" t="s">
        <v>111</v>
      </c>
      <c r="B12" s="24">
        <v>300</v>
      </c>
      <c r="C12" s="24">
        <f t="shared" si="1"/>
        <v>2955</v>
      </c>
      <c r="D12" s="40">
        <f t="shared" si="0"/>
        <v>6.6298342541436461E-2</v>
      </c>
      <c r="E12" s="24">
        <v>300</v>
      </c>
      <c r="F12" s="24"/>
      <c r="G12" s="24"/>
      <c r="H12" s="12">
        <v>300</v>
      </c>
      <c r="I12" s="12"/>
      <c r="J12" s="12"/>
    </row>
    <row r="13" spans="1:10" ht="17.100000000000001" customHeight="1">
      <c r="A13" s="12" t="s">
        <v>112</v>
      </c>
      <c r="B13" s="24">
        <v>390</v>
      </c>
      <c r="C13" s="24">
        <f t="shared" si="1"/>
        <v>3345</v>
      </c>
      <c r="D13" s="40">
        <f t="shared" si="0"/>
        <v>8.6187845303867403E-2</v>
      </c>
      <c r="E13" s="24">
        <v>465</v>
      </c>
      <c r="F13" s="24"/>
      <c r="G13" s="24"/>
      <c r="H13" s="12">
        <v>495</v>
      </c>
      <c r="I13" s="12"/>
      <c r="J13" s="12"/>
    </row>
    <row r="14" spans="1:10" ht="17.100000000000001" customHeight="1">
      <c r="A14" s="12" t="s">
        <v>113</v>
      </c>
      <c r="B14" s="24">
        <v>505</v>
      </c>
      <c r="C14" s="24">
        <f t="shared" si="1"/>
        <v>3850</v>
      </c>
      <c r="D14" s="40">
        <f>B14/$C$16</f>
        <v>0.11160220994475138</v>
      </c>
      <c r="E14" s="24">
        <v>436</v>
      </c>
      <c r="F14" s="24"/>
      <c r="G14" s="24"/>
      <c r="H14" s="12">
        <v>450</v>
      </c>
      <c r="I14" s="12"/>
      <c r="J14" s="12"/>
    </row>
    <row r="15" spans="1:10" ht="17.100000000000001" customHeight="1">
      <c r="A15" s="12" t="s">
        <v>114</v>
      </c>
      <c r="B15" s="24">
        <v>390</v>
      </c>
      <c r="C15" s="24">
        <f t="shared" si="1"/>
        <v>4240</v>
      </c>
      <c r="D15" s="40">
        <f t="shared" si="0"/>
        <v>8.6187845303867403E-2</v>
      </c>
      <c r="E15" s="24">
        <v>390</v>
      </c>
      <c r="F15" s="24"/>
      <c r="G15" s="24"/>
      <c r="H15" s="12">
        <v>435</v>
      </c>
      <c r="I15" s="12"/>
      <c r="J15" s="12"/>
    </row>
    <row r="16" spans="1:10" ht="17.100000000000001" customHeight="1">
      <c r="A16" s="12" t="s">
        <v>115</v>
      </c>
      <c r="B16" s="24">
        <v>285</v>
      </c>
      <c r="C16" s="24">
        <f t="shared" si="1"/>
        <v>4525</v>
      </c>
      <c r="D16" s="40">
        <f>B16/$C$16</f>
        <v>6.2983425414364635E-2</v>
      </c>
      <c r="E16" s="24">
        <v>300</v>
      </c>
      <c r="F16" s="24"/>
      <c r="G16" s="24"/>
      <c r="H16" s="12">
        <v>330</v>
      </c>
      <c r="I16" s="12"/>
      <c r="J16" s="12"/>
    </row>
  </sheetData>
  <sheetProtection selectLockedCells="1" selectUnlockedCells="1"/>
  <mergeCells count="5">
    <mergeCell ref="A1:J1"/>
    <mergeCell ref="A3:A4"/>
    <mergeCell ref="B3:D3"/>
    <mergeCell ref="E3:G3"/>
    <mergeCell ref="H3:J3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&amp;C&amp;"Arial,Predeterminado"&amp;10&amp;A</oddHeader>
    <oddFooter>&amp;C&amp;"Arial,Predeterminado"&amp;10Página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Ejer01</vt:lpstr>
      <vt:lpstr>Ejer02</vt:lpstr>
      <vt:lpstr>Ejer03</vt:lpstr>
      <vt:lpstr>Ejer04</vt:lpstr>
      <vt:lpstr>Ejer05</vt:lpstr>
      <vt:lpstr>Ejer06</vt:lpstr>
      <vt:lpstr>Ejer07</vt:lpstr>
      <vt:lpstr>Ejer08</vt:lpstr>
      <vt:lpstr>Ejer09</vt:lpstr>
      <vt:lpstr>Ejer10</vt:lpstr>
      <vt:lpstr>Ejer11</vt:lpstr>
      <vt:lpstr>Ejer12</vt:lpstr>
      <vt:lpstr>Ejer13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2022-06-16T16:04:40Z</dcterms:created>
  <dcterms:modified xsi:type="dcterms:W3CDTF">2022-11-14T08:17:47Z</dcterms:modified>
</cp:coreProperties>
</file>