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4. Ejercicios variados para practicar/"/>
    </mc:Choice>
  </mc:AlternateContent>
  <xr:revisionPtr revIDLastSave="12" documentId="8_{C8859E6A-EB85-4041-BCD2-CBA9DE31416B}" xr6:coauthVersionLast="47" xr6:coauthVersionMax="47" xr10:uidLastSave="{BBE07ED7-3FC8-4045-9E40-94602B7FCA45}"/>
  <bookViews>
    <workbookView xWindow="-120" yWindow="-120" windowWidth="29040" windowHeight="15720" activeTab="1" xr2:uid="{00000000-000D-0000-FFFF-FFFF00000000}"/>
  </bookViews>
  <sheets>
    <sheet name="Enunciado" sheetId="2" r:id="rId1"/>
    <sheet name="Datos" sheetId="3" r:id="rId2"/>
    <sheet name="Respuestas" sheetId="1" state="hidden" r:id="rId3"/>
  </sheets>
  <definedNames>
    <definedName name="_xlnm._FilterDatabase" localSheetId="2" hidden="1">Respuestas!$A$1:$K$1001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/>
  <c r="O1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B7" i="1"/>
  <c r="AC7" i="1"/>
  <c r="AD7" i="1"/>
  <c r="AE7" i="1"/>
  <c r="AF7" i="1"/>
  <c r="AG7" i="1"/>
  <c r="AH7" i="1"/>
  <c r="AI7" i="1"/>
  <c r="AJ7" i="1"/>
  <c r="AK7" i="1"/>
  <c r="AL7" i="1"/>
  <c r="AA7" i="1"/>
  <c r="P7" i="1"/>
  <c r="Q7" i="1"/>
  <c r="R7" i="1"/>
  <c r="S7" i="1"/>
  <c r="T7" i="1"/>
  <c r="U7" i="1"/>
  <c r="V7" i="1"/>
  <c r="W7" i="1"/>
  <c r="X7" i="1"/>
  <c r="Y7" i="1"/>
  <c r="Z7" i="1"/>
  <c r="O7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I2" i="1"/>
  <c r="H2" i="1"/>
  <c r="F3" i="1"/>
  <c r="G3" i="1" s="1"/>
  <c r="F4" i="1"/>
  <c r="G4" i="1" s="1"/>
  <c r="K4" i="1" s="1"/>
  <c r="F5" i="1"/>
  <c r="G5" i="1" s="1"/>
  <c r="K5" i="1" s="1"/>
  <c r="F6" i="1"/>
  <c r="G6" i="1" s="1"/>
  <c r="K6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F11" i="1"/>
  <c r="G11" i="1" s="1"/>
  <c r="K11" i="1" s="1"/>
  <c r="F12" i="1"/>
  <c r="G12" i="1" s="1"/>
  <c r="K12" i="1" s="1"/>
  <c r="F13" i="1"/>
  <c r="G13" i="1" s="1"/>
  <c r="K13" i="1" s="1"/>
  <c r="F14" i="1"/>
  <c r="G14" i="1" s="1"/>
  <c r="K14" i="1" s="1"/>
  <c r="F15" i="1"/>
  <c r="G15" i="1" s="1"/>
  <c r="K15" i="1" s="1"/>
  <c r="F16" i="1"/>
  <c r="G16" i="1" s="1"/>
  <c r="K16" i="1" s="1"/>
  <c r="F17" i="1"/>
  <c r="G17" i="1" s="1"/>
  <c r="K17" i="1" s="1"/>
  <c r="F18" i="1"/>
  <c r="G18" i="1" s="1"/>
  <c r="K18" i="1" s="1"/>
  <c r="F19" i="1"/>
  <c r="G19" i="1" s="1"/>
  <c r="K19" i="1" s="1"/>
  <c r="F20" i="1"/>
  <c r="G20" i="1" s="1"/>
  <c r="K20" i="1" s="1"/>
  <c r="F21" i="1"/>
  <c r="G21" i="1" s="1"/>
  <c r="K21" i="1" s="1"/>
  <c r="F22" i="1"/>
  <c r="G22" i="1" s="1"/>
  <c r="K22" i="1" s="1"/>
  <c r="F23" i="1"/>
  <c r="G23" i="1" s="1"/>
  <c r="K23" i="1" s="1"/>
  <c r="F24" i="1"/>
  <c r="G24" i="1" s="1"/>
  <c r="K24" i="1" s="1"/>
  <c r="F25" i="1"/>
  <c r="G25" i="1" s="1"/>
  <c r="K25" i="1" s="1"/>
  <c r="F26" i="1"/>
  <c r="G26" i="1" s="1"/>
  <c r="K26" i="1" s="1"/>
  <c r="F27" i="1"/>
  <c r="G27" i="1" s="1"/>
  <c r="K27" i="1" s="1"/>
  <c r="F28" i="1"/>
  <c r="G28" i="1" s="1"/>
  <c r="K28" i="1" s="1"/>
  <c r="F29" i="1"/>
  <c r="G29" i="1" s="1"/>
  <c r="K29" i="1" s="1"/>
  <c r="F30" i="1"/>
  <c r="G30" i="1" s="1"/>
  <c r="K30" i="1" s="1"/>
  <c r="F31" i="1"/>
  <c r="G31" i="1" s="1"/>
  <c r="K31" i="1" s="1"/>
  <c r="F32" i="1"/>
  <c r="G32" i="1" s="1"/>
  <c r="K32" i="1" s="1"/>
  <c r="F33" i="1"/>
  <c r="G33" i="1" s="1"/>
  <c r="K33" i="1" s="1"/>
  <c r="F34" i="1"/>
  <c r="G34" i="1" s="1"/>
  <c r="K34" i="1" s="1"/>
  <c r="F35" i="1"/>
  <c r="G35" i="1" s="1"/>
  <c r="K35" i="1" s="1"/>
  <c r="F36" i="1"/>
  <c r="G36" i="1" s="1"/>
  <c r="K36" i="1" s="1"/>
  <c r="F37" i="1"/>
  <c r="G37" i="1" s="1"/>
  <c r="K37" i="1" s="1"/>
  <c r="F38" i="1"/>
  <c r="G38" i="1" s="1"/>
  <c r="K38" i="1" s="1"/>
  <c r="F39" i="1"/>
  <c r="G39" i="1" s="1"/>
  <c r="K39" i="1" s="1"/>
  <c r="F40" i="1"/>
  <c r="G40" i="1" s="1"/>
  <c r="K40" i="1" s="1"/>
  <c r="F41" i="1"/>
  <c r="G41" i="1" s="1"/>
  <c r="K41" i="1" s="1"/>
  <c r="F42" i="1"/>
  <c r="G42" i="1" s="1"/>
  <c r="K42" i="1" s="1"/>
  <c r="F43" i="1"/>
  <c r="G43" i="1" s="1"/>
  <c r="K43" i="1" s="1"/>
  <c r="F44" i="1"/>
  <c r="G44" i="1" s="1"/>
  <c r="K44" i="1" s="1"/>
  <c r="F45" i="1"/>
  <c r="G45" i="1" s="1"/>
  <c r="K45" i="1" s="1"/>
  <c r="F46" i="1"/>
  <c r="G46" i="1" s="1"/>
  <c r="K46" i="1" s="1"/>
  <c r="F47" i="1"/>
  <c r="G47" i="1" s="1"/>
  <c r="K47" i="1" s="1"/>
  <c r="F48" i="1"/>
  <c r="G48" i="1" s="1"/>
  <c r="K48" i="1" s="1"/>
  <c r="F49" i="1"/>
  <c r="G49" i="1" s="1"/>
  <c r="K49" i="1" s="1"/>
  <c r="F50" i="1"/>
  <c r="G50" i="1" s="1"/>
  <c r="K50" i="1" s="1"/>
  <c r="F51" i="1"/>
  <c r="G51" i="1" s="1"/>
  <c r="K51" i="1" s="1"/>
  <c r="F52" i="1"/>
  <c r="G52" i="1" s="1"/>
  <c r="K52" i="1" s="1"/>
  <c r="F53" i="1"/>
  <c r="G53" i="1" s="1"/>
  <c r="K53" i="1" s="1"/>
  <c r="F54" i="1"/>
  <c r="G54" i="1" s="1"/>
  <c r="K54" i="1" s="1"/>
  <c r="F55" i="1"/>
  <c r="G55" i="1" s="1"/>
  <c r="K55" i="1" s="1"/>
  <c r="F56" i="1"/>
  <c r="G56" i="1" s="1"/>
  <c r="K56" i="1" s="1"/>
  <c r="F57" i="1"/>
  <c r="G57" i="1" s="1"/>
  <c r="K57" i="1" s="1"/>
  <c r="F58" i="1"/>
  <c r="G58" i="1" s="1"/>
  <c r="K58" i="1" s="1"/>
  <c r="F59" i="1"/>
  <c r="G59" i="1" s="1"/>
  <c r="K59" i="1" s="1"/>
  <c r="F60" i="1"/>
  <c r="G60" i="1" s="1"/>
  <c r="K60" i="1" s="1"/>
  <c r="F61" i="1"/>
  <c r="G61" i="1" s="1"/>
  <c r="K61" i="1" s="1"/>
  <c r="F62" i="1"/>
  <c r="G62" i="1" s="1"/>
  <c r="K62" i="1" s="1"/>
  <c r="F63" i="1"/>
  <c r="G63" i="1" s="1"/>
  <c r="K63" i="1" s="1"/>
  <c r="F64" i="1"/>
  <c r="G64" i="1" s="1"/>
  <c r="K64" i="1" s="1"/>
  <c r="F65" i="1"/>
  <c r="G65" i="1" s="1"/>
  <c r="K65" i="1" s="1"/>
  <c r="F66" i="1"/>
  <c r="G66" i="1" s="1"/>
  <c r="K66" i="1" s="1"/>
  <c r="F67" i="1"/>
  <c r="G67" i="1" s="1"/>
  <c r="K67" i="1" s="1"/>
  <c r="F68" i="1"/>
  <c r="G68" i="1" s="1"/>
  <c r="K68" i="1" s="1"/>
  <c r="F69" i="1"/>
  <c r="G69" i="1" s="1"/>
  <c r="K69" i="1" s="1"/>
  <c r="F70" i="1"/>
  <c r="G70" i="1" s="1"/>
  <c r="K70" i="1" s="1"/>
  <c r="F71" i="1"/>
  <c r="G71" i="1" s="1"/>
  <c r="K71" i="1" s="1"/>
  <c r="F72" i="1"/>
  <c r="G72" i="1" s="1"/>
  <c r="K72" i="1" s="1"/>
  <c r="F73" i="1"/>
  <c r="G73" i="1" s="1"/>
  <c r="K73" i="1" s="1"/>
  <c r="F74" i="1"/>
  <c r="G74" i="1" s="1"/>
  <c r="K74" i="1" s="1"/>
  <c r="F75" i="1"/>
  <c r="G75" i="1" s="1"/>
  <c r="K75" i="1" s="1"/>
  <c r="F76" i="1"/>
  <c r="G76" i="1" s="1"/>
  <c r="K76" i="1" s="1"/>
  <c r="F77" i="1"/>
  <c r="G77" i="1" s="1"/>
  <c r="K77" i="1" s="1"/>
  <c r="F78" i="1"/>
  <c r="G78" i="1" s="1"/>
  <c r="K78" i="1" s="1"/>
  <c r="F79" i="1"/>
  <c r="G79" i="1" s="1"/>
  <c r="K79" i="1" s="1"/>
  <c r="F80" i="1"/>
  <c r="G80" i="1" s="1"/>
  <c r="K80" i="1" s="1"/>
  <c r="F81" i="1"/>
  <c r="G81" i="1" s="1"/>
  <c r="K81" i="1" s="1"/>
  <c r="F82" i="1"/>
  <c r="G82" i="1" s="1"/>
  <c r="K82" i="1" s="1"/>
  <c r="F83" i="1"/>
  <c r="G83" i="1" s="1"/>
  <c r="K83" i="1" s="1"/>
  <c r="F84" i="1"/>
  <c r="G84" i="1" s="1"/>
  <c r="K84" i="1" s="1"/>
  <c r="F85" i="1"/>
  <c r="G85" i="1" s="1"/>
  <c r="K85" i="1" s="1"/>
  <c r="F86" i="1"/>
  <c r="G86" i="1" s="1"/>
  <c r="K86" i="1" s="1"/>
  <c r="F87" i="1"/>
  <c r="G87" i="1" s="1"/>
  <c r="K87" i="1" s="1"/>
  <c r="F88" i="1"/>
  <c r="G88" i="1" s="1"/>
  <c r="K88" i="1" s="1"/>
  <c r="F89" i="1"/>
  <c r="G89" i="1" s="1"/>
  <c r="K89" i="1" s="1"/>
  <c r="F90" i="1"/>
  <c r="G90" i="1" s="1"/>
  <c r="K90" i="1" s="1"/>
  <c r="F91" i="1"/>
  <c r="G91" i="1" s="1"/>
  <c r="K91" i="1" s="1"/>
  <c r="F92" i="1"/>
  <c r="G92" i="1" s="1"/>
  <c r="K92" i="1" s="1"/>
  <c r="F93" i="1"/>
  <c r="G93" i="1" s="1"/>
  <c r="K93" i="1" s="1"/>
  <c r="F94" i="1"/>
  <c r="G94" i="1" s="1"/>
  <c r="K94" i="1" s="1"/>
  <c r="F95" i="1"/>
  <c r="G95" i="1" s="1"/>
  <c r="K95" i="1" s="1"/>
  <c r="F96" i="1"/>
  <c r="G96" i="1" s="1"/>
  <c r="K96" i="1" s="1"/>
  <c r="F97" i="1"/>
  <c r="G97" i="1" s="1"/>
  <c r="K97" i="1" s="1"/>
  <c r="F98" i="1"/>
  <c r="G98" i="1" s="1"/>
  <c r="K98" i="1" s="1"/>
  <c r="F99" i="1"/>
  <c r="G99" i="1" s="1"/>
  <c r="K99" i="1" s="1"/>
  <c r="F100" i="1"/>
  <c r="G100" i="1" s="1"/>
  <c r="K100" i="1" s="1"/>
  <c r="F101" i="1"/>
  <c r="G101" i="1" s="1"/>
  <c r="K101" i="1" s="1"/>
  <c r="F102" i="1"/>
  <c r="G102" i="1" s="1"/>
  <c r="K102" i="1" s="1"/>
  <c r="F103" i="1"/>
  <c r="G103" i="1" s="1"/>
  <c r="K103" i="1" s="1"/>
  <c r="F104" i="1"/>
  <c r="G104" i="1" s="1"/>
  <c r="K104" i="1" s="1"/>
  <c r="F105" i="1"/>
  <c r="G105" i="1" s="1"/>
  <c r="K105" i="1" s="1"/>
  <c r="F106" i="1"/>
  <c r="G106" i="1" s="1"/>
  <c r="K106" i="1" s="1"/>
  <c r="F107" i="1"/>
  <c r="G107" i="1" s="1"/>
  <c r="K107" i="1" s="1"/>
  <c r="F108" i="1"/>
  <c r="G108" i="1" s="1"/>
  <c r="K108" i="1" s="1"/>
  <c r="F109" i="1"/>
  <c r="G109" i="1" s="1"/>
  <c r="K109" i="1" s="1"/>
  <c r="F110" i="1"/>
  <c r="G110" i="1" s="1"/>
  <c r="K110" i="1" s="1"/>
  <c r="F111" i="1"/>
  <c r="G111" i="1" s="1"/>
  <c r="K111" i="1" s="1"/>
  <c r="F112" i="1"/>
  <c r="G112" i="1" s="1"/>
  <c r="K112" i="1" s="1"/>
  <c r="F113" i="1"/>
  <c r="G113" i="1" s="1"/>
  <c r="F114" i="1"/>
  <c r="G114" i="1" s="1"/>
  <c r="K114" i="1" s="1"/>
  <c r="F115" i="1"/>
  <c r="G115" i="1" s="1"/>
  <c r="K115" i="1" s="1"/>
  <c r="F116" i="1"/>
  <c r="G116" i="1" s="1"/>
  <c r="K116" i="1" s="1"/>
  <c r="F117" i="1"/>
  <c r="G117" i="1" s="1"/>
  <c r="K117" i="1" s="1"/>
  <c r="F118" i="1"/>
  <c r="G118" i="1" s="1"/>
  <c r="K118" i="1" s="1"/>
  <c r="F119" i="1"/>
  <c r="G119" i="1" s="1"/>
  <c r="K119" i="1" s="1"/>
  <c r="F120" i="1"/>
  <c r="G120" i="1" s="1"/>
  <c r="K120" i="1" s="1"/>
  <c r="F121" i="1"/>
  <c r="G121" i="1" s="1"/>
  <c r="K121" i="1" s="1"/>
  <c r="F122" i="1"/>
  <c r="G122" i="1" s="1"/>
  <c r="K122" i="1" s="1"/>
  <c r="F123" i="1"/>
  <c r="G123" i="1" s="1"/>
  <c r="K123" i="1" s="1"/>
  <c r="F124" i="1"/>
  <c r="G124" i="1" s="1"/>
  <c r="K124" i="1" s="1"/>
  <c r="F125" i="1"/>
  <c r="G125" i="1" s="1"/>
  <c r="K125" i="1" s="1"/>
  <c r="F126" i="1"/>
  <c r="G126" i="1" s="1"/>
  <c r="K126" i="1" s="1"/>
  <c r="F127" i="1"/>
  <c r="G127" i="1" s="1"/>
  <c r="K127" i="1" s="1"/>
  <c r="F128" i="1"/>
  <c r="G128" i="1" s="1"/>
  <c r="K128" i="1" s="1"/>
  <c r="F129" i="1"/>
  <c r="G129" i="1" s="1"/>
  <c r="K129" i="1" s="1"/>
  <c r="F130" i="1"/>
  <c r="G130" i="1" s="1"/>
  <c r="K130" i="1" s="1"/>
  <c r="F131" i="1"/>
  <c r="G131" i="1" s="1"/>
  <c r="K131" i="1" s="1"/>
  <c r="F132" i="1"/>
  <c r="G132" i="1" s="1"/>
  <c r="K132" i="1" s="1"/>
  <c r="F133" i="1"/>
  <c r="G133" i="1" s="1"/>
  <c r="K133" i="1" s="1"/>
  <c r="F134" i="1"/>
  <c r="G134" i="1" s="1"/>
  <c r="K134" i="1" s="1"/>
  <c r="F135" i="1"/>
  <c r="G135" i="1" s="1"/>
  <c r="K135" i="1" s="1"/>
  <c r="F136" i="1"/>
  <c r="G136" i="1" s="1"/>
  <c r="K136" i="1" s="1"/>
  <c r="F137" i="1"/>
  <c r="G137" i="1" s="1"/>
  <c r="K137" i="1" s="1"/>
  <c r="F138" i="1"/>
  <c r="G138" i="1" s="1"/>
  <c r="K138" i="1" s="1"/>
  <c r="F139" i="1"/>
  <c r="G139" i="1" s="1"/>
  <c r="K139" i="1" s="1"/>
  <c r="F140" i="1"/>
  <c r="G140" i="1" s="1"/>
  <c r="K140" i="1" s="1"/>
  <c r="F141" i="1"/>
  <c r="G141" i="1" s="1"/>
  <c r="K141" i="1" s="1"/>
  <c r="F142" i="1"/>
  <c r="G142" i="1" s="1"/>
  <c r="K142" i="1" s="1"/>
  <c r="F143" i="1"/>
  <c r="G143" i="1" s="1"/>
  <c r="K143" i="1" s="1"/>
  <c r="F144" i="1"/>
  <c r="G144" i="1" s="1"/>
  <c r="K144" i="1" s="1"/>
  <c r="F145" i="1"/>
  <c r="G145" i="1" s="1"/>
  <c r="K145" i="1" s="1"/>
  <c r="F146" i="1"/>
  <c r="G146" i="1" s="1"/>
  <c r="K146" i="1" s="1"/>
  <c r="F147" i="1"/>
  <c r="G147" i="1" s="1"/>
  <c r="K147" i="1" s="1"/>
  <c r="F148" i="1"/>
  <c r="G148" i="1" s="1"/>
  <c r="K148" i="1" s="1"/>
  <c r="F149" i="1"/>
  <c r="G149" i="1" s="1"/>
  <c r="K149" i="1" s="1"/>
  <c r="F150" i="1"/>
  <c r="G150" i="1" s="1"/>
  <c r="K150" i="1" s="1"/>
  <c r="F151" i="1"/>
  <c r="G151" i="1" s="1"/>
  <c r="K151" i="1" s="1"/>
  <c r="F152" i="1"/>
  <c r="G152" i="1" s="1"/>
  <c r="K152" i="1" s="1"/>
  <c r="F153" i="1"/>
  <c r="G153" i="1" s="1"/>
  <c r="K153" i="1" s="1"/>
  <c r="F154" i="1"/>
  <c r="G154" i="1" s="1"/>
  <c r="K154" i="1" s="1"/>
  <c r="F155" i="1"/>
  <c r="G155" i="1" s="1"/>
  <c r="K155" i="1" s="1"/>
  <c r="F156" i="1"/>
  <c r="G156" i="1" s="1"/>
  <c r="K156" i="1" s="1"/>
  <c r="F157" i="1"/>
  <c r="G157" i="1" s="1"/>
  <c r="K157" i="1" s="1"/>
  <c r="F158" i="1"/>
  <c r="G158" i="1" s="1"/>
  <c r="K158" i="1" s="1"/>
  <c r="F159" i="1"/>
  <c r="G159" i="1" s="1"/>
  <c r="K159" i="1" s="1"/>
  <c r="F160" i="1"/>
  <c r="G160" i="1" s="1"/>
  <c r="K160" i="1" s="1"/>
  <c r="F161" i="1"/>
  <c r="G161" i="1" s="1"/>
  <c r="K161" i="1" s="1"/>
  <c r="F162" i="1"/>
  <c r="G162" i="1" s="1"/>
  <c r="K162" i="1" s="1"/>
  <c r="F163" i="1"/>
  <c r="G163" i="1" s="1"/>
  <c r="K163" i="1" s="1"/>
  <c r="F164" i="1"/>
  <c r="G164" i="1" s="1"/>
  <c r="K164" i="1" s="1"/>
  <c r="F165" i="1"/>
  <c r="G165" i="1" s="1"/>
  <c r="K165" i="1" s="1"/>
  <c r="F166" i="1"/>
  <c r="G166" i="1" s="1"/>
  <c r="K166" i="1" s="1"/>
  <c r="F167" i="1"/>
  <c r="G167" i="1" s="1"/>
  <c r="K167" i="1" s="1"/>
  <c r="F168" i="1"/>
  <c r="G168" i="1" s="1"/>
  <c r="K168" i="1" s="1"/>
  <c r="F169" i="1"/>
  <c r="G169" i="1" s="1"/>
  <c r="K169" i="1" s="1"/>
  <c r="F170" i="1"/>
  <c r="G170" i="1" s="1"/>
  <c r="K170" i="1" s="1"/>
  <c r="F171" i="1"/>
  <c r="G171" i="1" s="1"/>
  <c r="K171" i="1" s="1"/>
  <c r="F172" i="1"/>
  <c r="G172" i="1" s="1"/>
  <c r="K172" i="1" s="1"/>
  <c r="F173" i="1"/>
  <c r="G173" i="1" s="1"/>
  <c r="K173" i="1" s="1"/>
  <c r="F174" i="1"/>
  <c r="G174" i="1" s="1"/>
  <c r="K174" i="1" s="1"/>
  <c r="F175" i="1"/>
  <c r="G175" i="1" s="1"/>
  <c r="K175" i="1" s="1"/>
  <c r="F176" i="1"/>
  <c r="G176" i="1" s="1"/>
  <c r="K176" i="1" s="1"/>
  <c r="F177" i="1"/>
  <c r="G177" i="1" s="1"/>
  <c r="K177" i="1" s="1"/>
  <c r="F178" i="1"/>
  <c r="G178" i="1" s="1"/>
  <c r="K178" i="1" s="1"/>
  <c r="F179" i="1"/>
  <c r="G179" i="1" s="1"/>
  <c r="K179" i="1" s="1"/>
  <c r="F180" i="1"/>
  <c r="G180" i="1" s="1"/>
  <c r="K180" i="1" s="1"/>
  <c r="F181" i="1"/>
  <c r="G181" i="1" s="1"/>
  <c r="K181" i="1" s="1"/>
  <c r="F182" i="1"/>
  <c r="G182" i="1" s="1"/>
  <c r="K182" i="1" s="1"/>
  <c r="F183" i="1"/>
  <c r="G183" i="1" s="1"/>
  <c r="K183" i="1" s="1"/>
  <c r="F184" i="1"/>
  <c r="G184" i="1" s="1"/>
  <c r="K184" i="1" s="1"/>
  <c r="F185" i="1"/>
  <c r="G185" i="1" s="1"/>
  <c r="K185" i="1" s="1"/>
  <c r="F186" i="1"/>
  <c r="G186" i="1" s="1"/>
  <c r="K186" i="1" s="1"/>
  <c r="F187" i="1"/>
  <c r="G187" i="1" s="1"/>
  <c r="K187" i="1" s="1"/>
  <c r="F188" i="1"/>
  <c r="G188" i="1" s="1"/>
  <c r="K188" i="1" s="1"/>
  <c r="F189" i="1"/>
  <c r="G189" i="1" s="1"/>
  <c r="K189" i="1" s="1"/>
  <c r="F190" i="1"/>
  <c r="G190" i="1" s="1"/>
  <c r="K190" i="1" s="1"/>
  <c r="F191" i="1"/>
  <c r="G191" i="1" s="1"/>
  <c r="K191" i="1" s="1"/>
  <c r="F192" i="1"/>
  <c r="G192" i="1" s="1"/>
  <c r="K192" i="1" s="1"/>
  <c r="F193" i="1"/>
  <c r="G193" i="1" s="1"/>
  <c r="K193" i="1" s="1"/>
  <c r="F194" i="1"/>
  <c r="G194" i="1" s="1"/>
  <c r="K194" i="1" s="1"/>
  <c r="F195" i="1"/>
  <c r="G195" i="1" s="1"/>
  <c r="K195" i="1" s="1"/>
  <c r="F196" i="1"/>
  <c r="G196" i="1" s="1"/>
  <c r="K196" i="1" s="1"/>
  <c r="F197" i="1"/>
  <c r="G197" i="1" s="1"/>
  <c r="K197" i="1" s="1"/>
  <c r="F198" i="1"/>
  <c r="G198" i="1" s="1"/>
  <c r="K198" i="1" s="1"/>
  <c r="F199" i="1"/>
  <c r="G199" i="1" s="1"/>
  <c r="K199" i="1" s="1"/>
  <c r="F200" i="1"/>
  <c r="G200" i="1" s="1"/>
  <c r="K200" i="1" s="1"/>
  <c r="F201" i="1"/>
  <c r="G201" i="1" s="1"/>
  <c r="K201" i="1" s="1"/>
  <c r="F202" i="1"/>
  <c r="G202" i="1" s="1"/>
  <c r="K202" i="1" s="1"/>
  <c r="F203" i="1"/>
  <c r="G203" i="1" s="1"/>
  <c r="K203" i="1" s="1"/>
  <c r="F204" i="1"/>
  <c r="G204" i="1" s="1"/>
  <c r="K204" i="1" s="1"/>
  <c r="F205" i="1"/>
  <c r="G205" i="1" s="1"/>
  <c r="K205" i="1" s="1"/>
  <c r="F206" i="1"/>
  <c r="G206" i="1" s="1"/>
  <c r="K206" i="1" s="1"/>
  <c r="F207" i="1"/>
  <c r="G207" i="1" s="1"/>
  <c r="K207" i="1" s="1"/>
  <c r="F208" i="1"/>
  <c r="G208" i="1" s="1"/>
  <c r="K208" i="1" s="1"/>
  <c r="F209" i="1"/>
  <c r="G209" i="1" s="1"/>
  <c r="K209" i="1" s="1"/>
  <c r="F210" i="1"/>
  <c r="G210" i="1" s="1"/>
  <c r="K210" i="1" s="1"/>
  <c r="F211" i="1"/>
  <c r="G211" i="1" s="1"/>
  <c r="K211" i="1" s="1"/>
  <c r="F212" i="1"/>
  <c r="G212" i="1" s="1"/>
  <c r="K212" i="1" s="1"/>
  <c r="F213" i="1"/>
  <c r="G213" i="1" s="1"/>
  <c r="K213" i="1" s="1"/>
  <c r="F214" i="1"/>
  <c r="G214" i="1" s="1"/>
  <c r="K214" i="1" s="1"/>
  <c r="F215" i="1"/>
  <c r="G215" i="1" s="1"/>
  <c r="K215" i="1" s="1"/>
  <c r="F216" i="1"/>
  <c r="G216" i="1" s="1"/>
  <c r="K216" i="1" s="1"/>
  <c r="F217" i="1"/>
  <c r="G217" i="1" s="1"/>
  <c r="K217" i="1" s="1"/>
  <c r="F218" i="1"/>
  <c r="G218" i="1" s="1"/>
  <c r="K218" i="1" s="1"/>
  <c r="F219" i="1"/>
  <c r="G219" i="1" s="1"/>
  <c r="K219" i="1" s="1"/>
  <c r="F220" i="1"/>
  <c r="G220" i="1" s="1"/>
  <c r="K220" i="1" s="1"/>
  <c r="F221" i="1"/>
  <c r="G221" i="1" s="1"/>
  <c r="K221" i="1" s="1"/>
  <c r="F222" i="1"/>
  <c r="G222" i="1" s="1"/>
  <c r="K222" i="1" s="1"/>
  <c r="F223" i="1"/>
  <c r="G223" i="1" s="1"/>
  <c r="K223" i="1" s="1"/>
  <c r="F224" i="1"/>
  <c r="G224" i="1" s="1"/>
  <c r="K224" i="1" s="1"/>
  <c r="F225" i="1"/>
  <c r="G225" i="1" s="1"/>
  <c r="K225" i="1" s="1"/>
  <c r="F226" i="1"/>
  <c r="G226" i="1" s="1"/>
  <c r="K226" i="1" s="1"/>
  <c r="F227" i="1"/>
  <c r="G227" i="1" s="1"/>
  <c r="K227" i="1" s="1"/>
  <c r="F228" i="1"/>
  <c r="G228" i="1" s="1"/>
  <c r="K228" i="1" s="1"/>
  <c r="F229" i="1"/>
  <c r="G229" i="1" s="1"/>
  <c r="K229" i="1" s="1"/>
  <c r="F230" i="1"/>
  <c r="G230" i="1" s="1"/>
  <c r="K230" i="1" s="1"/>
  <c r="F231" i="1"/>
  <c r="G231" i="1" s="1"/>
  <c r="K231" i="1" s="1"/>
  <c r="F232" i="1"/>
  <c r="G232" i="1" s="1"/>
  <c r="K232" i="1" s="1"/>
  <c r="F233" i="1"/>
  <c r="G233" i="1" s="1"/>
  <c r="K233" i="1" s="1"/>
  <c r="F234" i="1"/>
  <c r="G234" i="1" s="1"/>
  <c r="K234" i="1" s="1"/>
  <c r="F235" i="1"/>
  <c r="G235" i="1" s="1"/>
  <c r="K235" i="1" s="1"/>
  <c r="F236" i="1"/>
  <c r="G236" i="1" s="1"/>
  <c r="K236" i="1" s="1"/>
  <c r="F237" i="1"/>
  <c r="G237" i="1" s="1"/>
  <c r="K237" i="1" s="1"/>
  <c r="F238" i="1"/>
  <c r="G238" i="1" s="1"/>
  <c r="K238" i="1" s="1"/>
  <c r="F239" i="1"/>
  <c r="G239" i="1" s="1"/>
  <c r="K239" i="1" s="1"/>
  <c r="F240" i="1"/>
  <c r="G240" i="1" s="1"/>
  <c r="K240" i="1" s="1"/>
  <c r="F241" i="1"/>
  <c r="G241" i="1" s="1"/>
  <c r="K241" i="1" s="1"/>
  <c r="F242" i="1"/>
  <c r="G242" i="1" s="1"/>
  <c r="K242" i="1" s="1"/>
  <c r="F243" i="1"/>
  <c r="G243" i="1" s="1"/>
  <c r="K243" i="1" s="1"/>
  <c r="F244" i="1"/>
  <c r="G244" i="1" s="1"/>
  <c r="K244" i="1" s="1"/>
  <c r="F245" i="1"/>
  <c r="G245" i="1" s="1"/>
  <c r="K245" i="1" s="1"/>
  <c r="F246" i="1"/>
  <c r="G246" i="1" s="1"/>
  <c r="K246" i="1" s="1"/>
  <c r="F247" i="1"/>
  <c r="G247" i="1" s="1"/>
  <c r="K247" i="1" s="1"/>
  <c r="F248" i="1"/>
  <c r="G248" i="1" s="1"/>
  <c r="K248" i="1" s="1"/>
  <c r="F249" i="1"/>
  <c r="G249" i="1" s="1"/>
  <c r="K249" i="1" s="1"/>
  <c r="F250" i="1"/>
  <c r="G250" i="1" s="1"/>
  <c r="K250" i="1" s="1"/>
  <c r="F251" i="1"/>
  <c r="G251" i="1" s="1"/>
  <c r="K251" i="1" s="1"/>
  <c r="F252" i="1"/>
  <c r="G252" i="1" s="1"/>
  <c r="K252" i="1" s="1"/>
  <c r="F253" i="1"/>
  <c r="G253" i="1" s="1"/>
  <c r="K253" i="1" s="1"/>
  <c r="F254" i="1"/>
  <c r="G254" i="1" s="1"/>
  <c r="K254" i="1" s="1"/>
  <c r="F255" i="1"/>
  <c r="G255" i="1" s="1"/>
  <c r="K255" i="1" s="1"/>
  <c r="F256" i="1"/>
  <c r="G256" i="1" s="1"/>
  <c r="K256" i="1" s="1"/>
  <c r="F257" i="1"/>
  <c r="G257" i="1" s="1"/>
  <c r="K257" i="1" s="1"/>
  <c r="F258" i="1"/>
  <c r="G258" i="1" s="1"/>
  <c r="K258" i="1" s="1"/>
  <c r="F259" i="1"/>
  <c r="G259" i="1" s="1"/>
  <c r="K259" i="1" s="1"/>
  <c r="F260" i="1"/>
  <c r="G260" i="1" s="1"/>
  <c r="K260" i="1" s="1"/>
  <c r="F261" i="1"/>
  <c r="G261" i="1" s="1"/>
  <c r="K261" i="1" s="1"/>
  <c r="F262" i="1"/>
  <c r="G262" i="1" s="1"/>
  <c r="K262" i="1" s="1"/>
  <c r="F263" i="1"/>
  <c r="G263" i="1" s="1"/>
  <c r="K263" i="1" s="1"/>
  <c r="F264" i="1"/>
  <c r="G264" i="1" s="1"/>
  <c r="K264" i="1" s="1"/>
  <c r="F265" i="1"/>
  <c r="G265" i="1" s="1"/>
  <c r="K265" i="1" s="1"/>
  <c r="F266" i="1"/>
  <c r="G266" i="1" s="1"/>
  <c r="K266" i="1" s="1"/>
  <c r="F267" i="1"/>
  <c r="G267" i="1" s="1"/>
  <c r="K267" i="1" s="1"/>
  <c r="F268" i="1"/>
  <c r="G268" i="1" s="1"/>
  <c r="K268" i="1" s="1"/>
  <c r="F269" i="1"/>
  <c r="G269" i="1" s="1"/>
  <c r="K269" i="1" s="1"/>
  <c r="F270" i="1"/>
  <c r="G270" i="1" s="1"/>
  <c r="K270" i="1" s="1"/>
  <c r="F271" i="1"/>
  <c r="G271" i="1" s="1"/>
  <c r="K271" i="1" s="1"/>
  <c r="F272" i="1"/>
  <c r="G272" i="1" s="1"/>
  <c r="K272" i="1" s="1"/>
  <c r="F273" i="1"/>
  <c r="G273" i="1" s="1"/>
  <c r="K273" i="1" s="1"/>
  <c r="F274" i="1"/>
  <c r="G274" i="1" s="1"/>
  <c r="K274" i="1" s="1"/>
  <c r="F275" i="1"/>
  <c r="G275" i="1" s="1"/>
  <c r="K275" i="1" s="1"/>
  <c r="F276" i="1"/>
  <c r="G276" i="1" s="1"/>
  <c r="K276" i="1" s="1"/>
  <c r="F277" i="1"/>
  <c r="G277" i="1" s="1"/>
  <c r="K277" i="1" s="1"/>
  <c r="F278" i="1"/>
  <c r="G278" i="1" s="1"/>
  <c r="K278" i="1" s="1"/>
  <c r="F279" i="1"/>
  <c r="G279" i="1" s="1"/>
  <c r="K279" i="1" s="1"/>
  <c r="F280" i="1"/>
  <c r="G280" i="1" s="1"/>
  <c r="K280" i="1" s="1"/>
  <c r="F281" i="1"/>
  <c r="G281" i="1" s="1"/>
  <c r="K281" i="1" s="1"/>
  <c r="F282" i="1"/>
  <c r="G282" i="1" s="1"/>
  <c r="K282" i="1" s="1"/>
  <c r="F283" i="1"/>
  <c r="G283" i="1" s="1"/>
  <c r="K283" i="1" s="1"/>
  <c r="F284" i="1"/>
  <c r="G284" i="1" s="1"/>
  <c r="K284" i="1" s="1"/>
  <c r="F285" i="1"/>
  <c r="G285" i="1" s="1"/>
  <c r="K285" i="1" s="1"/>
  <c r="F286" i="1"/>
  <c r="G286" i="1" s="1"/>
  <c r="K286" i="1" s="1"/>
  <c r="F287" i="1"/>
  <c r="G287" i="1" s="1"/>
  <c r="K287" i="1" s="1"/>
  <c r="F288" i="1"/>
  <c r="G288" i="1" s="1"/>
  <c r="K288" i="1" s="1"/>
  <c r="F289" i="1"/>
  <c r="G289" i="1" s="1"/>
  <c r="K289" i="1" s="1"/>
  <c r="F290" i="1"/>
  <c r="G290" i="1" s="1"/>
  <c r="K290" i="1" s="1"/>
  <c r="F291" i="1"/>
  <c r="G291" i="1" s="1"/>
  <c r="K291" i="1" s="1"/>
  <c r="F292" i="1"/>
  <c r="G292" i="1" s="1"/>
  <c r="K292" i="1" s="1"/>
  <c r="F293" i="1"/>
  <c r="G293" i="1" s="1"/>
  <c r="K293" i="1" s="1"/>
  <c r="F294" i="1"/>
  <c r="G294" i="1" s="1"/>
  <c r="K294" i="1" s="1"/>
  <c r="F295" i="1"/>
  <c r="G295" i="1" s="1"/>
  <c r="K295" i="1" s="1"/>
  <c r="F296" i="1"/>
  <c r="G296" i="1" s="1"/>
  <c r="K296" i="1" s="1"/>
  <c r="F297" i="1"/>
  <c r="G297" i="1" s="1"/>
  <c r="K297" i="1" s="1"/>
  <c r="F298" i="1"/>
  <c r="G298" i="1" s="1"/>
  <c r="K298" i="1" s="1"/>
  <c r="F299" i="1"/>
  <c r="G299" i="1" s="1"/>
  <c r="K299" i="1" s="1"/>
  <c r="F300" i="1"/>
  <c r="G300" i="1" s="1"/>
  <c r="K300" i="1" s="1"/>
  <c r="F301" i="1"/>
  <c r="G301" i="1" s="1"/>
  <c r="K301" i="1" s="1"/>
  <c r="F302" i="1"/>
  <c r="G302" i="1" s="1"/>
  <c r="K302" i="1" s="1"/>
  <c r="F303" i="1"/>
  <c r="G303" i="1" s="1"/>
  <c r="K303" i="1" s="1"/>
  <c r="F304" i="1"/>
  <c r="G304" i="1" s="1"/>
  <c r="K304" i="1" s="1"/>
  <c r="F305" i="1"/>
  <c r="G305" i="1" s="1"/>
  <c r="K305" i="1" s="1"/>
  <c r="F306" i="1"/>
  <c r="G306" i="1" s="1"/>
  <c r="K306" i="1" s="1"/>
  <c r="F307" i="1"/>
  <c r="G307" i="1" s="1"/>
  <c r="K307" i="1" s="1"/>
  <c r="F308" i="1"/>
  <c r="G308" i="1" s="1"/>
  <c r="K308" i="1" s="1"/>
  <c r="F309" i="1"/>
  <c r="G309" i="1" s="1"/>
  <c r="K309" i="1" s="1"/>
  <c r="F310" i="1"/>
  <c r="G310" i="1" s="1"/>
  <c r="K310" i="1" s="1"/>
  <c r="F311" i="1"/>
  <c r="G311" i="1" s="1"/>
  <c r="K311" i="1" s="1"/>
  <c r="F312" i="1"/>
  <c r="G312" i="1" s="1"/>
  <c r="K312" i="1" s="1"/>
  <c r="F313" i="1"/>
  <c r="G313" i="1" s="1"/>
  <c r="K313" i="1" s="1"/>
  <c r="F314" i="1"/>
  <c r="G314" i="1" s="1"/>
  <c r="K314" i="1" s="1"/>
  <c r="F315" i="1"/>
  <c r="G315" i="1" s="1"/>
  <c r="K315" i="1" s="1"/>
  <c r="F316" i="1"/>
  <c r="G316" i="1" s="1"/>
  <c r="K316" i="1" s="1"/>
  <c r="F317" i="1"/>
  <c r="G317" i="1" s="1"/>
  <c r="K317" i="1" s="1"/>
  <c r="F318" i="1"/>
  <c r="G318" i="1" s="1"/>
  <c r="K318" i="1" s="1"/>
  <c r="F319" i="1"/>
  <c r="G319" i="1" s="1"/>
  <c r="K319" i="1" s="1"/>
  <c r="F320" i="1"/>
  <c r="G320" i="1" s="1"/>
  <c r="K320" i="1" s="1"/>
  <c r="F321" i="1"/>
  <c r="G321" i="1" s="1"/>
  <c r="K321" i="1" s="1"/>
  <c r="F322" i="1"/>
  <c r="G322" i="1" s="1"/>
  <c r="K322" i="1" s="1"/>
  <c r="F323" i="1"/>
  <c r="G323" i="1" s="1"/>
  <c r="K323" i="1" s="1"/>
  <c r="F324" i="1"/>
  <c r="G324" i="1" s="1"/>
  <c r="K324" i="1" s="1"/>
  <c r="F325" i="1"/>
  <c r="G325" i="1" s="1"/>
  <c r="K325" i="1" s="1"/>
  <c r="F326" i="1"/>
  <c r="G326" i="1" s="1"/>
  <c r="K326" i="1" s="1"/>
  <c r="F327" i="1"/>
  <c r="G327" i="1" s="1"/>
  <c r="K327" i="1" s="1"/>
  <c r="F328" i="1"/>
  <c r="G328" i="1" s="1"/>
  <c r="K328" i="1" s="1"/>
  <c r="F329" i="1"/>
  <c r="G329" i="1" s="1"/>
  <c r="K329" i="1" s="1"/>
  <c r="F330" i="1"/>
  <c r="G330" i="1" s="1"/>
  <c r="K330" i="1" s="1"/>
  <c r="F331" i="1"/>
  <c r="G331" i="1" s="1"/>
  <c r="K331" i="1" s="1"/>
  <c r="F332" i="1"/>
  <c r="G332" i="1" s="1"/>
  <c r="K332" i="1" s="1"/>
  <c r="F333" i="1"/>
  <c r="G333" i="1" s="1"/>
  <c r="K333" i="1" s="1"/>
  <c r="F334" i="1"/>
  <c r="G334" i="1" s="1"/>
  <c r="K334" i="1" s="1"/>
  <c r="F335" i="1"/>
  <c r="G335" i="1" s="1"/>
  <c r="K335" i="1" s="1"/>
  <c r="F336" i="1"/>
  <c r="G336" i="1" s="1"/>
  <c r="K336" i="1" s="1"/>
  <c r="F337" i="1"/>
  <c r="G337" i="1" s="1"/>
  <c r="K337" i="1" s="1"/>
  <c r="F338" i="1"/>
  <c r="G338" i="1" s="1"/>
  <c r="K338" i="1" s="1"/>
  <c r="F339" i="1"/>
  <c r="G339" i="1" s="1"/>
  <c r="K339" i="1" s="1"/>
  <c r="F340" i="1"/>
  <c r="G340" i="1" s="1"/>
  <c r="K340" i="1" s="1"/>
  <c r="F341" i="1"/>
  <c r="G341" i="1" s="1"/>
  <c r="K341" i="1" s="1"/>
  <c r="F342" i="1"/>
  <c r="G342" i="1" s="1"/>
  <c r="K342" i="1" s="1"/>
  <c r="F343" i="1"/>
  <c r="G343" i="1" s="1"/>
  <c r="K343" i="1" s="1"/>
  <c r="F344" i="1"/>
  <c r="G344" i="1" s="1"/>
  <c r="K344" i="1" s="1"/>
  <c r="F345" i="1"/>
  <c r="G345" i="1" s="1"/>
  <c r="K345" i="1" s="1"/>
  <c r="F346" i="1"/>
  <c r="G346" i="1" s="1"/>
  <c r="K346" i="1" s="1"/>
  <c r="F347" i="1"/>
  <c r="G347" i="1" s="1"/>
  <c r="K347" i="1" s="1"/>
  <c r="F348" i="1"/>
  <c r="G348" i="1" s="1"/>
  <c r="K348" i="1" s="1"/>
  <c r="F349" i="1"/>
  <c r="G349" i="1" s="1"/>
  <c r="K349" i="1" s="1"/>
  <c r="F350" i="1"/>
  <c r="G350" i="1" s="1"/>
  <c r="K350" i="1" s="1"/>
  <c r="F351" i="1"/>
  <c r="G351" i="1" s="1"/>
  <c r="K351" i="1" s="1"/>
  <c r="F352" i="1"/>
  <c r="G352" i="1" s="1"/>
  <c r="K352" i="1" s="1"/>
  <c r="F353" i="1"/>
  <c r="G353" i="1" s="1"/>
  <c r="K353" i="1" s="1"/>
  <c r="F354" i="1"/>
  <c r="G354" i="1" s="1"/>
  <c r="K354" i="1" s="1"/>
  <c r="F355" i="1"/>
  <c r="G355" i="1" s="1"/>
  <c r="K355" i="1" s="1"/>
  <c r="F356" i="1"/>
  <c r="G356" i="1" s="1"/>
  <c r="K356" i="1" s="1"/>
  <c r="F357" i="1"/>
  <c r="G357" i="1" s="1"/>
  <c r="K357" i="1" s="1"/>
  <c r="F358" i="1"/>
  <c r="G358" i="1" s="1"/>
  <c r="K358" i="1" s="1"/>
  <c r="F359" i="1"/>
  <c r="G359" i="1" s="1"/>
  <c r="K359" i="1" s="1"/>
  <c r="F360" i="1"/>
  <c r="G360" i="1" s="1"/>
  <c r="K360" i="1" s="1"/>
  <c r="F361" i="1"/>
  <c r="G361" i="1" s="1"/>
  <c r="K361" i="1" s="1"/>
  <c r="F362" i="1"/>
  <c r="G362" i="1" s="1"/>
  <c r="K362" i="1" s="1"/>
  <c r="F363" i="1"/>
  <c r="G363" i="1" s="1"/>
  <c r="K363" i="1" s="1"/>
  <c r="F364" i="1"/>
  <c r="G364" i="1" s="1"/>
  <c r="K364" i="1" s="1"/>
  <c r="F365" i="1"/>
  <c r="G365" i="1" s="1"/>
  <c r="K365" i="1" s="1"/>
  <c r="F366" i="1"/>
  <c r="G366" i="1" s="1"/>
  <c r="K366" i="1" s="1"/>
  <c r="F367" i="1"/>
  <c r="G367" i="1" s="1"/>
  <c r="K367" i="1" s="1"/>
  <c r="F368" i="1"/>
  <c r="G368" i="1" s="1"/>
  <c r="K368" i="1" s="1"/>
  <c r="F369" i="1"/>
  <c r="G369" i="1" s="1"/>
  <c r="K369" i="1" s="1"/>
  <c r="F370" i="1"/>
  <c r="G370" i="1" s="1"/>
  <c r="K370" i="1" s="1"/>
  <c r="F371" i="1"/>
  <c r="G371" i="1" s="1"/>
  <c r="K371" i="1" s="1"/>
  <c r="F372" i="1"/>
  <c r="G372" i="1" s="1"/>
  <c r="K372" i="1" s="1"/>
  <c r="F373" i="1"/>
  <c r="G373" i="1" s="1"/>
  <c r="K373" i="1" s="1"/>
  <c r="F374" i="1"/>
  <c r="G374" i="1" s="1"/>
  <c r="K374" i="1" s="1"/>
  <c r="F375" i="1"/>
  <c r="G375" i="1" s="1"/>
  <c r="K375" i="1" s="1"/>
  <c r="F376" i="1"/>
  <c r="G376" i="1" s="1"/>
  <c r="K376" i="1" s="1"/>
  <c r="F377" i="1"/>
  <c r="G377" i="1" s="1"/>
  <c r="K377" i="1" s="1"/>
  <c r="F378" i="1"/>
  <c r="G378" i="1" s="1"/>
  <c r="K378" i="1" s="1"/>
  <c r="F379" i="1"/>
  <c r="G379" i="1" s="1"/>
  <c r="K379" i="1" s="1"/>
  <c r="F380" i="1"/>
  <c r="G380" i="1" s="1"/>
  <c r="K380" i="1" s="1"/>
  <c r="F381" i="1"/>
  <c r="G381" i="1" s="1"/>
  <c r="K381" i="1" s="1"/>
  <c r="F382" i="1"/>
  <c r="G382" i="1" s="1"/>
  <c r="K382" i="1" s="1"/>
  <c r="F383" i="1"/>
  <c r="G383" i="1" s="1"/>
  <c r="K383" i="1" s="1"/>
  <c r="F384" i="1"/>
  <c r="G384" i="1" s="1"/>
  <c r="K384" i="1" s="1"/>
  <c r="F385" i="1"/>
  <c r="G385" i="1" s="1"/>
  <c r="K385" i="1" s="1"/>
  <c r="F386" i="1"/>
  <c r="G386" i="1" s="1"/>
  <c r="K386" i="1" s="1"/>
  <c r="F387" i="1"/>
  <c r="G387" i="1" s="1"/>
  <c r="K387" i="1" s="1"/>
  <c r="F388" i="1"/>
  <c r="G388" i="1" s="1"/>
  <c r="K388" i="1" s="1"/>
  <c r="F389" i="1"/>
  <c r="G389" i="1" s="1"/>
  <c r="K389" i="1" s="1"/>
  <c r="F390" i="1"/>
  <c r="G390" i="1" s="1"/>
  <c r="K390" i="1" s="1"/>
  <c r="F391" i="1"/>
  <c r="G391" i="1" s="1"/>
  <c r="K391" i="1" s="1"/>
  <c r="F392" i="1"/>
  <c r="G392" i="1" s="1"/>
  <c r="K392" i="1" s="1"/>
  <c r="F393" i="1"/>
  <c r="G393" i="1" s="1"/>
  <c r="K393" i="1" s="1"/>
  <c r="F394" i="1"/>
  <c r="G394" i="1" s="1"/>
  <c r="K394" i="1" s="1"/>
  <c r="F395" i="1"/>
  <c r="G395" i="1" s="1"/>
  <c r="K395" i="1" s="1"/>
  <c r="F396" i="1"/>
  <c r="G396" i="1" s="1"/>
  <c r="K396" i="1" s="1"/>
  <c r="F397" i="1"/>
  <c r="G397" i="1" s="1"/>
  <c r="K397" i="1" s="1"/>
  <c r="F398" i="1"/>
  <c r="G398" i="1" s="1"/>
  <c r="K398" i="1" s="1"/>
  <c r="F399" i="1"/>
  <c r="G399" i="1" s="1"/>
  <c r="K399" i="1" s="1"/>
  <c r="F400" i="1"/>
  <c r="G400" i="1" s="1"/>
  <c r="K400" i="1" s="1"/>
  <c r="F401" i="1"/>
  <c r="G401" i="1" s="1"/>
  <c r="K401" i="1" s="1"/>
  <c r="F402" i="1"/>
  <c r="G402" i="1" s="1"/>
  <c r="K402" i="1" s="1"/>
  <c r="F403" i="1"/>
  <c r="G403" i="1" s="1"/>
  <c r="K403" i="1" s="1"/>
  <c r="F404" i="1"/>
  <c r="G404" i="1" s="1"/>
  <c r="K404" i="1" s="1"/>
  <c r="F405" i="1"/>
  <c r="G405" i="1" s="1"/>
  <c r="K405" i="1" s="1"/>
  <c r="F406" i="1"/>
  <c r="G406" i="1" s="1"/>
  <c r="K406" i="1" s="1"/>
  <c r="F407" i="1"/>
  <c r="G407" i="1" s="1"/>
  <c r="K407" i="1" s="1"/>
  <c r="F408" i="1"/>
  <c r="G408" i="1" s="1"/>
  <c r="K408" i="1" s="1"/>
  <c r="F409" i="1"/>
  <c r="G409" i="1" s="1"/>
  <c r="K409" i="1" s="1"/>
  <c r="F410" i="1"/>
  <c r="G410" i="1" s="1"/>
  <c r="K410" i="1" s="1"/>
  <c r="F411" i="1"/>
  <c r="G411" i="1" s="1"/>
  <c r="K411" i="1" s="1"/>
  <c r="F412" i="1"/>
  <c r="G412" i="1" s="1"/>
  <c r="K412" i="1" s="1"/>
  <c r="F413" i="1"/>
  <c r="G413" i="1" s="1"/>
  <c r="K413" i="1" s="1"/>
  <c r="F414" i="1"/>
  <c r="G414" i="1" s="1"/>
  <c r="K414" i="1" s="1"/>
  <c r="F415" i="1"/>
  <c r="G415" i="1" s="1"/>
  <c r="K415" i="1" s="1"/>
  <c r="F416" i="1"/>
  <c r="G416" i="1" s="1"/>
  <c r="K416" i="1" s="1"/>
  <c r="F417" i="1"/>
  <c r="G417" i="1" s="1"/>
  <c r="K417" i="1" s="1"/>
  <c r="F418" i="1"/>
  <c r="G418" i="1" s="1"/>
  <c r="K418" i="1" s="1"/>
  <c r="F419" i="1"/>
  <c r="G419" i="1" s="1"/>
  <c r="K419" i="1" s="1"/>
  <c r="F420" i="1"/>
  <c r="G420" i="1" s="1"/>
  <c r="K420" i="1" s="1"/>
  <c r="F421" i="1"/>
  <c r="G421" i="1" s="1"/>
  <c r="K421" i="1" s="1"/>
  <c r="F422" i="1"/>
  <c r="G422" i="1" s="1"/>
  <c r="K422" i="1" s="1"/>
  <c r="F423" i="1"/>
  <c r="G423" i="1" s="1"/>
  <c r="K423" i="1" s="1"/>
  <c r="F424" i="1"/>
  <c r="G424" i="1" s="1"/>
  <c r="K424" i="1" s="1"/>
  <c r="F425" i="1"/>
  <c r="G425" i="1" s="1"/>
  <c r="K425" i="1" s="1"/>
  <c r="F426" i="1"/>
  <c r="G426" i="1" s="1"/>
  <c r="K426" i="1" s="1"/>
  <c r="F427" i="1"/>
  <c r="G427" i="1" s="1"/>
  <c r="K427" i="1" s="1"/>
  <c r="F428" i="1"/>
  <c r="G428" i="1" s="1"/>
  <c r="K428" i="1" s="1"/>
  <c r="F429" i="1"/>
  <c r="G429" i="1" s="1"/>
  <c r="K429" i="1" s="1"/>
  <c r="F430" i="1"/>
  <c r="G430" i="1" s="1"/>
  <c r="K430" i="1" s="1"/>
  <c r="F431" i="1"/>
  <c r="G431" i="1" s="1"/>
  <c r="K431" i="1" s="1"/>
  <c r="F432" i="1"/>
  <c r="G432" i="1" s="1"/>
  <c r="K432" i="1" s="1"/>
  <c r="F433" i="1"/>
  <c r="G433" i="1" s="1"/>
  <c r="K433" i="1" s="1"/>
  <c r="F434" i="1"/>
  <c r="G434" i="1" s="1"/>
  <c r="K434" i="1" s="1"/>
  <c r="F435" i="1"/>
  <c r="G435" i="1" s="1"/>
  <c r="K435" i="1" s="1"/>
  <c r="F436" i="1"/>
  <c r="G436" i="1" s="1"/>
  <c r="K436" i="1" s="1"/>
  <c r="F437" i="1"/>
  <c r="G437" i="1" s="1"/>
  <c r="K437" i="1" s="1"/>
  <c r="F438" i="1"/>
  <c r="G438" i="1" s="1"/>
  <c r="K438" i="1" s="1"/>
  <c r="F439" i="1"/>
  <c r="G439" i="1" s="1"/>
  <c r="K439" i="1" s="1"/>
  <c r="F440" i="1"/>
  <c r="G440" i="1" s="1"/>
  <c r="K440" i="1" s="1"/>
  <c r="F441" i="1"/>
  <c r="G441" i="1" s="1"/>
  <c r="K441" i="1" s="1"/>
  <c r="F442" i="1"/>
  <c r="G442" i="1" s="1"/>
  <c r="K442" i="1" s="1"/>
  <c r="F443" i="1"/>
  <c r="G443" i="1" s="1"/>
  <c r="K443" i="1" s="1"/>
  <c r="F444" i="1"/>
  <c r="G444" i="1" s="1"/>
  <c r="K444" i="1" s="1"/>
  <c r="F445" i="1"/>
  <c r="G445" i="1" s="1"/>
  <c r="K445" i="1" s="1"/>
  <c r="F446" i="1"/>
  <c r="G446" i="1" s="1"/>
  <c r="K446" i="1" s="1"/>
  <c r="F447" i="1"/>
  <c r="G447" i="1" s="1"/>
  <c r="K447" i="1" s="1"/>
  <c r="F448" i="1"/>
  <c r="G448" i="1" s="1"/>
  <c r="K448" i="1" s="1"/>
  <c r="F449" i="1"/>
  <c r="G449" i="1" s="1"/>
  <c r="K449" i="1" s="1"/>
  <c r="F450" i="1"/>
  <c r="G450" i="1" s="1"/>
  <c r="K450" i="1" s="1"/>
  <c r="F451" i="1"/>
  <c r="G451" i="1" s="1"/>
  <c r="K451" i="1" s="1"/>
  <c r="F452" i="1"/>
  <c r="G452" i="1" s="1"/>
  <c r="K452" i="1" s="1"/>
  <c r="F453" i="1"/>
  <c r="G453" i="1" s="1"/>
  <c r="K453" i="1" s="1"/>
  <c r="F454" i="1"/>
  <c r="G454" i="1" s="1"/>
  <c r="K454" i="1" s="1"/>
  <c r="F455" i="1"/>
  <c r="G455" i="1" s="1"/>
  <c r="K455" i="1" s="1"/>
  <c r="F456" i="1"/>
  <c r="G456" i="1" s="1"/>
  <c r="K456" i="1" s="1"/>
  <c r="F457" i="1"/>
  <c r="G457" i="1" s="1"/>
  <c r="K457" i="1" s="1"/>
  <c r="F458" i="1"/>
  <c r="G458" i="1" s="1"/>
  <c r="K458" i="1" s="1"/>
  <c r="F459" i="1"/>
  <c r="G459" i="1" s="1"/>
  <c r="K459" i="1" s="1"/>
  <c r="F460" i="1"/>
  <c r="G460" i="1" s="1"/>
  <c r="K460" i="1" s="1"/>
  <c r="F461" i="1"/>
  <c r="G461" i="1" s="1"/>
  <c r="K461" i="1" s="1"/>
  <c r="F462" i="1"/>
  <c r="G462" i="1" s="1"/>
  <c r="K462" i="1" s="1"/>
  <c r="F463" i="1"/>
  <c r="G463" i="1" s="1"/>
  <c r="K463" i="1" s="1"/>
  <c r="F464" i="1"/>
  <c r="G464" i="1" s="1"/>
  <c r="K464" i="1" s="1"/>
  <c r="F465" i="1"/>
  <c r="G465" i="1" s="1"/>
  <c r="K465" i="1" s="1"/>
  <c r="F466" i="1"/>
  <c r="G466" i="1" s="1"/>
  <c r="K466" i="1" s="1"/>
  <c r="F467" i="1"/>
  <c r="G467" i="1" s="1"/>
  <c r="K467" i="1" s="1"/>
  <c r="F468" i="1"/>
  <c r="G468" i="1" s="1"/>
  <c r="K468" i="1" s="1"/>
  <c r="F469" i="1"/>
  <c r="G469" i="1" s="1"/>
  <c r="K469" i="1" s="1"/>
  <c r="F470" i="1"/>
  <c r="G470" i="1" s="1"/>
  <c r="K470" i="1" s="1"/>
  <c r="F471" i="1"/>
  <c r="G471" i="1" s="1"/>
  <c r="K471" i="1" s="1"/>
  <c r="F472" i="1"/>
  <c r="G472" i="1" s="1"/>
  <c r="K472" i="1" s="1"/>
  <c r="F473" i="1"/>
  <c r="G473" i="1" s="1"/>
  <c r="K473" i="1" s="1"/>
  <c r="F474" i="1"/>
  <c r="G474" i="1" s="1"/>
  <c r="K474" i="1" s="1"/>
  <c r="F475" i="1"/>
  <c r="G475" i="1" s="1"/>
  <c r="K475" i="1" s="1"/>
  <c r="F476" i="1"/>
  <c r="G476" i="1" s="1"/>
  <c r="K476" i="1" s="1"/>
  <c r="F477" i="1"/>
  <c r="G477" i="1" s="1"/>
  <c r="K477" i="1" s="1"/>
  <c r="F478" i="1"/>
  <c r="G478" i="1" s="1"/>
  <c r="K478" i="1" s="1"/>
  <c r="F479" i="1"/>
  <c r="G479" i="1" s="1"/>
  <c r="K479" i="1" s="1"/>
  <c r="F480" i="1"/>
  <c r="G480" i="1" s="1"/>
  <c r="K480" i="1" s="1"/>
  <c r="F481" i="1"/>
  <c r="G481" i="1" s="1"/>
  <c r="K481" i="1" s="1"/>
  <c r="F482" i="1"/>
  <c r="G482" i="1" s="1"/>
  <c r="K482" i="1" s="1"/>
  <c r="F483" i="1"/>
  <c r="G483" i="1" s="1"/>
  <c r="K483" i="1" s="1"/>
  <c r="F484" i="1"/>
  <c r="G484" i="1" s="1"/>
  <c r="K484" i="1" s="1"/>
  <c r="F485" i="1"/>
  <c r="G485" i="1" s="1"/>
  <c r="K485" i="1" s="1"/>
  <c r="F486" i="1"/>
  <c r="G486" i="1" s="1"/>
  <c r="K486" i="1" s="1"/>
  <c r="F487" i="1"/>
  <c r="G487" i="1" s="1"/>
  <c r="K487" i="1" s="1"/>
  <c r="F488" i="1"/>
  <c r="G488" i="1" s="1"/>
  <c r="K488" i="1" s="1"/>
  <c r="F489" i="1"/>
  <c r="G489" i="1" s="1"/>
  <c r="K489" i="1" s="1"/>
  <c r="F490" i="1"/>
  <c r="G490" i="1" s="1"/>
  <c r="K490" i="1" s="1"/>
  <c r="F491" i="1"/>
  <c r="G491" i="1" s="1"/>
  <c r="K491" i="1" s="1"/>
  <c r="F492" i="1"/>
  <c r="G492" i="1" s="1"/>
  <c r="K492" i="1" s="1"/>
  <c r="F493" i="1"/>
  <c r="G493" i="1" s="1"/>
  <c r="K493" i="1" s="1"/>
  <c r="F494" i="1"/>
  <c r="G494" i="1" s="1"/>
  <c r="K494" i="1" s="1"/>
  <c r="F495" i="1"/>
  <c r="G495" i="1" s="1"/>
  <c r="K495" i="1" s="1"/>
  <c r="F496" i="1"/>
  <c r="G496" i="1" s="1"/>
  <c r="K496" i="1" s="1"/>
  <c r="F497" i="1"/>
  <c r="G497" i="1" s="1"/>
  <c r="K497" i="1" s="1"/>
  <c r="F498" i="1"/>
  <c r="G498" i="1" s="1"/>
  <c r="K498" i="1" s="1"/>
  <c r="F499" i="1"/>
  <c r="G499" i="1" s="1"/>
  <c r="K499" i="1" s="1"/>
  <c r="F500" i="1"/>
  <c r="G500" i="1" s="1"/>
  <c r="K500" i="1" s="1"/>
  <c r="F501" i="1"/>
  <c r="G501" i="1" s="1"/>
  <c r="K501" i="1" s="1"/>
  <c r="F502" i="1"/>
  <c r="G502" i="1" s="1"/>
  <c r="K502" i="1" s="1"/>
  <c r="F503" i="1"/>
  <c r="G503" i="1" s="1"/>
  <c r="K503" i="1" s="1"/>
  <c r="F504" i="1"/>
  <c r="G504" i="1" s="1"/>
  <c r="K504" i="1" s="1"/>
  <c r="F505" i="1"/>
  <c r="G505" i="1" s="1"/>
  <c r="K505" i="1" s="1"/>
  <c r="F506" i="1"/>
  <c r="G506" i="1" s="1"/>
  <c r="K506" i="1" s="1"/>
  <c r="F507" i="1"/>
  <c r="G507" i="1" s="1"/>
  <c r="K507" i="1" s="1"/>
  <c r="F508" i="1"/>
  <c r="G508" i="1" s="1"/>
  <c r="K508" i="1" s="1"/>
  <c r="F509" i="1"/>
  <c r="G509" i="1" s="1"/>
  <c r="K509" i="1" s="1"/>
  <c r="F510" i="1"/>
  <c r="G510" i="1" s="1"/>
  <c r="K510" i="1" s="1"/>
  <c r="F511" i="1"/>
  <c r="G511" i="1" s="1"/>
  <c r="K511" i="1" s="1"/>
  <c r="F512" i="1"/>
  <c r="G512" i="1" s="1"/>
  <c r="K512" i="1" s="1"/>
  <c r="F513" i="1"/>
  <c r="G513" i="1" s="1"/>
  <c r="K513" i="1" s="1"/>
  <c r="F514" i="1"/>
  <c r="G514" i="1" s="1"/>
  <c r="K514" i="1" s="1"/>
  <c r="F515" i="1"/>
  <c r="G515" i="1" s="1"/>
  <c r="K515" i="1" s="1"/>
  <c r="F516" i="1"/>
  <c r="G516" i="1" s="1"/>
  <c r="K516" i="1" s="1"/>
  <c r="F517" i="1"/>
  <c r="G517" i="1" s="1"/>
  <c r="K517" i="1" s="1"/>
  <c r="F518" i="1"/>
  <c r="G518" i="1" s="1"/>
  <c r="K518" i="1" s="1"/>
  <c r="F519" i="1"/>
  <c r="G519" i="1" s="1"/>
  <c r="K519" i="1" s="1"/>
  <c r="F520" i="1"/>
  <c r="G520" i="1" s="1"/>
  <c r="K520" i="1" s="1"/>
  <c r="F521" i="1"/>
  <c r="G521" i="1" s="1"/>
  <c r="K521" i="1" s="1"/>
  <c r="F522" i="1"/>
  <c r="G522" i="1" s="1"/>
  <c r="K522" i="1" s="1"/>
  <c r="F523" i="1"/>
  <c r="G523" i="1" s="1"/>
  <c r="K523" i="1" s="1"/>
  <c r="F524" i="1"/>
  <c r="G524" i="1" s="1"/>
  <c r="K524" i="1" s="1"/>
  <c r="F525" i="1"/>
  <c r="G525" i="1" s="1"/>
  <c r="K525" i="1" s="1"/>
  <c r="F526" i="1"/>
  <c r="G526" i="1" s="1"/>
  <c r="K526" i="1" s="1"/>
  <c r="F527" i="1"/>
  <c r="G527" i="1" s="1"/>
  <c r="K527" i="1" s="1"/>
  <c r="F528" i="1"/>
  <c r="G528" i="1" s="1"/>
  <c r="K528" i="1" s="1"/>
  <c r="F529" i="1"/>
  <c r="G529" i="1" s="1"/>
  <c r="K529" i="1" s="1"/>
  <c r="F530" i="1"/>
  <c r="G530" i="1" s="1"/>
  <c r="K530" i="1" s="1"/>
  <c r="F531" i="1"/>
  <c r="G531" i="1" s="1"/>
  <c r="K531" i="1" s="1"/>
  <c r="F532" i="1"/>
  <c r="G532" i="1" s="1"/>
  <c r="K532" i="1" s="1"/>
  <c r="F533" i="1"/>
  <c r="G533" i="1" s="1"/>
  <c r="K533" i="1" s="1"/>
  <c r="F534" i="1"/>
  <c r="G534" i="1" s="1"/>
  <c r="K534" i="1" s="1"/>
  <c r="F535" i="1"/>
  <c r="G535" i="1" s="1"/>
  <c r="K535" i="1" s="1"/>
  <c r="F536" i="1"/>
  <c r="G536" i="1" s="1"/>
  <c r="K536" i="1" s="1"/>
  <c r="F537" i="1"/>
  <c r="G537" i="1" s="1"/>
  <c r="K537" i="1" s="1"/>
  <c r="F538" i="1"/>
  <c r="G538" i="1" s="1"/>
  <c r="K538" i="1" s="1"/>
  <c r="F539" i="1"/>
  <c r="G539" i="1" s="1"/>
  <c r="K539" i="1" s="1"/>
  <c r="F540" i="1"/>
  <c r="G540" i="1" s="1"/>
  <c r="K540" i="1" s="1"/>
  <c r="F541" i="1"/>
  <c r="G541" i="1" s="1"/>
  <c r="K541" i="1" s="1"/>
  <c r="F542" i="1"/>
  <c r="G542" i="1" s="1"/>
  <c r="K542" i="1" s="1"/>
  <c r="F543" i="1"/>
  <c r="G543" i="1" s="1"/>
  <c r="K543" i="1" s="1"/>
  <c r="F544" i="1"/>
  <c r="G544" i="1" s="1"/>
  <c r="K544" i="1" s="1"/>
  <c r="F545" i="1"/>
  <c r="G545" i="1" s="1"/>
  <c r="K545" i="1" s="1"/>
  <c r="F546" i="1"/>
  <c r="G546" i="1" s="1"/>
  <c r="K546" i="1" s="1"/>
  <c r="F547" i="1"/>
  <c r="G547" i="1" s="1"/>
  <c r="K547" i="1" s="1"/>
  <c r="F548" i="1"/>
  <c r="G548" i="1" s="1"/>
  <c r="K548" i="1" s="1"/>
  <c r="F549" i="1"/>
  <c r="G549" i="1" s="1"/>
  <c r="K549" i="1" s="1"/>
  <c r="F550" i="1"/>
  <c r="G550" i="1" s="1"/>
  <c r="K550" i="1" s="1"/>
  <c r="F551" i="1"/>
  <c r="G551" i="1" s="1"/>
  <c r="K551" i="1" s="1"/>
  <c r="F552" i="1"/>
  <c r="G552" i="1" s="1"/>
  <c r="K552" i="1" s="1"/>
  <c r="F553" i="1"/>
  <c r="G553" i="1" s="1"/>
  <c r="K553" i="1" s="1"/>
  <c r="F554" i="1"/>
  <c r="G554" i="1" s="1"/>
  <c r="K554" i="1" s="1"/>
  <c r="F555" i="1"/>
  <c r="G555" i="1" s="1"/>
  <c r="K555" i="1" s="1"/>
  <c r="F556" i="1"/>
  <c r="G556" i="1" s="1"/>
  <c r="K556" i="1" s="1"/>
  <c r="F557" i="1"/>
  <c r="G557" i="1" s="1"/>
  <c r="K557" i="1" s="1"/>
  <c r="F558" i="1"/>
  <c r="G558" i="1" s="1"/>
  <c r="K558" i="1" s="1"/>
  <c r="F559" i="1"/>
  <c r="G559" i="1" s="1"/>
  <c r="K559" i="1" s="1"/>
  <c r="F560" i="1"/>
  <c r="G560" i="1" s="1"/>
  <c r="K560" i="1" s="1"/>
  <c r="F561" i="1"/>
  <c r="G561" i="1" s="1"/>
  <c r="K561" i="1" s="1"/>
  <c r="F562" i="1"/>
  <c r="G562" i="1" s="1"/>
  <c r="K562" i="1" s="1"/>
  <c r="F563" i="1"/>
  <c r="G563" i="1" s="1"/>
  <c r="K563" i="1" s="1"/>
  <c r="F564" i="1"/>
  <c r="G564" i="1" s="1"/>
  <c r="K564" i="1" s="1"/>
  <c r="F565" i="1"/>
  <c r="G565" i="1" s="1"/>
  <c r="K565" i="1" s="1"/>
  <c r="F566" i="1"/>
  <c r="G566" i="1" s="1"/>
  <c r="K566" i="1" s="1"/>
  <c r="F567" i="1"/>
  <c r="G567" i="1" s="1"/>
  <c r="K567" i="1" s="1"/>
  <c r="F568" i="1"/>
  <c r="G568" i="1" s="1"/>
  <c r="K568" i="1" s="1"/>
  <c r="F569" i="1"/>
  <c r="G569" i="1" s="1"/>
  <c r="K569" i="1" s="1"/>
  <c r="F570" i="1"/>
  <c r="G570" i="1" s="1"/>
  <c r="K570" i="1" s="1"/>
  <c r="F571" i="1"/>
  <c r="G571" i="1" s="1"/>
  <c r="K571" i="1" s="1"/>
  <c r="F572" i="1"/>
  <c r="G572" i="1" s="1"/>
  <c r="K572" i="1" s="1"/>
  <c r="F573" i="1"/>
  <c r="G573" i="1" s="1"/>
  <c r="K573" i="1" s="1"/>
  <c r="F574" i="1"/>
  <c r="G574" i="1" s="1"/>
  <c r="K574" i="1" s="1"/>
  <c r="F575" i="1"/>
  <c r="G575" i="1" s="1"/>
  <c r="K575" i="1" s="1"/>
  <c r="F576" i="1"/>
  <c r="G576" i="1" s="1"/>
  <c r="K576" i="1" s="1"/>
  <c r="F577" i="1"/>
  <c r="G577" i="1" s="1"/>
  <c r="K577" i="1" s="1"/>
  <c r="F578" i="1"/>
  <c r="G578" i="1" s="1"/>
  <c r="K578" i="1" s="1"/>
  <c r="F579" i="1"/>
  <c r="G579" i="1" s="1"/>
  <c r="K579" i="1" s="1"/>
  <c r="F580" i="1"/>
  <c r="G580" i="1" s="1"/>
  <c r="K580" i="1" s="1"/>
  <c r="F581" i="1"/>
  <c r="G581" i="1" s="1"/>
  <c r="K581" i="1" s="1"/>
  <c r="F582" i="1"/>
  <c r="G582" i="1" s="1"/>
  <c r="K582" i="1" s="1"/>
  <c r="F583" i="1"/>
  <c r="G583" i="1" s="1"/>
  <c r="K583" i="1" s="1"/>
  <c r="F584" i="1"/>
  <c r="G584" i="1" s="1"/>
  <c r="K584" i="1" s="1"/>
  <c r="F585" i="1"/>
  <c r="G585" i="1" s="1"/>
  <c r="K585" i="1" s="1"/>
  <c r="F586" i="1"/>
  <c r="G586" i="1" s="1"/>
  <c r="K586" i="1" s="1"/>
  <c r="F587" i="1"/>
  <c r="G587" i="1" s="1"/>
  <c r="K587" i="1" s="1"/>
  <c r="F588" i="1"/>
  <c r="G588" i="1" s="1"/>
  <c r="K588" i="1" s="1"/>
  <c r="F589" i="1"/>
  <c r="G589" i="1" s="1"/>
  <c r="K589" i="1" s="1"/>
  <c r="F590" i="1"/>
  <c r="G590" i="1" s="1"/>
  <c r="K590" i="1" s="1"/>
  <c r="F591" i="1"/>
  <c r="G591" i="1" s="1"/>
  <c r="K591" i="1" s="1"/>
  <c r="F592" i="1"/>
  <c r="G592" i="1" s="1"/>
  <c r="K592" i="1" s="1"/>
  <c r="F593" i="1"/>
  <c r="G593" i="1" s="1"/>
  <c r="K593" i="1" s="1"/>
  <c r="F594" i="1"/>
  <c r="G594" i="1" s="1"/>
  <c r="K594" i="1" s="1"/>
  <c r="F595" i="1"/>
  <c r="G595" i="1" s="1"/>
  <c r="K595" i="1" s="1"/>
  <c r="F596" i="1"/>
  <c r="G596" i="1" s="1"/>
  <c r="K596" i="1" s="1"/>
  <c r="F597" i="1"/>
  <c r="G597" i="1" s="1"/>
  <c r="K597" i="1" s="1"/>
  <c r="F598" i="1"/>
  <c r="G598" i="1" s="1"/>
  <c r="K598" i="1" s="1"/>
  <c r="F599" i="1"/>
  <c r="G599" i="1" s="1"/>
  <c r="K599" i="1" s="1"/>
  <c r="F600" i="1"/>
  <c r="G600" i="1" s="1"/>
  <c r="K600" i="1" s="1"/>
  <c r="F601" i="1"/>
  <c r="G601" i="1" s="1"/>
  <c r="K601" i="1" s="1"/>
  <c r="F602" i="1"/>
  <c r="G602" i="1" s="1"/>
  <c r="K602" i="1" s="1"/>
  <c r="F603" i="1"/>
  <c r="G603" i="1" s="1"/>
  <c r="K603" i="1" s="1"/>
  <c r="F604" i="1"/>
  <c r="G604" i="1" s="1"/>
  <c r="K604" i="1" s="1"/>
  <c r="F605" i="1"/>
  <c r="G605" i="1" s="1"/>
  <c r="K605" i="1" s="1"/>
  <c r="F606" i="1"/>
  <c r="G606" i="1" s="1"/>
  <c r="K606" i="1" s="1"/>
  <c r="F607" i="1"/>
  <c r="G607" i="1" s="1"/>
  <c r="K607" i="1" s="1"/>
  <c r="F608" i="1"/>
  <c r="G608" i="1" s="1"/>
  <c r="K608" i="1" s="1"/>
  <c r="F609" i="1"/>
  <c r="G609" i="1" s="1"/>
  <c r="K609" i="1" s="1"/>
  <c r="F610" i="1"/>
  <c r="G610" i="1" s="1"/>
  <c r="K610" i="1" s="1"/>
  <c r="F611" i="1"/>
  <c r="G611" i="1" s="1"/>
  <c r="K611" i="1" s="1"/>
  <c r="F612" i="1"/>
  <c r="G612" i="1" s="1"/>
  <c r="K612" i="1" s="1"/>
  <c r="F613" i="1"/>
  <c r="G613" i="1" s="1"/>
  <c r="K613" i="1" s="1"/>
  <c r="F614" i="1"/>
  <c r="G614" i="1" s="1"/>
  <c r="K614" i="1" s="1"/>
  <c r="F615" i="1"/>
  <c r="G615" i="1" s="1"/>
  <c r="K615" i="1" s="1"/>
  <c r="F616" i="1"/>
  <c r="G616" i="1" s="1"/>
  <c r="K616" i="1" s="1"/>
  <c r="F617" i="1"/>
  <c r="G617" i="1" s="1"/>
  <c r="K617" i="1" s="1"/>
  <c r="F618" i="1"/>
  <c r="G618" i="1" s="1"/>
  <c r="K618" i="1" s="1"/>
  <c r="F619" i="1"/>
  <c r="G619" i="1" s="1"/>
  <c r="K619" i="1" s="1"/>
  <c r="F620" i="1"/>
  <c r="G620" i="1" s="1"/>
  <c r="K620" i="1" s="1"/>
  <c r="F621" i="1"/>
  <c r="G621" i="1" s="1"/>
  <c r="K621" i="1" s="1"/>
  <c r="F622" i="1"/>
  <c r="G622" i="1" s="1"/>
  <c r="K622" i="1" s="1"/>
  <c r="F623" i="1"/>
  <c r="G623" i="1" s="1"/>
  <c r="K623" i="1" s="1"/>
  <c r="F624" i="1"/>
  <c r="G624" i="1" s="1"/>
  <c r="K624" i="1" s="1"/>
  <c r="F625" i="1"/>
  <c r="G625" i="1" s="1"/>
  <c r="K625" i="1" s="1"/>
  <c r="F626" i="1"/>
  <c r="G626" i="1" s="1"/>
  <c r="K626" i="1" s="1"/>
  <c r="F627" i="1"/>
  <c r="G627" i="1" s="1"/>
  <c r="K627" i="1" s="1"/>
  <c r="F628" i="1"/>
  <c r="G628" i="1" s="1"/>
  <c r="K628" i="1" s="1"/>
  <c r="F629" i="1"/>
  <c r="G629" i="1" s="1"/>
  <c r="K629" i="1" s="1"/>
  <c r="F630" i="1"/>
  <c r="G630" i="1" s="1"/>
  <c r="K630" i="1" s="1"/>
  <c r="F631" i="1"/>
  <c r="G631" i="1" s="1"/>
  <c r="K631" i="1" s="1"/>
  <c r="F632" i="1"/>
  <c r="G632" i="1" s="1"/>
  <c r="K632" i="1" s="1"/>
  <c r="F633" i="1"/>
  <c r="G633" i="1" s="1"/>
  <c r="K633" i="1" s="1"/>
  <c r="F634" i="1"/>
  <c r="G634" i="1" s="1"/>
  <c r="K634" i="1" s="1"/>
  <c r="F635" i="1"/>
  <c r="G635" i="1" s="1"/>
  <c r="K635" i="1" s="1"/>
  <c r="F636" i="1"/>
  <c r="G636" i="1" s="1"/>
  <c r="K636" i="1" s="1"/>
  <c r="F637" i="1"/>
  <c r="G637" i="1" s="1"/>
  <c r="K637" i="1" s="1"/>
  <c r="F638" i="1"/>
  <c r="G638" i="1" s="1"/>
  <c r="K638" i="1" s="1"/>
  <c r="F639" i="1"/>
  <c r="G639" i="1" s="1"/>
  <c r="K639" i="1" s="1"/>
  <c r="F640" i="1"/>
  <c r="G640" i="1" s="1"/>
  <c r="K640" i="1" s="1"/>
  <c r="F641" i="1"/>
  <c r="G641" i="1" s="1"/>
  <c r="K641" i="1" s="1"/>
  <c r="F642" i="1"/>
  <c r="G642" i="1" s="1"/>
  <c r="K642" i="1" s="1"/>
  <c r="F643" i="1"/>
  <c r="G643" i="1" s="1"/>
  <c r="K643" i="1" s="1"/>
  <c r="F644" i="1"/>
  <c r="G644" i="1" s="1"/>
  <c r="K644" i="1" s="1"/>
  <c r="F645" i="1"/>
  <c r="G645" i="1" s="1"/>
  <c r="K645" i="1" s="1"/>
  <c r="F646" i="1"/>
  <c r="G646" i="1" s="1"/>
  <c r="K646" i="1" s="1"/>
  <c r="F647" i="1"/>
  <c r="G647" i="1" s="1"/>
  <c r="K647" i="1" s="1"/>
  <c r="F648" i="1"/>
  <c r="G648" i="1" s="1"/>
  <c r="K648" i="1" s="1"/>
  <c r="F649" i="1"/>
  <c r="G649" i="1" s="1"/>
  <c r="K649" i="1" s="1"/>
  <c r="F650" i="1"/>
  <c r="G650" i="1" s="1"/>
  <c r="K650" i="1" s="1"/>
  <c r="F651" i="1"/>
  <c r="G651" i="1" s="1"/>
  <c r="K651" i="1" s="1"/>
  <c r="F652" i="1"/>
  <c r="G652" i="1" s="1"/>
  <c r="K652" i="1" s="1"/>
  <c r="F653" i="1"/>
  <c r="G653" i="1" s="1"/>
  <c r="K653" i="1" s="1"/>
  <c r="F654" i="1"/>
  <c r="G654" i="1" s="1"/>
  <c r="K654" i="1" s="1"/>
  <c r="F655" i="1"/>
  <c r="G655" i="1" s="1"/>
  <c r="K655" i="1" s="1"/>
  <c r="F656" i="1"/>
  <c r="G656" i="1" s="1"/>
  <c r="K656" i="1" s="1"/>
  <c r="F657" i="1"/>
  <c r="G657" i="1" s="1"/>
  <c r="K657" i="1" s="1"/>
  <c r="F658" i="1"/>
  <c r="G658" i="1" s="1"/>
  <c r="K658" i="1" s="1"/>
  <c r="F659" i="1"/>
  <c r="G659" i="1" s="1"/>
  <c r="K659" i="1" s="1"/>
  <c r="F660" i="1"/>
  <c r="G660" i="1" s="1"/>
  <c r="K660" i="1" s="1"/>
  <c r="F661" i="1"/>
  <c r="G661" i="1" s="1"/>
  <c r="K661" i="1" s="1"/>
  <c r="F662" i="1"/>
  <c r="G662" i="1" s="1"/>
  <c r="K662" i="1" s="1"/>
  <c r="F663" i="1"/>
  <c r="G663" i="1" s="1"/>
  <c r="K663" i="1" s="1"/>
  <c r="F664" i="1"/>
  <c r="G664" i="1" s="1"/>
  <c r="K664" i="1" s="1"/>
  <c r="F665" i="1"/>
  <c r="G665" i="1" s="1"/>
  <c r="K665" i="1" s="1"/>
  <c r="F666" i="1"/>
  <c r="G666" i="1" s="1"/>
  <c r="K666" i="1" s="1"/>
  <c r="F667" i="1"/>
  <c r="G667" i="1" s="1"/>
  <c r="K667" i="1" s="1"/>
  <c r="F668" i="1"/>
  <c r="G668" i="1" s="1"/>
  <c r="K668" i="1" s="1"/>
  <c r="F669" i="1"/>
  <c r="G669" i="1" s="1"/>
  <c r="K669" i="1" s="1"/>
  <c r="F670" i="1"/>
  <c r="G670" i="1" s="1"/>
  <c r="K670" i="1" s="1"/>
  <c r="F671" i="1"/>
  <c r="G671" i="1" s="1"/>
  <c r="K671" i="1" s="1"/>
  <c r="F672" i="1"/>
  <c r="G672" i="1" s="1"/>
  <c r="K672" i="1" s="1"/>
  <c r="F673" i="1"/>
  <c r="G673" i="1" s="1"/>
  <c r="K673" i="1" s="1"/>
  <c r="F674" i="1"/>
  <c r="G674" i="1" s="1"/>
  <c r="K674" i="1" s="1"/>
  <c r="F675" i="1"/>
  <c r="G675" i="1" s="1"/>
  <c r="K675" i="1" s="1"/>
  <c r="F676" i="1"/>
  <c r="G676" i="1" s="1"/>
  <c r="K676" i="1" s="1"/>
  <c r="F677" i="1"/>
  <c r="G677" i="1" s="1"/>
  <c r="K677" i="1" s="1"/>
  <c r="F678" i="1"/>
  <c r="G678" i="1" s="1"/>
  <c r="K678" i="1" s="1"/>
  <c r="F679" i="1"/>
  <c r="G679" i="1" s="1"/>
  <c r="K679" i="1" s="1"/>
  <c r="F680" i="1"/>
  <c r="G680" i="1" s="1"/>
  <c r="K680" i="1" s="1"/>
  <c r="F681" i="1"/>
  <c r="G681" i="1" s="1"/>
  <c r="K681" i="1" s="1"/>
  <c r="F682" i="1"/>
  <c r="G682" i="1" s="1"/>
  <c r="K682" i="1" s="1"/>
  <c r="F683" i="1"/>
  <c r="G683" i="1" s="1"/>
  <c r="K683" i="1" s="1"/>
  <c r="F684" i="1"/>
  <c r="G684" i="1" s="1"/>
  <c r="K684" i="1" s="1"/>
  <c r="F685" i="1"/>
  <c r="G685" i="1" s="1"/>
  <c r="K685" i="1" s="1"/>
  <c r="F686" i="1"/>
  <c r="G686" i="1" s="1"/>
  <c r="K686" i="1" s="1"/>
  <c r="F687" i="1"/>
  <c r="G687" i="1" s="1"/>
  <c r="K687" i="1" s="1"/>
  <c r="F688" i="1"/>
  <c r="G688" i="1" s="1"/>
  <c r="K688" i="1" s="1"/>
  <c r="F689" i="1"/>
  <c r="G689" i="1" s="1"/>
  <c r="K689" i="1" s="1"/>
  <c r="F690" i="1"/>
  <c r="G690" i="1" s="1"/>
  <c r="K690" i="1" s="1"/>
  <c r="F691" i="1"/>
  <c r="G691" i="1" s="1"/>
  <c r="K691" i="1" s="1"/>
  <c r="F692" i="1"/>
  <c r="G692" i="1" s="1"/>
  <c r="K692" i="1" s="1"/>
  <c r="F693" i="1"/>
  <c r="G693" i="1" s="1"/>
  <c r="K693" i="1" s="1"/>
  <c r="F694" i="1"/>
  <c r="G694" i="1" s="1"/>
  <c r="K694" i="1" s="1"/>
  <c r="F695" i="1"/>
  <c r="G695" i="1" s="1"/>
  <c r="K695" i="1" s="1"/>
  <c r="F696" i="1"/>
  <c r="G696" i="1" s="1"/>
  <c r="K696" i="1" s="1"/>
  <c r="F697" i="1"/>
  <c r="G697" i="1" s="1"/>
  <c r="K697" i="1" s="1"/>
  <c r="F698" i="1"/>
  <c r="G698" i="1" s="1"/>
  <c r="K698" i="1" s="1"/>
  <c r="F699" i="1"/>
  <c r="G699" i="1" s="1"/>
  <c r="K699" i="1" s="1"/>
  <c r="F700" i="1"/>
  <c r="G700" i="1" s="1"/>
  <c r="K700" i="1" s="1"/>
  <c r="F701" i="1"/>
  <c r="G701" i="1" s="1"/>
  <c r="K701" i="1" s="1"/>
  <c r="F702" i="1"/>
  <c r="G702" i="1" s="1"/>
  <c r="K702" i="1" s="1"/>
  <c r="F703" i="1"/>
  <c r="G703" i="1" s="1"/>
  <c r="K703" i="1" s="1"/>
  <c r="F704" i="1"/>
  <c r="G704" i="1" s="1"/>
  <c r="K704" i="1" s="1"/>
  <c r="F705" i="1"/>
  <c r="G705" i="1" s="1"/>
  <c r="K705" i="1" s="1"/>
  <c r="F706" i="1"/>
  <c r="G706" i="1" s="1"/>
  <c r="K706" i="1" s="1"/>
  <c r="F707" i="1"/>
  <c r="G707" i="1" s="1"/>
  <c r="K707" i="1" s="1"/>
  <c r="F708" i="1"/>
  <c r="G708" i="1" s="1"/>
  <c r="K708" i="1" s="1"/>
  <c r="F709" i="1"/>
  <c r="G709" i="1" s="1"/>
  <c r="K709" i="1" s="1"/>
  <c r="F710" i="1"/>
  <c r="G710" i="1" s="1"/>
  <c r="K710" i="1" s="1"/>
  <c r="F711" i="1"/>
  <c r="G711" i="1" s="1"/>
  <c r="K711" i="1" s="1"/>
  <c r="F712" i="1"/>
  <c r="G712" i="1" s="1"/>
  <c r="K712" i="1" s="1"/>
  <c r="F713" i="1"/>
  <c r="G713" i="1" s="1"/>
  <c r="K713" i="1" s="1"/>
  <c r="F714" i="1"/>
  <c r="G714" i="1" s="1"/>
  <c r="K714" i="1" s="1"/>
  <c r="F715" i="1"/>
  <c r="G715" i="1" s="1"/>
  <c r="K715" i="1" s="1"/>
  <c r="F716" i="1"/>
  <c r="G716" i="1" s="1"/>
  <c r="K716" i="1" s="1"/>
  <c r="F717" i="1"/>
  <c r="G717" i="1" s="1"/>
  <c r="K717" i="1" s="1"/>
  <c r="F718" i="1"/>
  <c r="G718" i="1" s="1"/>
  <c r="K718" i="1" s="1"/>
  <c r="F719" i="1"/>
  <c r="G719" i="1" s="1"/>
  <c r="K719" i="1" s="1"/>
  <c r="F720" i="1"/>
  <c r="G720" i="1" s="1"/>
  <c r="K720" i="1" s="1"/>
  <c r="F721" i="1"/>
  <c r="G721" i="1" s="1"/>
  <c r="K721" i="1" s="1"/>
  <c r="F722" i="1"/>
  <c r="G722" i="1" s="1"/>
  <c r="K722" i="1" s="1"/>
  <c r="F723" i="1"/>
  <c r="G723" i="1" s="1"/>
  <c r="K723" i="1" s="1"/>
  <c r="F724" i="1"/>
  <c r="G724" i="1" s="1"/>
  <c r="K724" i="1" s="1"/>
  <c r="F725" i="1"/>
  <c r="G725" i="1" s="1"/>
  <c r="K725" i="1" s="1"/>
  <c r="F726" i="1"/>
  <c r="G726" i="1" s="1"/>
  <c r="K726" i="1" s="1"/>
  <c r="F727" i="1"/>
  <c r="G727" i="1" s="1"/>
  <c r="K727" i="1" s="1"/>
  <c r="F728" i="1"/>
  <c r="G728" i="1" s="1"/>
  <c r="K728" i="1" s="1"/>
  <c r="F729" i="1"/>
  <c r="G729" i="1" s="1"/>
  <c r="K729" i="1" s="1"/>
  <c r="F730" i="1"/>
  <c r="G730" i="1" s="1"/>
  <c r="K730" i="1" s="1"/>
  <c r="F731" i="1"/>
  <c r="G731" i="1" s="1"/>
  <c r="K731" i="1" s="1"/>
  <c r="F732" i="1"/>
  <c r="G732" i="1" s="1"/>
  <c r="K732" i="1" s="1"/>
  <c r="F733" i="1"/>
  <c r="G733" i="1" s="1"/>
  <c r="K733" i="1" s="1"/>
  <c r="F734" i="1"/>
  <c r="G734" i="1" s="1"/>
  <c r="K734" i="1" s="1"/>
  <c r="F735" i="1"/>
  <c r="G735" i="1" s="1"/>
  <c r="K735" i="1" s="1"/>
  <c r="F736" i="1"/>
  <c r="G736" i="1" s="1"/>
  <c r="K736" i="1" s="1"/>
  <c r="F737" i="1"/>
  <c r="G737" i="1" s="1"/>
  <c r="K737" i="1" s="1"/>
  <c r="F738" i="1"/>
  <c r="G738" i="1" s="1"/>
  <c r="K738" i="1" s="1"/>
  <c r="F739" i="1"/>
  <c r="G739" i="1" s="1"/>
  <c r="K739" i="1" s="1"/>
  <c r="F740" i="1"/>
  <c r="G740" i="1" s="1"/>
  <c r="K740" i="1" s="1"/>
  <c r="F741" i="1"/>
  <c r="G741" i="1" s="1"/>
  <c r="K741" i="1" s="1"/>
  <c r="F742" i="1"/>
  <c r="G742" i="1" s="1"/>
  <c r="K742" i="1" s="1"/>
  <c r="F743" i="1"/>
  <c r="G743" i="1" s="1"/>
  <c r="K743" i="1" s="1"/>
  <c r="F744" i="1"/>
  <c r="G744" i="1" s="1"/>
  <c r="K744" i="1" s="1"/>
  <c r="F745" i="1"/>
  <c r="G745" i="1" s="1"/>
  <c r="K745" i="1" s="1"/>
  <c r="F746" i="1"/>
  <c r="G746" i="1" s="1"/>
  <c r="K746" i="1" s="1"/>
  <c r="F747" i="1"/>
  <c r="G747" i="1" s="1"/>
  <c r="K747" i="1" s="1"/>
  <c r="F748" i="1"/>
  <c r="G748" i="1" s="1"/>
  <c r="K748" i="1" s="1"/>
  <c r="F749" i="1"/>
  <c r="G749" i="1" s="1"/>
  <c r="K749" i="1" s="1"/>
  <c r="F750" i="1"/>
  <c r="G750" i="1" s="1"/>
  <c r="K750" i="1" s="1"/>
  <c r="F751" i="1"/>
  <c r="G751" i="1" s="1"/>
  <c r="K751" i="1" s="1"/>
  <c r="F752" i="1"/>
  <c r="G752" i="1" s="1"/>
  <c r="K752" i="1" s="1"/>
  <c r="F753" i="1"/>
  <c r="G753" i="1" s="1"/>
  <c r="K753" i="1" s="1"/>
  <c r="F754" i="1"/>
  <c r="G754" i="1" s="1"/>
  <c r="K754" i="1" s="1"/>
  <c r="F755" i="1"/>
  <c r="G755" i="1" s="1"/>
  <c r="K755" i="1" s="1"/>
  <c r="F756" i="1"/>
  <c r="G756" i="1" s="1"/>
  <c r="K756" i="1" s="1"/>
  <c r="F757" i="1"/>
  <c r="G757" i="1" s="1"/>
  <c r="K757" i="1" s="1"/>
  <c r="F758" i="1"/>
  <c r="G758" i="1" s="1"/>
  <c r="K758" i="1" s="1"/>
  <c r="F759" i="1"/>
  <c r="G759" i="1" s="1"/>
  <c r="K759" i="1" s="1"/>
  <c r="F760" i="1"/>
  <c r="G760" i="1" s="1"/>
  <c r="K760" i="1" s="1"/>
  <c r="F761" i="1"/>
  <c r="G761" i="1" s="1"/>
  <c r="K761" i="1" s="1"/>
  <c r="F762" i="1"/>
  <c r="G762" i="1" s="1"/>
  <c r="K762" i="1" s="1"/>
  <c r="F763" i="1"/>
  <c r="G763" i="1" s="1"/>
  <c r="K763" i="1" s="1"/>
  <c r="F764" i="1"/>
  <c r="G764" i="1" s="1"/>
  <c r="K764" i="1" s="1"/>
  <c r="F765" i="1"/>
  <c r="G765" i="1" s="1"/>
  <c r="K765" i="1" s="1"/>
  <c r="F766" i="1"/>
  <c r="G766" i="1" s="1"/>
  <c r="K766" i="1" s="1"/>
  <c r="F767" i="1"/>
  <c r="G767" i="1" s="1"/>
  <c r="K767" i="1" s="1"/>
  <c r="F768" i="1"/>
  <c r="G768" i="1" s="1"/>
  <c r="K768" i="1" s="1"/>
  <c r="F769" i="1"/>
  <c r="G769" i="1" s="1"/>
  <c r="K769" i="1" s="1"/>
  <c r="F770" i="1"/>
  <c r="G770" i="1" s="1"/>
  <c r="K770" i="1" s="1"/>
  <c r="F771" i="1"/>
  <c r="G771" i="1" s="1"/>
  <c r="K771" i="1" s="1"/>
  <c r="F772" i="1"/>
  <c r="G772" i="1" s="1"/>
  <c r="K772" i="1" s="1"/>
  <c r="F773" i="1"/>
  <c r="G773" i="1" s="1"/>
  <c r="K773" i="1" s="1"/>
  <c r="F774" i="1"/>
  <c r="G774" i="1" s="1"/>
  <c r="K774" i="1" s="1"/>
  <c r="F775" i="1"/>
  <c r="G775" i="1" s="1"/>
  <c r="K775" i="1" s="1"/>
  <c r="F776" i="1"/>
  <c r="G776" i="1" s="1"/>
  <c r="K776" i="1" s="1"/>
  <c r="F777" i="1"/>
  <c r="G777" i="1" s="1"/>
  <c r="K777" i="1" s="1"/>
  <c r="F778" i="1"/>
  <c r="G778" i="1" s="1"/>
  <c r="K778" i="1" s="1"/>
  <c r="F779" i="1"/>
  <c r="G779" i="1" s="1"/>
  <c r="K779" i="1" s="1"/>
  <c r="F780" i="1"/>
  <c r="G780" i="1" s="1"/>
  <c r="K780" i="1" s="1"/>
  <c r="F781" i="1"/>
  <c r="G781" i="1" s="1"/>
  <c r="K781" i="1" s="1"/>
  <c r="F782" i="1"/>
  <c r="G782" i="1" s="1"/>
  <c r="K782" i="1" s="1"/>
  <c r="F783" i="1"/>
  <c r="G783" i="1" s="1"/>
  <c r="K783" i="1" s="1"/>
  <c r="F784" i="1"/>
  <c r="G784" i="1" s="1"/>
  <c r="K784" i="1" s="1"/>
  <c r="F785" i="1"/>
  <c r="G785" i="1" s="1"/>
  <c r="K785" i="1" s="1"/>
  <c r="F786" i="1"/>
  <c r="G786" i="1" s="1"/>
  <c r="K786" i="1" s="1"/>
  <c r="F787" i="1"/>
  <c r="G787" i="1" s="1"/>
  <c r="K787" i="1" s="1"/>
  <c r="F788" i="1"/>
  <c r="G788" i="1" s="1"/>
  <c r="K788" i="1" s="1"/>
  <c r="F789" i="1"/>
  <c r="G789" i="1" s="1"/>
  <c r="K789" i="1" s="1"/>
  <c r="F790" i="1"/>
  <c r="G790" i="1" s="1"/>
  <c r="K790" i="1" s="1"/>
  <c r="F791" i="1"/>
  <c r="G791" i="1" s="1"/>
  <c r="K791" i="1" s="1"/>
  <c r="F792" i="1"/>
  <c r="G792" i="1" s="1"/>
  <c r="K792" i="1" s="1"/>
  <c r="F793" i="1"/>
  <c r="G793" i="1" s="1"/>
  <c r="K793" i="1" s="1"/>
  <c r="F794" i="1"/>
  <c r="G794" i="1" s="1"/>
  <c r="K794" i="1" s="1"/>
  <c r="F795" i="1"/>
  <c r="G795" i="1" s="1"/>
  <c r="K795" i="1" s="1"/>
  <c r="F796" i="1"/>
  <c r="G796" i="1" s="1"/>
  <c r="K796" i="1" s="1"/>
  <c r="F797" i="1"/>
  <c r="G797" i="1" s="1"/>
  <c r="K797" i="1" s="1"/>
  <c r="F798" i="1"/>
  <c r="G798" i="1" s="1"/>
  <c r="K798" i="1" s="1"/>
  <c r="F799" i="1"/>
  <c r="G799" i="1" s="1"/>
  <c r="K799" i="1" s="1"/>
  <c r="F800" i="1"/>
  <c r="G800" i="1" s="1"/>
  <c r="K800" i="1" s="1"/>
  <c r="F801" i="1"/>
  <c r="G801" i="1" s="1"/>
  <c r="K801" i="1" s="1"/>
  <c r="F802" i="1"/>
  <c r="G802" i="1" s="1"/>
  <c r="K802" i="1" s="1"/>
  <c r="F803" i="1"/>
  <c r="G803" i="1" s="1"/>
  <c r="K803" i="1" s="1"/>
  <c r="F804" i="1"/>
  <c r="G804" i="1" s="1"/>
  <c r="K804" i="1" s="1"/>
  <c r="F805" i="1"/>
  <c r="G805" i="1" s="1"/>
  <c r="K805" i="1" s="1"/>
  <c r="F806" i="1"/>
  <c r="G806" i="1" s="1"/>
  <c r="K806" i="1" s="1"/>
  <c r="F807" i="1"/>
  <c r="G807" i="1" s="1"/>
  <c r="K807" i="1" s="1"/>
  <c r="F808" i="1"/>
  <c r="G808" i="1" s="1"/>
  <c r="K808" i="1" s="1"/>
  <c r="F809" i="1"/>
  <c r="G809" i="1" s="1"/>
  <c r="K809" i="1" s="1"/>
  <c r="F810" i="1"/>
  <c r="G810" i="1" s="1"/>
  <c r="K810" i="1" s="1"/>
  <c r="F811" i="1"/>
  <c r="G811" i="1" s="1"/>
  <c r="K811" i="1" s="1"/>
  <c r="F812" i="1"/>
  <c r="G812" i="1" s="1"/>
  <c r="K812" i="1" s="1"/>
  <c r="F813" i="1"/>
  <c r="G813" i="1" s="1"/>
  <c r="K813" i="1" s="1"/>
  <c r="F814" i="1"/>
  <c r="G814" i="1" s="1"/>
  <c r="K814" i="1" s="1"/>
  <c r="F815" i="1"/>
  <c r="G815" i="1" s="1"/>
  <c r="K815" i="1" s="1"/>
  <c r="F816" i="1"/>
  <c r="G816" i="1" s="1"/>
  <c r="K816" i="1" s="1"/>
  <c r="F817" i="1"/>
  <c r="G817" i="1" s="1"/>
  <c r="K817" i="1" s="1"/>
  <c r="F818" i="1"/>
  <c r="G818" i="1" s="1"/>
  <c r="K818" i="1" s="1"/>
  <c r="F819" i="1"/>
  <c r="G819" i="1" s="1"/>
  <c r="K819" i="1" s="1"/>
  <c r="F820" i="1"/>
  <c r="G820" i="1" s="1"/>
  <c r="K820" i="1" s="1"/>
  <c r="F821" i="1"/>
  <c r="G821" i="1" s="1"/>
  <c r="K821" i="1" s="1"/>
  <c r="F822" i="1"/>
  <c r="G822" i="1" s="1"/>
  <c r="K822" i="1" s="1"/>
  <c r="F823" i="1"/>
  <c r="G823" i="1" s="1"/>
  <c r="K823" i="1" s="1"/>
  <c r="F824" i="1"/>
  <c r="G824" i="1" s="1"/>
  <c r="K824" i="1" s="1"/>
  <c r="F825" i="1"/>
  <c r="G825" i="1" s="1"/>
  <c r="K825" i="1" s="1"/>
  <c r="F826" i="1"/>
  <c r="G826" i="1" s="1"/>
  <c r="K826" i="1" s="1"/>
  <c r="F827" i="1"/>
  <c r="G827" i="1" s="1"/>
  <c r="K827" i="1" s="1"/>
  <c r="F828" i="1"/>
  <c r="G828" i="1" s="1"/>
  <c r="K828" i="1" s="1"/>
  <c r="F829" i="1"/>
  <c r="G829" i="1" s="1"/>
  <c r="K829" i="1" s="1"/>
  <c r="F830" i="1"/>
  <c r="G830" i="1" s="1"/>
  <c r="K830" i="1" s="1"/>
  <c r="F831" i="1"/>
  <c r="G831" i="1" s="1"/>
  <c r="K831" i="1" s="1"/>
  <c r="F832" i="1"/>
  <c r="G832" i="1" s="1"/>
  <c r="K832" i="1" s="1"/>
  <c r="F833" i="1"/>
  <c r="G833" i="1" s="1"/>
  <c r="K833" i="1" s="1"/>
  <c r="F834" i="1"/>
  <c r="G834" i="1" s="1"/>
  <c r="K834" i="1" s="1"/>
  <c r="F835" i="1"/>
  <c r="G835" i="1" s="1"/>
  <c r="K835" i="1" s="1"/>
  <c r="F836" i="1"/>
  <c r="G836" i="1" s="1"/>
  <c r="K836" i="1" s="1"/>
  <c r="F837" i="1"/>
  <c r="G837" i="1" s="1"/>
  <c r="K837" i="1" s="1"/>
  <c r="F838" i="1"/>
  <c r="G838" i="1" s="1"/>
  <c r="K838" i="1" s="1"/>
  <c r="F839" i="1"/>
  <c r="G839" i="1" s="1"/>
  <c r="K839" i="1" s="1"/>
  <c r="F840" i="1"/>
  <c r="G840" i="1" s="1"/>
  <c r="K840" i="1" s="1"/>
  <c r="F841" i="1"/>
  <c r="G841" i="1" s="1"/>
  <c r="K841" i="1" s="1"/>
  <c r="F842" i="1"/>
  <c r="G842" i="1" s="1"/>
  <c r="K842" i="1" s="1"/>
  <c r="F843" i="1"/>
  <c r="G843" i="1" s="1"/>
  <c r="K843" i="1" s="1"/>
  <c r="F844" i="1"/>
  <c r="G844" i="1" s="1"/>
  <c r="K844" i="1" s="1"/>
  <c r="F845" i="1"/>
  <c r="G845" i="1" s="1"/>
  <c r="K845" i="1" s="1"/>
  <c r="F846" i="1"/>
  <c r="G846" i="1" s="1"/>
  <c r="K846" i="1" s="1"/>
  <c r="F847" i="1"/>
  <c r="G847" i="1" s="1"/>
  <c r="K847" i="1" s="1"/>
  <c r="F848" i="1"/>
  <c r="G848" i="1" s="1"/>
  <c r="K848" i="1" s="1"/>
  <c r="F849" i="1"/>
  <c r="G849" i="1" s="1"/>
  <c r="K849" i="1" s="1"/>
  <c r="F850" i="1"/>
  <c r="G850" i="1" s="1"/>
  <c r="K850" i="1" s="1"/>
  <c r="F851" i="1"/>
  <c r="G851" i="1" s="1"/>
  <c r="K851" i="1" s="1"/>
  <c r="F852" i="1"/>
  <c r="G852" i="1" s="1"/>
  <c r="K852" i="1" s="1"/>
  <c r="F853" i="1"/>
  <c r="G853" i="1" s="1"/>
  <c r="K853" i="1" s="1"/>
  <c r="F854" i="1"/>
  <c r="G854" i="1" s="1"/>
  <c r="K854" i="1" s="1"/>
  <c r="F855" i="1"/>
  <c r="G855" i="1" s="1"/>
  <c r="K855" i="1" s="1"/>
  <c r="F856" i="1"/>
  <c r="G856" i="1" s="1"/>
  <c r="K856" i="1" s="1"/>
  <c r="F857" i="1"/>
  <c r="G857" i="1" s="1"/>
  <c r="K857" i="1" s="1"/>
  <c r="F858" i="1"/>
  <c r="G858" i="1" s="1"/>
  <c r="K858" i="1" s="1"/>
  <c r="F859" i="1"/>
  <c r="G859" i="1" s="1"/>
  <c r="K859" i="1" s="1"/>
  <c r="F860" i="1"/>
  <c r="G860" i="1" s="1"/>
  <c r="K860" i="1" s="1"/>
  <c r="F861" i="1"/>
  <c r="G861" i="1" s="1"/>
  <c r="K861" i="1" s="1"/>
  <c r="F862" i="1"/>
  <c r="G862" i="1" s="1"/>
  <c r="K862" i="1" s="1"/>
  <c r="F863" i="1"/>
  <c r="G863" i="1" s="1"/>
  <c r="K863" i="1" s="1"/>
  <c r="F864" i="1"/>
  <c r="G864" i="1" s="1"/>
  <c r="K864" i="1" s="1"/>
  <c r="F865" i="1"/>
  <c r="G865" i="1" s="1"/>
  <c r="K865" i="1" s="1"/>
  <c r="F866" i="1"/>
  <c r="G866" i="1" s="1"/>
  <c r="K866" i="1" s="1"/>
  <c r="F867" i="1"/>
  <c r="G867" i="1" s="1"/>
  <c r="K867" i="1" s="1"/>
  <c r="F868" i="1"/>
  <c r="G868" i="1" s="1"/>
  <c r="K868" i="1" s="1"/>
  <c r="F869" i="1"/>
  <c r="G869" i="1" s="1"/>
  <c r="K869" i="1" s="1"/>
  <c r="F870" i="1"/>
  <c r="G870" i="1" s="1"/>
  <c r="K870" i="1" s="1"/>
  <c r="F871" i="1"/>
  <c r="G871" i="1" s="1"/>
  <c r="K871" i="1" s="1"/>
  <c r="F872" i="1"/>
  <c r="G872" i="1" s="1"/>
  <c r="K872" i="1" s="1"/>
  <c r="F873" i="1"/>
  <c r="G873" i="1" s="1"/>
  <c r="K873" i="1" s="1"/>
  <c r="F874" i="1"/>
  <c r="G874" i="1" s="1"/>
  <c r="K874" i="1" s="1"/>
  <c r="F875" i="1"/>
  <c r="G875" i="1" s="1"/>
  <c r="K875" i="1" s="1"/>
  <c r="F876" i="1"/>
  <c r="G876" i="1" s="1"/>
  <c r="K876" i="1" s="1"/>
  <c r="F877" i="1"/>
  <c r="G877" i="1" s="1"/>
  <c r="K877" i="1" s="1"/>
  <c r="F878" i="1"/>
  <c r="G878" i="1" s="1"/>
  <c r="K878" i="1" s="1"/>
  <c r="F879" i="1"/>
  <c r="G879" i="1" s="1"/>
  <c r="K879" i="1" s="1"/>
  <c r="F880" i="1"/>
  <c r="G880" i="1" s="1"/>
  <c r="K880" i="1" s="1"/>
  <c r="F881" i="1"/>
  <c r="G881" i="1" s="1"/>
  <c r="K881" i="1" s="1"/>
  <c r="F882" i="1"/>
  <c r="G882" i="1" s="1"/>
  <c r="K882" i="1" s="1"/>
  <c r="F883" i="1"/>
  <c r="G883" i="1" s="1"/>
  <c r="K883" i="1" s="1"/>
  <c r="F884" i="1"/>
  <c r="G884" i="1" s="1"/>
  <c r="K884" i="1" s="1"/>
  <c r="F885" i="1"/>
  <c r="G885" i="1" s="1"/>
  <c r="K885" i="1" s="1"/>
  <c r="F886" i="1"/>
  <c r="G886" i="1" s="1"/>
  <c r="K886" i="1" s="1"/>
  <c r="F887" i="1"/>
  <c r="G887" i="1" s="1"/>
  <c r="K887" i="1" s="1"/>
  <c r="F888" i="1"/>
  <c r="G888" i="1" s="1"/>
  <c r="K888" i="1" s="1"/>
  <c r="F889" i="1"/>
  <c r="G889" i="1" s="1"/>
  <c r="K889" i="1" s="1"/>
  <c r="F890" i="1"/>
  <c r="G890" i="1" s="1"/>
  <c r="K890" i="1" s="1"/>
  <c r="F891" i="1"/>
  <c r="G891" i="1" s="1"/>
  <c r="K891" i="1" s="1"/>
  <c r="F892" i="1"/>
  <c r="G892" i="1" s="1"/>
  <c r="K892" i="1" s="1"/>
  <c r="F893" i="1"/>
  <c r="G893" i="1" s="1"/>
  <c r="K893" i="1" s="1"/>
  <c r="F894" i="1"/>
  <c r="G894" i="1" s="1"/>
  <c r="K894" i="1" s="1"/>
  <c r="F895" i="1"/>
  <c r="G895" i="1" s="1"/>
  <c r="K895" i="1" s="1"/>
  <c r="F896" i="1"/>
  <c r="G896" i="1" s="1"/>
  <c r="K896" i="1" s="1"/>
  <c r="F897" i="1"/>
  <c r="G897" i="1" s="1"/>
  <c r="K897" i="1" s="1"/>
  <c r="F898" i="1"/>
  <c r="G898" i="1" s="1"/>
  <c r="K898" i="1" s="1"/>
  <c r="F899" i="1"/>
  <c r="G899" i="1" s="1"/>
  <c r="K899" i="1" s="1"/>
  <c r="F900" i="1"/>
  <c r="G900" i="1" s="1"/>
  <c r="K900" i="1" s="1"/>
  <c r="F901" i="1"/>
  <c r="G901" i="1" s="1"/>
  <c r="K901" i="1" s="1"/>
  <c r="F902" i="1"/>
  <c r="G902" i="1" s="1"/>
  <c r="K902" i="1" s="1"/>
  <c r="F903" i="1"/>
  <c r="G903" i="1" s="1"/>
  <c r="K903" i="1" s="1"/>
  <c r="F904" i="1"/>
  <c r="G904" i="1" s="1"/>
  <c r="K904" i="1" s="1"/>
  <c r="F905" i="1"/>
  <c r="G905" i="1" s="1"/>
  <c r="K905" i="1" s="1"/>
  <c r="F906" i="1"/>
  <c r="G906" i="1" s="1"/>
  <c r="K906" i="1" s="1"/>
  <c r="F907" i="1"/>
  <c r="G907" i="1" s="1"/>
  <c r="K907" i="1" s="1"/>
  <c r="F908" i="1"/>
  <c r="G908" i="1" s="1"/>
  <c r="K908" i="1" s="1"/>
  <c r="F909" i="1"/>
  <c r="G909" i="1" s="1"/>
  <c r="K909" i="1" s="1"/>
  <c r="F910" i="1"/>
  <c r="G910" i="1" s="1"/>
  <c r="K910" i="1" s="1"/>
  <c r="F911" i="1"/>
  <c r="G911" i="1" s="1"/>
  <c r="K911" i="1" s="1"/>
  <c r="F912" i="1"/>
  <c r="G912" i="1" s="1"/>
  <c r="K912" i="1" s="1"/>
  <c r="F913" i="1"/>
  <c r="G913" i="1" s="1"/>
  <c r="K913" i="1" s="1"/>
  <c r="F914" i="1"/>
  <c r="G914" i="1" s="1"/>
  <c r="K914" i="1" s="1"/>
  <c r="F915" i="1"/>
  <c r="G915" i="1" s="1"/>
  <c r="K915" i="1" s="1"/>
  <c r="F916" i="1"/>
  <c r="G916" i="1" s="1"/>
  <c r="K916" i="1" s="1"/>
  <c r="F917" i="1"/>
  <c r="G917" i="1" s="1"/>
  <c r="K917" i="1" s="1"/>
  <c r="F918" i="1"/>
  <c r="G918" i="1" s="1"/>
  <c r="K918" i="1" s="1"/>
  <c r="F919" i="1"/>
  <c r="G919" i="1" s="1"/>
  <c r="K919" i="1" s="1"/>
  <c r="F920" i="1"/>
  <c r="G920" i="1" s="1"/>
  <c r="K920" i="1" s="1"/>
  <c r="F921" i="1"/>
  <c r="G921" i="1" s="1"/>
  <c r="K921" i="1" s="1"/>
  <c r="F922" i="1"/>
  <c r="G922" i="1" s="1"/>
  <c r="K922" i="1" s="1"/>
  <c r="F923" i="1"/>
  <c r="G923" i="1" s="1"/>
  <c r="K923" i="1" s="1"/>
  <c r="F924" i="1"/>
  <c r="G924" i="1" s="1"/>
  <c r="K924" i="1" s="1"/>
  <c r="F925" i="1"/>
  <c r="G925" i="1" s="1"/>
  <c r="K925" i="1" s="1"/>
  <c r="F926" i="1"/>
  <c r="G926" i="1" s="1"/>
  <c r="K926" i="1" s="1"/>
  <c r="F927" i="1"/>
  <c r="G927" i="1" s="1"/>
  <c r="K927" i="1" s="1"/>
  <c r="F928" i="1"/>
  <c r="G928" i="1" s="1"/>
  <c r="K928" i="1" s="1"/>
  <c r="F929" i="1"/>
  <c r="G929" i="1" s="1"/>
  <c r="K929" i="1" s="1"/>
  <c r="F930" i="1"/>
  <c r="G930" i="1" s="1"/>
  <c r="K930" i="1" s="1"/>
  <c r="F931" i="1"/>
  <c r="G931" i="1" s="1"/>
  <c r="K931" i="1" s="1"/>
  <c r="F932" i="1"/>
  <c r="G932" i="1" s="1"/>
  <c r="K932" i="1" s="1"/>
  <c r="F933" i="1"/>
  <c r="G933" i="1" s="1"/>
  <c r="K933" i="1" s="1"/>
  <c r="F934" i="1"/>
  <c r="G934" i="1" s="1"/>
  <c r="K934" i="1" s="1"/>
  <c r="F935" i="1"/>
  <c r="G935" i="1" s="1"/>
  <c r="K935" i="1" s="1"/>
  <c r="F936" i="1"/>
  <c r="G936" i="1" s="1"/>
  <c r="K936" i="1" s="1"/>
  <c r="F937" i="1"/>
  <c r="G937" i="1" s="1"/>
  <c r="K937" i="1" s="1"/>
  <c r="F938" i="1"/>
  <c r="G938" i="1" s="1"/>
  <c r="K938" i="1" s="1"/>
  <c r="F939" i="1"/>
  <c r="G939" i="1" s="1"/>
  <c r="K939" i="1" s="1"/>
  <c r="F940" i="1"/>
  <c r="G940" i="1" s="1"/>
  <c r="K940" i="1" s="1"/>
  <c r="F941" i="1"/>
  <c r="G941" i="1" s="1"/>
  <c r="K941" i="1" s="1"/>
  <c r="F942" i="1"/>
  <c r="G942" i="1" s="1"/>
  <c r="K942" i="1" s="1"/>
  <c r="F943" i="1"/>
  <c r="G943" i="1" s="1"/>
  <c r="K943" i="1" s="1"/>
  <c r="F944" i="1"/>
  <c r="G944" i="1" s="1"/>
  <c r="K944" i="1" s="1"/>
  <c r="F945" i="1"/>
  <c r="G945" i="1" s="1"/>
  <c r="K945" i="1" s="1"/>
  <c r="F946" i="1"/>
  <c r="G946" i="1" s="1"/>
  <c r="K946" i="1" s="1"/>
  <c r="F947" i="1"/>
  <c r="G947" i="1" s="1"/>
  <c r="K947" i="1" s="1"/>
  <c r="F948" i="1"/>
  <c r="G948" i="1" s="1"/>
  <c r="K948" i="1" s="1"/>
  <c r="F949" i="1"/>
  <c r="G949" i="1" s="1"/>
  <c r="K949" i="1" s="1"/>
  <c r="F950" i="1"/>
  <c r="G950" i="1" s="1"/>
  <c r="K950" i="1" s="1"/>
  <c r="F951" i="1"/>
  <c r="G951" i="1" s="1"/>
  <c r="K951" i="1" s="1"/>
  <c r="F952" i="1"/>
  <c r="G952" i="1" s="1"/>
  <c r="K952" i="1" s="1"/>
  <c r="F953" i="1"/>
  <c r="G953" i="1" s="1"/>
  <c r="K953" i="1" s="1"/>
  <c r="F954" i="1"/>
  <c r="G954" i="1" s="1"/>
  <c r="K954" i="1" s="1"/>
  <c r="F955" i="1"/>
  <c r="G955" i="1" s="1"/>
  <c r="K955" i="1" s="1"/>
  <c r="F956" i="1"/>
  <c r="G956" i="1" s="1"/>
  <c r="K956" i="1" s="1"/>
  <c r="F957" i="1"/>
  <c r="G957" i="1" s="1"/>
  <c r="K957" i="1" s="1"/>
  <c r="F958" i="1"/>
  <c r="G958" i="1" s="1"/>
  <c r="K958" i="1" s="1"/>
  <c r="F959" i="1"/>
  <c r="G959" i="1" s="1"/>
  <c r="K959" i="1" s="1"/>
  <c r="F960" i="1"/>
  <c r="G960" i="1" s="1"/>
  <c r="K960" i="1" s="1"/>
  <c r="F961" i="1"/>
  <c r="G961" i="1" s="1"/>
  <c r="K961" i="1" s="1"/>
  <c r="F962" i="1"/>
  <c r="G962" i="1" s="1"/>
  <c r="K962" i="1" s="1"/>
  <c r="F963" i="1"/>
  <c r="G963" i="1" s="1"/>
  <c r="K963" i="1" s="1"/>
  <c r="F964" i="1"/>
  <c r="G964" i="1" s="1"/>
  <c r="K964" i="1" s="1"/>
  <c r="F965" i="1"/>
  <c r="G965" i="1" s="1"/>
  <c r="K965" i="1" s="1"/>
  <c r="F966" i="1"/>
  <c r="G966" i="1" s="1"/>
  <c r="K966" i="1" s="1"/>
  <c r="F967" i="1"/>
  <c r="G967" i="1" s="1"/>
  <c r="K967" i="1" s="1"/>
  <c r="F968" i="1"/>
  <c r="G968" i="1" s="1"/>
  <c r="K968" i="1" s="1"/>
  <c r="F969" i="1"/>
  <c r="G969" i="1" s="1"/>
  <c r="K969" i="1" s="1"/>
  <c r="F970" i="1"/>
  <c r="G970" i="1" s="1"/>
  <c r="K970" i="1" s="1"/>
  <c r="F971" i="1"/>
  <c r="G971" i="1" s="1"/>
  <c r="K971" i="1" s="1"/>
  <c r="F972" i="1"/>
  <c r="G972" i="1" s="1"/>
  <c r="K972" i="1" s="1"/>
  <c r="F973" i="1"/>
  <c r="G973" i="1" s="1"/>
  <c r="K973" i="1" s="1"/>
  <c r="F974" i="1"/>
  <c r="G974" i="1" s="1"/>
  <c r="K974" i="1" s="1"/>
  <c r="F975" i="1"/>
  <c r="G975" i="1" s="1"/>
  <c r="K975" i="1" s="1"/>
  <c r="F976" i="1"/>
  <c r="G976" i="1" s="1"/>
  <c r="K976" i="1" s="1"/>
  <c r="F977" i="1"/>
  <c r="G977" i="1" s="1"/>
  <c r="K977" i="1" s="1"/>
  <c r="F978" i="1"/>
  <c r="G978" i="1" s="1"/>
  <c r="K978" i="1" s="1"/>
  <c r="F979" i="1"/>
  <c r="G979" i="1" s="1"/>
  <c r="K979" i="1" s="1"/>
  <c r="F980" i="1"/>
  <c r="G980" i="1" s="1"/>
  <c r="K980" i="1" s="1"/>
  <c r="F981" i="1"/>
  <c r="G981" i="1" s="1"/>
  <c r="K981" i="1" s="1"/>
  <c r="F982" i="1"/>
  <c r="G982" i="1" s="1"/>
  <c r="K982" i="1" s="1"/>
  <c r="F983" i="1"/>
  <c r="G983" i="1" s="1"/>
  <c r="K983" i="1" s="1"/>
  <c r="F984" i="1"/>
  <c r="G984" i="1" s="1"/>
  <c r="K984" i="1" s="1"/>
  <c r="F985" i="1"/>
  <c r="G985" i="1" s="1"/>
  <c r="K985" i="1" s="1"/>
  <c r="F986" i="1"/>
  <c r="G986" i="1" s="1"/>
  <c r="K986" i="1" s="1"/>
  <c r="F987" i="1"/>
  <c r="G987" i="1" s="1"/>
  <c r="K987" i="1" s="1"/>
  <c r="F988" i="1"/>
  <c r="G988" i="1" s="1"/>
  <c r="K988" i="1" s="1"/>
  <c r="F989" i="1"/>
  <c r="G989" i="1" s="1"/>
  <c r="K989" i="1" s="1"/>
  <c r="F990" i="1"/>
  <c r="G990" i="1" s="1"/>
  <c r="K990" i="1" s="1"/>
  <c r="F991" i="1"/>
  <c r="G991" i="1" s="1"/>
  <c r="K991" i="1" s="1"/>
  <c r="F992" i="1"/>
  <c r="G992" i="1" s="1"/>
  <c r="K992" i="1" s="1"/>
  <c r="F993" i="1"/>
  <c r="G993" i="1" s="1"/>
  <c r="K993" i="1" s="1"/>
  <c r="F994" i="1"/>
  <c r="G994" i="1" s="1"/>
  <c r="K994" i="1" s="1"/>
  <c r="F995" i="1"/>
  <c r="G995" i="1" s="1"/>
  <c r="K995" i="1" s="1"/>
  <c r="F996" i="1"/>
  <c r="G996" i="1" s="1"/>
  <c r="K996" i="1" s="1"/>
  <c r="F997" i="1"/>
  <c r="G997" i="1" s="1"/>
  <c r="K997" i="1" s="1"/>
  <c r="F998" i="1"/>
  <c r="G998" i="1" s="1"/>
  <c r="K998" i="1" s="1"/>
  <c r="F999" i="1"/>
  <c r="G999" i="1" s="1"/>
  <c r="K999" i="1" s="1"/>
  <c r="F1000" i="1"/>
  <c r="G1000" i="1" s="1"/>
  <c r="K1000" i="1" s="1"/>
  <c r="F1001" i="1"/>
  <c r="G1001" i="1" s="1"/>
  <c r="K1001" i="1" s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AD55" i="1" l="1"/>
  <c r="AH55" i="1"/>
  <c r="AL55" i="1"/>
  <c r="AE56" i="1"/>
  <c r="AI56" i="1"/>
  <c r="AB57" i="1"/>
  <c r="AF57" i="1"/>
  <c r="AJ57" i="1"/>
  <c r="AC58" i="1"/>
  <c r="AG58" i="1"/>
  <c r="AK58" i="1"/>
  <c r="AD59" i="1"/>
  <c r="AH59" i="1"/>
  <c r="AL59" i="1"/>
  <c r="AE60" i="1"/>
  <c r="AI60" i="1"/>
  <c r="AA56" i="1"/>
  <c r="AA60" i="1"/>
  <c r="R55" i="1"/>
  <c r="V55" i="1"/>
  <c r="Z55" i="1"/>
  <c r="S56" i="1"/>
  <c r="W56" i="1"/>
  <c r="P57" i="1"/>
  <c r="T57" i="1"/>
  <c r="X57" i="1"/>
  <c r="Q58" i="1"/>
  <c r="U58" i="1"/>
  <c r="Y58" i="1"/>
  <c r="R59" i="1"/>
  <c r="V59" i="1"/>
  <c r="Z59" i="1"/>
  <c r="S60" i="1"/>
  <c r="W60" i="1"/>
  <c r="O56" i="1"/>
  <c r="AE55" i="1"/>
  <c r="AI55" i="1"/>
  <c r="AB56" i="1"/>
  <c r="AF56" i="1"/>
  <c r="AJ56" i="1"/>
  <c r="AC57" i="1"/>
  <c r="AG57" i="1"/>
  <c r="AK57" i="1"/>
  <c r="AD58" i="1"/>
  <c r="AH58" i="1"/>
  <c r="AL58" i="1"/>
  <c r="AE59" i="1"/>
  <c r="AI59" i="1"/>
  <c r="AB60" i="1"/>
  <c r="AF60" i="1"/>
  <c r="AJ60" i="1"/>
  <c r="AA57" i="1"/>
  <c r="AA55" i="1"/>
  <c r="S55" i="1"/>
  <c r="W55" i="1"/>
  <c r="P56" i="1"/>
  <c r="T56" i="1"/>
  <c r="X56" i="1"/>
  <c r="Q57" i="1"/>
  <c r="U57" i="1"/>
  <c r="Y57" i="1"/>
  <c r="R58" i="1"/>
  <c r="V58" i="1"/>
  <c r="Z58" i="1"/>
  <c r="S59" i="1"/>
  <c r="W59" i="1"/>
  <c r="P60" i="1"/>
  <c r="T60" i="1"/>
  <c r="X60" i="1"/>
  <c r="O57" i="1"/>
  <c r="AB55" i="1"/>
  <c r="AF55" i="1"/>
  <c r="AJ55" i="1"/>
  <c r="AC56" i="1"/>
  <c r="AG56" i="1"/>
  <c r="AK56" i="1"/>
  <c r="AD57" i="1"/>
  <c r="AH57" i="1"/>
  <c r="AL57" i="1"/>
  <c r="AE58" i="1"/>
  <c r="AI58" i="1"/>
  <c r="AB59" i="1"/>
  <c r="AF59" i="1"/>
  <c r="AJ59" i="1"/>
  <c r="AC60" i="1"/>
  <c r="AG60" i="1"/>
  <c r="AK60" i="1"/>
  <c r="AA58" i="1"/>
  <c r="P55" i="1"/>
  <c r="T55" i="1"/>
  <c r="X55" i="1"/>
  <c r="Q56" i="1"/>
  <c r="U56" i="1"/>
  <c r="Y56" i="1"/>
  <c r="R57" i="1"/>
  <c r="V57" i="1"/>
  <c r="Z57" i="1"/>
  <c r="S58" i="1"/>
  <c r="W58" i="1"/>
  <c r="P59" i="1"/>
  <c r="T59" i="1"/>
  <c r="X59" i="1"/>
  <c r="Q60" i="1"/>
  <c r="U60" i="1"/>
  <c r="Y60" i="1"/>
  <c r="O58" i="1"/>
  <c r="O55" i="1"/>
  <c r="AC55" i="1"/>
  <c r="AG55" i="1"/>
  <c r="AK55" i="1"/>
  <c r="AD56" i="1"/>
  <c r="AH56" i="1"/>
  <c r="AL56" i="1"/>
  <c r="AE57" i="1"/>
  <c r="AI57" i="1"/>
  <c r="AB58" i="1"/>
  <c r="AF58" i="1"/>
  <c r="AJ58" i="1"/>
  <c r="AC59" i="1"/>
  <c r="AG59" i="1"/>
  <c r="AK59" i="1"/>
  <c r="AD60" i="1"/>
  <c r="AH60" i="1"/>
  <c r="AL60" i="1"/>
  <c r="AA59" i="1"/>
  <c r="Q55" i="1"/>
  <c r="U55" i="1"/>
  <c r="Y55" i="1"/>
  <c r="R56" i="1"/>
  <c r="V56" i="1"/>
  <c r="Z56" i="1"/>
  <c r="S57" i="1"/>
  <c r="W57" i="1"/>
  <c r="P58" i="1"/>
  <c r="T58" i="1"/>
  <c r="X58" i="1"/>
  <c r="Q59" i="1"/>
  <c r="U59" i="1"/>
  <c r="Y59" i="1"/>
  <c r="R60" i="1"/>
  <c r="V60" i="1"/>
  <c r="Z60" i="1"/>
  <c r="O59" i="1"/>
  <c r="O60" i="1"/>
  <c r="AN56" i="1"/>
  <c r="AN60" i="1"/>
  <c r="AN57" i="1"/>
  <c r="AN55" i="1"/>
  <c r="AN58" i="1"/>
  <c r="AN59" i="1"/>
  <c r="K2" i="1"/>
  <c r="K10" i="1"/>
  <c r="P51" i="1"/>
  <c r="K3" i="1"/>
  <c r="P49" i="1"/>
  <c r="K113" i="1"/>
  <c r="AJ35" i="1"/>
  <c r="AF35" i="1"/>
  <c r="AB35" i="1"/>
  <c r="AI34" i="1"/>
  <c r="AE34" i="1"/>
  <c r="AL33" i="1"/>
  <c r="AH33" i="1"/>
  <c r="AD33" i="1"/>
  <c r="AK32" i="1"/>
  <c r="AG32" i="1"/>
  <c r="AC32" i="1"/>
  <c r="AJ31" i="1"/>
  <c r="AF31" i="1"/>
  <c r="AB31" i="1"/>
  <c r="AI30" i="1"/>
  <c r="AE30" i="1"/>
  <c r="AA35" i="1"/>
  <c r="AA31" i="1"/>
  <c r="S30" i="1"/>
  <c r="W30" i="1"/>
  <c r="Q31" i="1"/>
  <c r="U31" i="1"/>
  <c r="Y31" i="1"/>
  <c r="S32" i="1"/>
  <c r="W32" i="1"/>
  <c r="Q33" i="1"/>
  <c r="U33" i="1"/>
  <c r="Y33" i="1"/>
  <c r="S34" i="1"/>
  <c r="W34" i="1"/>
  <c r="Q35" i="1"/>
  <c r="U35" i="1"/>
  <c r="Y35" i="1"/>
  <c r="P32" i="1"/>
  <c r="O30" i="1"/>
  <c r="O34" i="1"/>
  <c r="AI35" i="1"/>
  <c r="AE35" i="1"/>
  <c r="AL34" i="1"/>
  <c r="AH34" i="1"/>
  <c r="AD34" i="1"/>
  <c r="AK33" i="1"/>
  <c r="AG33" i="1"/>
  <c r="AC33" i="1"/>
  <c r="AJ32" i="1"/>
  <c r="AF32" i="1"/>
  <c r="AB32" i="1"/>
  <c r="AI31" i="1"/>
  <c r="AE31" i="1"/>
  <c r="AL30" i="1"/>
  <c r="AH30" i="1"/>
  <c r="AD30" i="1"/>
  <c r="AA34" i="1"/>
  <c r="AA30" i="1"/>
  <c r="T30" i="1"/>
  <c r="X30" i="1"/>
  <c r="R31" i="1"/>
  <c r="V31" i="1"/>
  <c r="Z31" i="1"/>
  <c r="T32" i="1"/>
  <c r="X32" i="1"/>
  <c r="R33" i="1"/>
  <c r="V33" i="1"/>
  <c r="Z33" i="1"/>
  <c r="T34" i="1"/>
  <c r="X34" i="1"/>
  <c r="R35" i="1"/>
  <c r="V35" i="1"/>
  <c r="Z35" i="1"/>
  <c r="P33" i="1"/>
  <c r="O31" i="1"/>
  <c r="O35" i="1"/>
  <c r="S33" i="1"/>
  <c r="W33" i="1"/>
  <c r="Q34" i="1"/>
  <c r="U34" i="1"/>
  <c r="Y34" i="1"/>
  <c r="S35" i="1"/>
  <c r="W35" i="1"/>
  <c r="AL35" i="1"/>
  <c r="AH35" i="1"/>
  <c r="AD35" i="1"/>
  <c r="AK34" i="1"/>
  <c r="AG34" i="1"/>
  <c r="AC34" i="1"/>
  <c r="AJ33" i="1"/>
  <c r="AF33" i="1"/>
  <c r="AB33" i="1"/>
  <c r="AI32" i="1"/>
  <c r="AE32" i="1"/>
  <c r="AL31" i="1"/>
  <c r="AH31" i="1"/>
  <c r="AD31" i="1"/>
  <c r="AK30" i="1"/>
  <c r="AG30" i="1"/>
  <c r="AC30" i="1"/>
  <c r="AA33" i="1"/>
  <c r="Q30" i="1"/>
  <c r="U30" i="1"/>
  <c r="Y30" i="1"/>
  <c r="S31" i="1"/>
  <c r="W31" i="1"/>
  <c r="Q32" i="1"/>
  <c r="U32" i="1"/>
  <c r="Y32" i="1"/>
  <c r="P31" i="1"/>
  <c r="T33" i="1"/>
  <c r="R30" i="1"/>
  <c r="AD32" i="1"/>
  <c r="AI33" i="1"/>
  <c r="P30" i="1"/>
  <c r="Z32" i="1"/>
  <c r="AA32" i="1"/>
  <c r="AH32" i="1"/>
  <c r="AB34" i="1"/>
  <c r="P35" i="1"/>
  <c r="X35" i="1"/>
  <c r="R34" i="1"/>
  <c r="V32" i="1"/>
  <c r="Z30" i="1"/>
  <c r="AB30" i="1"/>
  <c r="AG31" i="1"/>
  <c r="AL32" i="1"/>
  <c r="AF34" i="1"/>
  <c r="AK35" i="1"/>
  <c r="O33" i="1"/>
  <c r="Z34" i="1"/>
  <c r="X31" i="1"/>
  <c r="AJ30" i="1"/>
  <c r="AC35" i="1"/>
  <c r="O32" i="1"/>
  <c r="V34" i="1"/>
  <c r="T31" i="1"/>
  <c r="AC31" i="1"/>
  <c r="AG35" i="1"/>
  <c r="P34" i="1"/>
  <c r="T35" i="1"/>
  <c r="X33" i="1"/>
  <c r="R32" i="1"/>
  <c r="V30" i="1"/>
  <c r="AF30" i="1"/>
  <c r="AK31" i="1"/>
  <c r="AE33" i="1"/>
  <c r="AJ34" i="1"/>
  <c r="Y11" i="1"/>
  <c r="R11" i="1"/>
  <c r="O11" i="1"/>
  <c r="AE11" i="1"/>
  <c r="Z11" i="1"/>
  <c r="V11" i="1"/>
  <c r="AL11" i="1"/>
  <c r="W11" i="1"/>
  <c r="AA11" i="1"/>
  <c r="U11" i="1"/>
  <c r="Q11" i="1"/>
  <c r="AK11" i="1"/>
  <c r="AG11" i="1"/>
  <c r="X11" i="1"/>
  <c r="P11" i="1"/>
  <c r="AF11" i="1"/>
  <c r="AI11" i="1"/>
  <c r="S11" i="1"/>
  <c r="AH11" i="1"/>
  <c r="AC11" i="1"/>
  <c r="T11" i="1"/>
  <c r="AJ11" i="1"/>
  <c r="AB11" i="1"/>
  <c r="AD11" i="1"/>
  <c r="AI28" i="1"/>
  <c r="AB10" i="1"/>
  <c r="O15" i="1"/>
  <c r="O17" i="1"/>
  <c r="X20" i="1"/>
  <c r="T20" i="1"/>
  <c r="P20" i="1"/>
  <c r="W19" i="1"/>
  <c r="S19" i="1"/>
  <c r="Z18" i="1"/>
  <c r="V18" i="1"/>
  <c r="R18" i="1"/>
  <c r="Y17" i="1"/>
  <c r="U17" i="1"/>
  <c r="Q17" i="1"/>
  <c r="X16" i="1"/>
  <c r="T16" i="1"/>
  <c r="P16" i="1"/>
  <c r="W15" i="1"/>
  <c r="S15" i="1"/>
  <c r="AA15" i="1"/>
  <c r="AA17" i="1"/>
  <c r="AJ20" i="1"/>
  <c r="AF20" i="1"/>
  <c r="AB20" i="1"/>
  <c r="AI19" i="1"/>
  <c r="AE19" i="1"/>
  <c r="AL18" i="1"/>
  <c r="AH18" i="1"/>
  <c r="AD18" i="1"/>
  <c r="AK17" i="1"/>
  <c r="AG17" i="1"/>
  <c r="AC17" i="1"/>
  <c r="AJ16" i="1"/>
  <c r="AF16" i="1"/>
  <c r="AB16" i="1"/>
  <c r="AI15" i="1"/>
  <c r="AE15" i="1"/>
  <c r="O23" i="1"/>
  <c r="Y25" i="1"/>
  <c r="U25" i="1"/>
  <c r="Q25" i="1"/>
  <c r="X24" i="1"/>
  <c r="T24" i="1"/>
  <c r="P24" i="1"/>
  <c r="W23" i="1"/>
  <c r="S23" i="1"/>
  <c r="AA23" i="1"/>
  <c r="AK25" i="1"/>
  <c r="AG25" i="1"/>
  <c r="AC25" i="1"/>
  <c r="AJ24" i="1"/>
  <c r="AF24" i="1"/>
  <c r="AB24" i="1"/>
  <c r="AI23" i="1"/>
  <c r="AE23" i="1"/>
  <c r="O20" i="1"/>
  <c r="O16" i="1"/>
  <c r="W20" i="1"/>
  <c r="S20" i="1"/>
  <c r="Z19" i="1"/>
  <c r="V19" i="1"/>
  <c r="R19" i="1"/>
  <c r="Y18" i="1"/>
  <c r="U18" i="1"/>
  <c r="Q18" i="1"/>
  <c r="X17" i="1"/>
  <c r="T17" i="1"/>
  <c r="P17" i="1"/>
  <c r="W16" i="1"/>
  <c r="S16" i="1"/>
  <c r="Z15" i="1"/>
  <c r="V15" i="1"/>
  <c r="R15" i="1"/>
  <c r="AA20" i="1"/>
  <c r="AA16" i="1"/>
  <c r="AI20" i="1"/>
  <c r="AE20" i="1"/>
  <c r="AL19" i="1"/>
  <c r="AH19" i="1"/>
  <c r="AD19" i="1"/>
  <c r="AK18" i="1"/>
  <c r="AG18" i="1"/>
  <c r="AC18" i="1"/>
  <c r="AJ17" i="1"/>
  <c r="AF17" i="1"/>
  <c r="AB17" i="1"/>
  <c r="AI16" i="1"/>
  <c r="AE16" i="1"/>
  <c r="AL15" i="1"/>
  <c r="AH15" i="1"/>
  <c r="AD15" i="1"/>
  <c r="O25" i="1"/>
  <c r="X25" i="1"/>
  <c r="T25" i="1"/>
  <c r="P25" i="1"/>
  <c r="W24" i="1"/>
  <c r="S24" i="1"/>
  <c r="Z23" i="1"/>
  <c r="V23" i="1"/>
  <c r="R23" i="1"/>
  <c r="AA25" i="1"/>
  <c r="AJ25" i="1"/>
  <c r="AF25" i="1"/>
  <c r="AB25" i="1"/>
  <c r="AI24" i="1"/>
  <c r="AE24" i="1"/>
  <c r="AL23" i="1"/>
  <c r="AH23" i="1"/>
  <c r="AD23" i="1"/>
  <c r="O19" i="1"/>
  <c r="Z20" i="1"/>
  <c r="V20" i="1"/>
  <c r="R20" i="1"/>
  <c r="Y19" i="1"/>
  <c r="U19" i="1"/>
  <c r="Q19" i="1"/>
  <c r="X18" i="1"/>
  <c r="T18" i="1"/>
  <c r="P18" i="1"/>
  <c r="W17" i="1"/>
  <c r="S17" i="1"/>
  <c r="Z16" i="1"/>
  <c r="V16" i="1"/>
  <c r="R16" i="1"/>
  <c r="Y15" i="1"/>
  <c r="U15" i="1"/>
  <c r="Q15" i="1"/>
  <c r="AA19" i="1"/>
  <c r="AL20" i="1"/>
  <c r="AH20" i="1"/>
  <c r="AD20" i="1"/>
  <c r="AK19" i="1"/>
  <c r="AG19" i="1"/>
  <c r="AC19" i="1"/>
  <c r="AJ18" i="1"/>
  <c r="AF18" i="1"/>
  <c r="AB18" i="1"/>
  <c r="AI17" i="1"/>
  <c r="AE17" i="1"/>
  <c r="AL16" i="1"/>
  <c r="AH16" i="1"/>
  <c r="AD16" i="1"/>
  <c r="AK15" i="1"/>
  <c r="AG15" i="1"/>
  <c r="AC15" i="1"/>
  <c r="O24" i="1"/>
  <c r="W25" i="1"/>
  <c r="S25" i="1"/>
  <c r="Z24" i="1"/>
  <c r="V24" i="1"/>
  <c r="R24" i="1"/>
  <c r="Y23" i="1"/>
  <c r="U23" i="1"/>
  <c r="Q23" i="1"/>
  <c r="AA24" i="1"/>
  <c r="AI25" i="1"/>
  <c r="AE25" i="1"/>
  <c r="AL24" i="1"/>
  <c r="AH24" i="1"/>
  <c r="AD24" i="1"/>
  <c r="AK23" i="1"/>
  <c r="AG23" i="1"/>
  <c r="AC23" i="1"/>
  <c r="O18" i="1"/>
  <c r="Y20" i="1"/>
  <c r="U20" i="1"/>
  <c r="Q20" i="1"/>
  <c r="X19" i="1"/>
  <c r="T19" i="1"/>
  <c r="P19" i="1"/>
  <c r="W18" i="1"/>
  <c r="S18" i="1"/>
  <c r="Z17" i="1"/>
  <c r="V17" i="1"/>
  <c r="R17" i="1"/>
  <c r="Y16" i="1"/>
  <c r="U16" i="1"/>
  <c r="Q16" i="1"/>
  <c r="X15" i="1"/>
  <c r="T15" i="1"/>
  <c r="P15" i="1"/>
  <c r="AA18" i="1"/>
  <c r="AK20" i="1"/>
  <c r="AG20" i="1"/>
  <c r="AC20" i="1"/>
  <c r="AJ19" i="1"/>
  <c r="AF19" i="1"/>
  <c r="AB19" i="1"/>
  <c r="AI18" i="1"/>
  <c r="AE18" i="1"/>
  <c r="AL17" i="1"/>
  <c r="AH17" i="1"/>
  <c r="AD17" i="1"/>
  <c r="AK16" i="1"/>
  <c r="AG16" i="1"/>
  <c r="AC16" i="1"/>
  <c r="AJ15" i="1"/>
  <c r="AF15" i="1"/>
  <c r="AB15" i="1"/>
  <c r="Z25" i="1"/>
  <c r="V25" i="1"/>
  <c r="R25" i="1"/>
  <c r="Y24" i="1"/>
  <c r="U24" i="1"/>
  <c r="Q24" i="1"/>
  <c r="X23" i="1"/>
  <c r="T23" i="1"/>
  <c r="P23" i="1"/>
  <c r="AL25" i="1"/>
  <c r="AH25" i="1"/>
  <c r="AD25" i="1"/>
  <c r="AK24" i="1"/>
  <c r="AG24" i="1"/>
  <c r="AC24" i="1"/>
  <c r="AJ23" i="1"/>
  <c r="AF23" i="1"/>
  <c r="AB23" i="1"/>
  <c r="R28" i="1"/>
  <c r="Y28" i="1"/>
  <c r="Z28" i="1"/>
  <c r="U28" i="1"/>
  <c r="AE28" i="1"/>
  <c r="P28" i="1"/>
  <c r="AG28" i="1"/>
  <c r="AL28" i="1"/>
  <c r="O28" i="1"/>
  <c r="AK28" i="1"/>
  <c r="AC28" i="1"/>
  <c r="AA28" i="1"/>
  <c r="X28" i="1"/>
  <c r="W28" i="1"/>
  <c r="T28" i="1"/>
  <c r="V28" i="1"/>
  <c r="AB28" i="1"/>
  <c r="AH28" i="1"/>
  <c r="AJ28" i="1"/>
  <c r="AF28" i="1"/>
  <c r="Q28" i="1"/>
  <c r="S28" i="1"/>
  <c r="AD28" i="1"/>
  <c r="W10" i="1"/>
  <c r="S10" i="1"/>
  <c r="AA10" i="1"/>
  <c r="AI10" i="1"/>
  <c r="AE10" i="1"/>
  <c r="Z10" i="1"/>
  <c r="V10" i="1"/>
  <c r="R10" i="1"/>
  <c r="AL10" i="1"/>
  <c r="AH10" i="1"/>
  <c r="AD10" i="1"/>
  <c r="Y10" i="1"/>
  <c r="U10" i="1"/>
  <c r="Q10" i="1"/>
  <c r="AK10" i="1"/>
  <c r="AG10" i="1"/>
  <c r="AC10" i="1"/>
  <c r="X10" i="1"/>
  <c r="T10" i="1"/>
  <c r="P10" i="1"/>
  <c r="AJ10" i="1"/>
  <c r="AF10" i="1"/>
  <c r="P50" i="1" l="1"/>
  <c r="P37" i="1"/>
  <c r="R42" i="1"/>
  <c r="AE40" i="1"/>
  <c r="V39" i="1"/>
  <c r="T40" i="1"/>
  <c r="Q39" i="1"/>
  <c r="U37" i="1"/>
  <c r="W42" i="1"/>
  <c r="V40" i="1"/>
  <c r="Z38" i="1"/>
  <c r="AH37" i="1"/>
  <c r="AB39" i="1"/>
  <c r="AG40" i="1"/>
  <c r="AL41" i="1"/>
  <c r="AJ12" i="1"/>
  <c r="AC12" i="1"/>
  <c r="Z12" i="1"/>
  <c r="AJ41" i="1"/>
  <c r="P41" i="1"/>
  <c r="V41" i="1"/>
  <c r="P42" i="1"/>
  <c r="Z39" i="1"/>
  <c r="R37" i="1"/>
  <c r="U39" i="1"/>
  <c r="Y37" i="1"/>
  <c r="AC37" i="1"/>
  <c r="AH38" i="1"/>
  <c r="AB40" i="1"/>
  <c r="AG41" i="1"/>
  <c r="AL42" i="1"/>
  <c r="Z40" i="1"/>
  <c r="S39" i="1"/>
  <c r="W37" i="1"/>
  <c r="AE37" i="1"/>
  <c r="AJ38" i="1"/>
  <c r="AD40" i="1"/>
  <c r="AI41" i="1"/>
  <c r="U42" i="1"/>
  <c r="AN18" i="1"/>
  <c r="AN25" i="1"/>
  <c r="AN20" i="1"/>
  <c r="V37" i="1"/>
  <c r="X38" i="1"/>
  <c r="AF41" i="1"/>
  <c r="Z37" i="1"/>
  <c r="U41" i="1"/>
  <c r="AN35" i="1"/>
  <c r="O42" i="1"/>
  <c r="V42" i="1"/>
  <c r="T39" i="1"/>
  <c r="X37" i="1"/>
  <c r="AD37" i="1"/>
  <c r="AI38" i="1"/>
  <c r="AC40" i="1"/>
  <c r="AH41" i="1"/>
  <c r="AN34" i="1"/>
  <c r="O41" i="1"/>
  <c r="Y40" i="1"/>
  <c r="AN10" i="1"/>
  <c r="AG42" i="1"/>
  <c r="O39" i="1"/>
  <c r="AN32" i="1"/>
  <c r="AL39" i="1"/>
  <c r="AB41" i="1"/>
  <c r="AL38" i="1"/>
  <c r="AK41" i="1"/>
  <c r="Q41" i="1"/>
  <c r="AN31" i="1"/>
  <c r="O38" i="1"/>
  <c r="T37" i="1"/>
  <c r="AN30" i="1"/>
  <c r="O37" i="1"/>
  <c r="Q42" i="1"/>
  <c r="U40" i="1"/>
  <c r="Y38" i="1"/>
  <c r="S37" i="1"/>
  <c r="AI37" i="1"/>
  <c r="AC39" i="1"/>
  <c r="AH40" i="1"/>
  <c r="AB42" i="1"/>
  <c r="AN17" i="1"/>
  <c r="R39" i="1"/>
  <c r="Z41" i="1"/>
  <c r="AG37" i="1"/>
  <c r="AF40" i="1"/>
  <c r="AN28" i="1"/>
  <c r="AN24" i="1"/>
  <c r="AN19" i="1"/>
  <c r="AN23" i="1"/>
  <c r="AN15" i="1"/>
  <c r="AK38" i="1"/>
  <c r="X40" i="1"/>
  <c r="AC38" i="1"/>
  <c r="AC42" i="1"/>
  <c r="AN33" i="1"/>
  <c r="O40" i="1"/>
  <c r="AG38" i="1"/>
  <c r="R41" i="1"/>
  <c r="AH39" i="1"/>
  <c r="AI40" i="1"/>
  <c r="P38" i="1"/>
  <c r="W38" i="1"/>
  <c r="Q37" i="1"/>
  <c r="AK37" i="1"/>
  <c r="AE39" i="1"/>
  <c r="AJ40" i="1"/>
  <c r="AD42" i="1"/>
  <c r="S42" i="1"/>
  <c r="W40" i="1"/>
  <c r="P40" i="1"/>
  <c r="X41" i="1"/>
  <c r="R40" i="1"/>
  <c r="V38" i="1"/>
  <c r="AA37" i="1"/>
  <c r="AL37" i="1"/>
  <c r="AF39" i="1"/>
  <c r="AK40" i="1"/>
  <c r="AE42" i="1"/>
  <c r="P39" i="1"/>
  <c r="W41" i="1"/>
  <c r="Q40" i="1"/>
  <c r="U38" i="1"/>
  <c r="AA38" i="1"/>
  <c r="AB38" i="1"/>
  <c r="AG39" i="1"/>
  <c r="AL40" i="1"/>
  <c r="AF42" i="1"/>
  <c r="AN16" i="1"/>
  <c r="AF37" i="1"/>
  <c r="T42" i="1"/>
  <c r="T38" i="1"/>
  <c r="AJ37" i="1"/>
  <c r="AK42" i="1"/>
  <c r="AB37" i="1"/>
  <c r="X42" i="1"/>
  <c r="AA39" i="1"/>
  <c r="AD39" i="1"/>
  <c r="Y39" i="1"/>
  <c r="S38" i="1"/>
  <c r="AA40" i="1"/>
  <c r="AD38" i="1"/>
  <c r="AI39" i="1"/>
  <c r="AC41" i="1"/>
  <c r="AH42" i="1"/>
  <c r="Y41" i="1"/>
  <c r="S40" i="1"/>
  <c r="Z42" i="1"/>
  <c r="T41" i="1"/>
  <c r="X39" i="1"/>
  <c r="R38" i="1"/>
  <c r="AA41" i="1"/>
  <c r="AE38" i="1"/>
  <c r="AJ39" i="1"/>
  <c r="AD41" i="1"/>
  <c r="AI42" i="1"/>
  <c r="Y42" i="1"/>
  <c r="S41" i="1"/>
  <c r="W39" i="1"/>
  <c r="Q38" i="1"/>
  <c r="AA42" i="1"/>
  <c r="AF38" i="1"/>
  <c r="AK39" i="1"/>
  <c r="AE41" i="1"/>
  <c r="AJ42" i="1"/>
  <c r="AF12" i="1"/>
  <c r="V12" i="1"/>
  <c r="AA12" i="1"/>
  <c r="AL12" i="1"/>
  <c r="U12" i="1"/>
  <c r="AI12" i="1"/>
  <c r="S12" i="1"/>
  <c r="AH12" i="1"/>
  <c r="W12" i="1"/>
  <c r="AK12" i="1"/>
  <c r="P12" i="1"/>
  <c r="Y12" i="1"/>
  <c r="AD12" i="1"/>
  <c r="T12" i="1"/>
  <c r="AG12" i="1"/>
  <c r="Q12" i="1"/>
  <c r="AB12" i="1"/>
  <c r="X12" i="1"/>
  <c r="O12" i="1"/>
  <c r="AE12" i="1"/>
  <c r="R12" i="1"/>
  <c r="AI29" i="1"/>
  <c r="AB29" i="1"/>
  <c r="R29" i="1"/>
  <c r="O29" i="1"/>
  <c r="W29" i="1"/>
  <c r="AA29" i="1"/>
  <c r="Z29" i="1"/>
  <c r="AK29" i="1"/>
  <c r="X29" i="1"/>
  <c r="Q29" i="1"/>
  <c r="AE29" i="1"/>
  <c r="AH29" i="1"/>
  <c r="S29" i="1"/>
  <c r="P29" i="1"/>
  <c r="Y29" i="1"/>
  <c r="V29" i="1"/>
  <c r="AF29" i="1"/>
  <c r="U29" i="1"/>
  <c r="AL29" i="1"/>
  <c r="AG29" i="1"/>
  <c r="T29" i="1"/>
  <c r="AC29" i="1"/>
  <c r="AJ29" i="1"/>
  <c r="AD29" i="1"/>
  <c r="AN29" i="1" l="1"/>
</calcChain>
</file>

<file path=xl/sharedStrings.xml><?xml version="1.0" encoding="utf-8"?>
<sst xmlns="http://schemas.openxmlformats.org/spreadsheetml/2006/main" count="4095" uniqueCount="1058">
  <si>
    <t>Número de incidencia</t>
  </si>
  <si>
    <t>Tipo de Incidencia</t>
  </si>
  <si>
    <t>Llegada</t>
  </si>
  <si>
    <t>Respuesta</t>
  </si>
  <si>
    <t>Dept2-8381</t>
  </si>
  <si>
    <t>Bajo</t>
  </si>
  <si>
    <t>Dept5-472</t>
  </si>
  <si>
    <t>Medio</t>
  </si>
  <si>
    <t>Alto</t>
  </si>
  <si>
    <t>Dept1-16301</t>
  </si>
  <si>
    <t>Dept4-16321</t>
  </si>
  <si>
    <t>Dept2-25937</t>
  </si>
  <si>
    <t>Dept2-18576</t>
  </si>
  <si>
    <t>Dept5-2657</t>
  </si>
  <si>
    <t>Dept5-21016</t>
  </si>
  <si>
    <t>Dept4-11233</t>
  </si>
  <si>
    <t>Target</t>
  </si>
  <si>
    <t>Dept2-28498</t>
  </si>
  <si>
    <t>Dept5-16003</t>
  </si>
  <si>
    <t>Dept2-4814</t>
  </si>
  <si>
    <t>Dept1-23520</t>
  </si>
  <si>
    <t>Dept3-5720</t>
  </si>
  <si>
    <t>Dept2-11370</t>
  </si>
  <si>
    <t>Dept2-12514</t>
  </si>
  <si>
    <t>Dept6-6784</t>
  </si>
  <si>
    <t>Dept3-22800</t>
  </si>
  <si>
    <t>Dept3-918</t>
  </si>
  <si>
    <t>Dept1-15541</t>
  </si>
  <si>
    <t>Dept1-22674</t>
  </si>
  <si>
    <t>Dept4-18209</t>
  </si>
  <si>
    <t>Dept4-8288</t>
  </si>
  <si>
    <t>Dept2-5107</t>
  </si>
  <si>
    <t>Dept1-9410</t>
  </si>
  <si>
    <t>Dept1-14412</t>
  </si>
  <si>
    <t>Dept6-15092</t>
  </si>
  <si>
    <t>Dept1-17429</t>
  </si>
  <si>
    <t>Dept6-6942</t>
  </si>
  <si>
    <t>Dept4-20325</t>
  </si>
  <si>
    <t>Dept5-24435</t>
  </si>
  <si>
    <t>Dept3-28859</t>
  </si>
  <si>
    <t>Dept5-1606</t>
  </si>
  <si>
    <t>Dept2-20854</t>
  </si>
  <si>
    <t>Dept1-8874</t>
  </si>
  <si>
    <t>Dept2-18996</t>
  </si>
  <si>
    <t>Dept6-7842</t>
  </si>
  <si>
    <t>Dept4-12854</t>
  </si>
  <si>
    <t>Dept3-10605</t>
  </si>
  <si>
    <t>Dept1-11709</t>
  </si>
  <si>
    <t>Dept4-16263</t>
  </si>
  <si>
    <t>Dept2-2219</t>
  </si>
  <si>
    <t>Dept3-4500</t>
  </si>
  <si>
    <t>Dept3-13857</t>
  </si>
  <si>
    <t>Dept2-27829</t>
  </si>
  <si>
    <t>Dept2-20210</t>
  </si>
  <si>
    <t>Dept2-7059</t>
  </si>
  <si>
    <t>Dept1-19032</t>
  </si>
  <si>
    <t>Dept3-4478</t>
  </si>
  <si>
    <t>Dept3-16431</t>
  </si>
  <si>
    <t>Dept5-21657</t>
  </si>
  <si>
    <t>Dept2-12688</t>
  </si>
  <si>
    <t>Dept2-4510</t>
  </si>
  <si>
    <t>Dept5-6079</t>
  </si>
  <si>
    <t>Dept3-3587</t>
  </si>
  <si>
    <t>Dept4-6503</t>
  </si>
  <si>
    <t>Dept2-29562</t>
  </si>
  <si>
    <t>Dept3-13004</t>
  </si>
  <si>
    <t>Dept2-2331</t>
  </si>
  <si>
    <t>Dept6-16726</t>
  </si>
  <si>
    <t>Dept5-27154</t>
  </si>
  <si>
    <t>Dept5-12049</t>
  </si>
  <si>
    <t>Dept1-8284</t>
  </si>
  <si>
    <t>Dept3-9707</t>
  </si>
  <si>
    <t>Dept2-26054</t>
  </si>
  <si>
    <t>Dept5-25227</t>
  </si>
  <si>
    <t>Dept3-2340</t>
  </si>
  <si>
    <t>Dept1-17790</t>
  </si>
  <si>
    <t>Dept4-17966</t>
  </si>
  <si>
    <t>Dept4-6291</t>
  </si>
  <si>
    <t>Dept3-5867</t>
  </si>
  <si>
    <t>Dept2-20776</t>
  </si>
  <si>
    <t>Dept3-8662</t>
  </si>
  <si>
    <t>Dept1-4550</t>
  </si>
  <si>
    <t>Dept5-4351</t>
  </si>
  <si>
    <t>Dept2-13529</t>
  </si>
  <si>
    <t>Dept3-17206</t>
  </si>
  <si>
    <t>Dept4-6195</t>
  </si>
  <si>
    <t>Dept5-29683</t>
  </si>
  <si>
    <t>Dept5-3312</t>
  </si>
  <si>
    <t>Dept2-24239</t>
  </si>
  <si>
    <t>Dept5-19763</t>
  </si>
  <si>
    <t>Dept4-22456</t>
  </si>
  <si>
    <t>Dept2-11042</t>
  </si>
  <si>
    <t>Dept4-8042</t>
  </si>
  <si>
    <t>Dept3-2202</t>
  </si>
  <si>
    <t>Dept6-17744</t>
  </si>
  <si>
    <t>Dept1-4578</t>
  </si>
  <si>
    <t>Dept3-1770</t>
  </si>
  <si>
    <t>Dept6-23103</t>
  </si>
  <si>
    <t>Dept2-22758</t>
  </si>
  <si>
    <t>Dept5-14505</t>
  </si>
  <si>
    <t>Dept1-19858</t>
  </si>
  <si>
    <t>Dept4-24237</t>
  </si>
  <si>
    <t>Dept4-22006</t>
  </si>
  <si>
    <t>Dept5-17412</t>
  </si>
  <si>
    <t>Dept5-21926</t>
  </si>
  <si>
    <t>Dept5-6585</t>
  </si>
  <si>
    <t>Dept5-19947</t>
  </si>
  <si>
    <t>Dept6-6676</t>
  </si>
  <si>
    <t>Dept4-4184</t>
  </si>
  <si>
    <t>Dept2-14865</t>
  </si>
  <si>
    <t>Dept5-1146</t>
  </si>
  <si>
    <t>Dept5-10744</t>
  </si>
  <si>
    <t>Dept2-8342</t>
  </si>
  <si>
    <t>Dept6-9570</t>
  </si>
  <si>
    <t>Dept3-17934</t>
  </si>
  <si>
    <t>Dept4-28909</t>
  </si>
  <si>
    <t>Dept2-18015</t>
  </si>
  <si>
    <t>Dept2-16492</t>
  </si>
  <si>
    <t>Dept6-15561</t>
  </si>
  <si>
    <t>Dept4-4597</t>
  </si>
  <si>
    <t>Dept3-12627</t>
  </si>
  <si>
    <t>Dept1-13762</t>
  </si>
  <si>
    <t>Dept6-24851</t>
  </si>
  <si>
    <t>Dept4-16148</t>
  </si>
  <si>
    <t>Dept2-28819</t>
  </si>
  <si>
    <t>Dept2-6370</t>
  </si>
  <si>
    <t>Dept4-2363</t>
  </si>
  <si>
    <t>Dept2-25092</t>
  </si>
  <si>
    <t>Dept1-19354</t>
  </si>
  <si>
    <t>Dept5-8044</t>
  </si>
  <si>
    <t>Dept2-21935</t>
  </si>
  <si>
    <t>Dept4-19528</t>
  </si>
  <si>
    <t>Dept3-1594</t>
  </si>
  <si>
    <t>Dept6-387</t>
  </si>
  <si>
    <t>Dept2-29438</t>
  </si>
  <si>
    <t>Dept4-21069</t>
  </si>
  <si>
    <t>Dept2-24302</t>
  </si>
  <si>
    <t>Dept1-29083</t>
  </si>
  <si>
    <t>Dept5-23402</t>
  </si>
  <si>
    <t>Dept3-3548</t>
  </si>
  <si>
    <t>Dept3-14101</t>
  </si>
  <si>
    <t>Dept2-15183</t>
  </si>
  <si>
    <t>Dept4-10943</t>
  </si>
  <si>
    <t>Dept1-3284</t>
  </si>
  <si>
    <t>Dept1-20778</t>
  </si>
  <si>
    <t>Dept1-18752</t>
  </si>
  <si>
    <t>Dept2-26278</t>
  </si>
  <si>
    <t>Dept1-9749</t>
  </si>
  <si>
    <t>Dept6-5674</t>
  </si>
  <si>
    <t>Dept4-4023</t>
  </si>
  <si>
    <t>Dept6-14005</t>
  </si>
  <si>
    <t>Dept3-19479</t>
  </si>
  <si>
    <t>Dept4-28714</t>
  </si>
  <si>
    <t>Dept6-2057</t>
  </si>
  <si>
    <t>Dept2-19884</t>
  </si>
  <si>
    <t>Dept1-7474</t>
  </si>
  <si>
    <t>Dept6-22939</t>
  </si>
  <si>
    <t>Dept1-10896</t>
  </si>
  <si>
    <t>Dept1-29118</t>
  </si>
  <si>
    <t>Dept5-26106</t>
  </si>
  <si>
    <t>Dept4-26535</t>
  </si>
  <si>
    <t>Dept1-23221</t>
  </si>
  <si>
    <t>Dept3-22135</t>
  </si>
  <si>
    <t>Dept6-11530</t>
  </si>
  <si>
    <t>Dept2-2366</t>
  </si>
  <si>
    <t>Dept6-1509</t>
  </si>
  <si>
    <t>Dept6-7869</t>
  </si>
  <si>
    <t>Dept4-17584</t>
  </si>
  <si>
    <t>Dept2-25006</t>
  </si>
  <si>
    <t>Dept4-10687</t>
  </si>
  <si>
    <t>Dept1-4540</t>
  </si>
  <si>
    <t>Dept6-7197</t>
  </si>
  <si>
    <t>Dept2-25268</t>
  </si>
  <si>
    <t>Dept1-28290</t>
  </si>
  <si>
    <t>Dept3-27937</t>
  </si>
  <si>
    <t>Dept4-11299</t>
  </si>
  <si>
    <t>Dept3-22238</t>
  </si>
  <si>
    <t>Dept2-2116</t>
  </si>
  <si>
    <t>Dept1-27200</t>
  </si>
  <si>
    <t>Dept5-25222</t>
  </si>
  <si>
    <t>Dept6-2802</t>
  </si>
  <si>
    <t>Dept5-5384</t>
  </si>
  <si>
    <t>Dept1-8098</t>
  </si>
  <si>
    <t>Dept5-2609</t>
  </si>
  <si>
    <t>Dept1-18684</t>
  </si>
  <si>
    <t>Dept2-9388</t>
  </si>
  <si>
    <t>Dept3-13813</t>
  </si>
  <si>
    <t>Dept2-6820</t>
  </si>
  <si>
    <t>Dept6-20970</t>
  </si>
  <si>
    <t>Dept4-23655</t>
  </si>
  <si>
    <t>Dept2-23220</t>
  </si>
  <si>
    <t>Dept5-9838</t>
  </si>
  <si>
    <t>Dept4-2144</t>
  </si>
  <si>
    <t>Dept6-3601</t>
  </si>
  <si>
    <t>Dept4-6669</t>
  </si>
  <si>
    <t>Dept1-28676</t>
  </si>
  <si>
    <t>Dept5-25616</t>
  </si>
  <si>
    <t>Dept4-5686</t>
  </si>
  <si>
    <t>Dept3-19265</t>
  </si>
  <si>
    <t>Dept2-29281</t>
  </si>
  <si>
    <t>Dept5-22758</t>
  </si>
  <si>
    <t>Dept6-20073</t>
  </si>
  <si>
    <t>Dept6-1651</t>
  </si>
  <si>
    <t>Dept1-17943</t>
  </si>
  <si>
    <t>Dept5-20779</t>
  </si>
  <si>
    <t>Dept1-20200</t>
  </si>
  <si>
    <t>Dept6-28011</t>
  </si>
  <si>
    <t>Dept6-23339</t>
  </si>
  <si>
    <t>Dept4-23237</t>
  </si>
  <si>
    <t>Dept1-7244</t>
  </si>
  <si>
    <t>Dept5-6940</t>
  </si>
  <si>
    <t>Dept5-29955</t>
  </si>
  <si>
    <t>Dept6-23439</t>
  </si>
  <si>
    <t>Dept1-9827</t>
  </si>
  <si>
    <t>Dept3-27734</t>
  </si>
  <si>
    <t>Dept5-12156</t>
  </si>
  <si>
    <t>Dept2-19498</t>
  </si>
  <si>
    <t>Dept3-29669</t>
  </si>
  <si>
    <t>Dept4-29526</t>
  </si>
  <si>
    <t>Dept2-20952</t>
  </si>
  <si>
    <t>Dept1-13961</t>
  </si>
  <si>
    <t>Dept4-18362</t>
  </si>
  <si>
    <t>Dept4-19098</t>
  </si>
  <si>
    <t>Dept6-4495</t>
  </si>
  <si>
    <t>Dept6-27099</t>
  </si>
  <si>
    <t>Dept6-13778</t>
  </si>
  <si>
    <t>Dept1-10407</t>
  </si>
  <si>
    <t>Dept2-23230</t>
  </si>
  <si>
    <t>Dept1-10190</t>
  </si>
  <si>
    <t>Dept6-13974</t>
  </si>
  <si>
    <t>Dept4-1620</t>
  </si>
  <si>
    <t>Dept4-22551</t>
  </si>
  <si>
    <t>Dept4-6299</t>
  </si>
  <si>
    <t>Dept6-8599</t>
  </si>
  <si>
    <t>Dept2-19646</t>
  </si>
  <si>
    <t>Dept1-2963</t>
  </si>
  <si>
    <t>Dept1-18558</t>
  </si>
  <si>
    <t>Dept2-17800</t>
  </si>
  <si>
    <t>Dept1-22161</t>
  </si>
  <si>
    <t>Dept3-17734</t>
  </si>
  <si>
    <t>Dept4-5951</t>
  </si>
  <si>
    <t>Dept2-18629</t>
  </si>
  <si>
    <t>Dept3-17150</t>
  </si>
  <si>
    <t>Dept5-28049</t>
  </si>
  <si>
    <t>Dept5-6589</t>
  </si>
  <si>
    <t>Dept3-28948</t>
  </si>
  <si>
    <t>Dept4-9925</t>
  </si>
  <si>
    <t>Dept1-5673</t>
  </si>
  <si>
    <t>Dept6-28500</t>
  </si>
  <si>
    <t>Dept5-18834</t>
  </si>
  <si>
    <t>Dept2-17670</t>
  </si>
  <si>
    <t>Dept3-13101</t>
  </si>
  <si>
    <t>Dept2-7902</t>
  </si>
  <si>
    <t>Dept4-9491</t>
  </si>
  <si>
    <t>Dept3-1460</t>
  </si>
  <si>
    <t>Dept6-21218</t>
  </si>
  <si>
    <t>Dept1-14987</t>
  </si>
  <si>
    <t>Dept4-29649</t>
  </si>
  <si>
    <t>Dept4-15801</t>
  </si>
  <si>
    <t>Dept6-4452</t>
  </si>
  <si>
    <t>Dept5-17207</t>
  </si>
  <si>
    <t>Dept1-19475</t>
  </si>
  <si>
    <t>Dept3-5656</t>
  </si>
  <si>
    <t>Dept4-13435</t>
  </si>
  <si>
    <t>Dept5-10046</t>
  </si>
  <si>
    <t>Dept2-11977</t>
  </si>
  <si>
    <t>Dept6-981</t>
  </si>
  <si>
    <t>Dept4-15155</t>
  </si>
  <si>
    <t>Dept1-5311</t>
  </si>
  <si>
    <t>Dept2-21912</t>
  </si>
  <si>
    <t>Dept1-18751</t>
  </si>
  <si>
    <t>Dept5-10612</t>
  </si>
  <si>
    <t>Dept2-26904</t>
  </si>
  <si>
    <t>Dept2-2190</t>
  </si>
  <si>
    <t>Dept3-2493</t>
  </si>
  <si>
    <t>Dept6-9979</t>
  </si>
  <si>
    <t>Dept2-24113</t>
  </si>
  <si>
    <t>Dept5-17783</t>
  </si>
  <si>
    <t>Dept2-9321</t>
  </si>
  <si>
    <t>Dept1-15252</t>
  </si>
  <si>
    <t>Dept2-2383</t>
  </si>
  <si>
    <t>Dept2-7128</t>
  </si>
  <si>
    <t>Dept2-14463</t>
  </si>
  <si>
    <t>Dept2-10413</t>
  </si>
  <si>
    <t>Dept4-11606</t>
  </si>
  <si>
    <t>Dept3-1038</t>
  </si>
  <si>
    <t>Dept5-23292</t>
  </si>
  <si>
    <t>Dept3-19080</t>
  </si>
  <si>
    <t>Dept5-21897</t>
  </si>
  <si>
    <t>Dept6-19102</t>
  </si>
  <si>
    <t>Dept4-10860</t>
  </si>
  <si>
    <t>Dept1-19667</t>
  </si>
  <si>
    <t>Dept5-16877</t>
  </si>
  <si>
    <t>Dept1-3597</t>
  </si>
  <si>
    <t>Dept3-18928</t>
  </si>
  <si>
    <t>Dept3-18038</t>
  </si>
  <si>
    <t>Dept1-4455</t>
  </si>
  <si>
    <t>Dept2-890</t>
  </si>
  <si>
    <t>Dept5-20498</t>
  </si>
  <si>
    <t>Dept3-7666</t>
  </si>
  <si>
    <t>Dept6-20347</t>
  </si>
  <si>
    <t>Dept5-1841</t>
  </si>
  <si>
    <t>Dept5-27287</t>
  </si>
  <si>
    <t>Dept4-17660</t>
  </si>
  <si>
    <t>Dept5-20738</t>
  </si>
  <si>
    <t>Dept2-22034</t>
  </si>
  <si>
    <t>Dept5-16056</t>
  </si>
  <si>
    <t>Dept1-22571</t>
  </si>
  <si>
    <t>Dept1-24144</t>
  </si>
  <si>
    <t>Dept3-9985</t>
  </si>
  <si>
    <t>Dept3-6206</t>
  </si>
  <si>
    <t>Dept3-22708</t>
  </si>
  <si>
    <t>Dept5-27363</t>
  </si>
  <si>
    <t>Dept6-18969</t>
  </si>
  <si>
    <t>Dept1-23202</t>
  </si>
  <si>
    <t>Dept2-1636</t>
  </si>
  <si>
    <t>Dept3-10815</t>
  </si>
  <si>
    <t>Dept5-8657</t>
  </si>
  <si>
    <t>Dept2-23395</t>
  </si>
  <si>
    <t>Dept3-9390</t>
  </si>
  <si>
    <t>Dept1-14949</t>
  </si>
  <si>
    <t>Dept3-24647</t>
  </si>
  <si>
    <t>Dept5-19185</t>
  </si>
  <si>
    <t>Dept6-15764</t>
  </si>
  <si>
    <t>Dept5-14152</t>
  </si>
  <si>
    <t>Dept1-25499</t>
  </si>
  <si>
    <t>Dept6-1671</t>
  </si>
  <si>
    <t>Dept1-11088</t>
  </si>
  <si>
    <t>Dept5-8150</t>
  </si>
  <si>
    <t>Dept5-17258</t>
  </si>
  <si>
    <t>Dept5-20809</t>
  </si>
  <si>
    <t>Dept3-24511</t>
  </si>
  <si>
    <t>Dept5-15496</t>
  </si>
  <si>
    <t>Dept5-3070</t>
  </si>
  <si>
    <t>Dept6-29781</t>
  </si>
  <si>
    <t>Dept1-17087</t>
  </si>
  <si>
    <t>Dept1-14834</t>
  </si>
  <si>
    <t>Dept2-26594</t>
  </si>
  <si>
    <t>Dept5-8526</t>
  </si>
  <si>
    <t>Dept2-5845</t>
  </si>
  <si>
    <t>Dept5-25978</t>
  </si>
  <si>
    <t>Dept4-3847</t>
  </si>
  <si>
    <t>Dept5-21039</t>
  </si>
  <si>
    <t>Dept2-22351</t>
  </si>
  <si>
    <t>Dept4-249</t>
  </si>
  <si>
    <t>Dept1-1778</t>
  </si>
  <si>
    <t>Dept2-14554</t>
  </si>
  <si>
    <t>Dept1-26634</t>
  </si>
  <si>
    <t>Dept6-1617</t>
  </si>
  <si>
    <t>Dept1-29475</t>
  </si>
  <si>
    <t>Dept5-29029</t>
  </si>
  <si>
    <t>Dept5-20002</t>
  </si>
  <si>
    <t>Dept3-26225</t>
  </si>
  <si>
    <t>Dept3-13321</t>
  </si>
  <si>
    <t>Dept6-20429</t>
  </si>
  <si>
    <t>Dept2-8952</t>
  </si>
  <si>
    <t>Dept3-9430</t>
  </si>
  <si>
    <t>Dept6-19648</t>
  </si>
  <si>
    <t>Dept2-21508</t>
  </si>
  <si>
    <t>Dept5-6569</t>
  </si>
  <si>
    <t>Dept6-4898</t>
  </si>
  <si>
    <t>Dept1-10084</t>
  </si>
  <si>
    <t>Dept3-11438</t>
  </si>
  <si>
    <t>Dept6-13777</t>
  </si>
  <si>
    <t>Dept5-23275</t>
  </si>
  <si>
    <t>Dept1-24829</t>
  </si>
  <si>
    <t>Dept6-24048</t>
  </si>
  <si>
    <t>Dept2-9955</t>
  </si>
  <si>
    <t>Dept4-21905</t>
  </si>
  <si>
    <t>Dept6-18542</t>
  </si>
  <si>
    <t>Dept4-10698</t>
  </si>
  <si>
    <t>Dept1-11362</t>
  </si>
  <si>
    <t>Dept4-3487</t>
  </si>
  <si>
    <t>Dept1-18938</t>
  </si>
  <si>
    <t>Dept6-24905</t>
  </si>
  <si>
    <t>Dept4-17367</t>
  </si>
  <si>
    <t>Dept3-16456</t>
  </si>
  <si>
    <t>Dept6-26922</t>
  </si>
  <si>
    <t>Dept6-6308</t>
  </si>
  <si>
    <t>Dept3-16234</t>
  </si>
  <si>
    <t>Dept6-2633</t>
  </si>
  <si>
    <t>Dept3-12376</t>
  </si>
  <si>
    <t>Dept1-7075</t>
  </si>
  <si>
    <t>Dept1-14656</t>
  </si>
  <si>
    <t>Dept6-12385</t>
  </si>
  <si>
    <t>Dept1-7436</t>
  </si>
  <si>
    <t>Dept2-5811</t>
  </si>
  <si>
    <t>Dept3-14784</t>
  </si>
  <si>
    <t>Dept6-7280</t>
  </si>
  <si>
    <t>Dept4-27276</t>
  </si>
  <si>
    <t>Dept2-28961</t>
  </si>
  <si>
    <t>Dept3-28760</t>
  </si>
  <si>
    <t>Dept6-243</t>
  </si>
  <si>
    <t>Dept5-28389</t>
  </si>
  <si>
    <t>Dept2-9719</t>
  </si>
  <si>
    <t>Dept3-10747</t>
  </si>
  <si>
    <t>Dept3-23214</t>
  </si>
  <si>
    <t>Dept2-24366</t>
  </si>
  <si>
    <t>Dept3-14435</t>
  </si>
  <si>
    <t>Dept2-6461</t>
  </si>
  <si>
    <t>Dept2-12301</t>
  </si>
  <si>
    <t>Dept2-29181</t>
  </si>
  <si>
    <t>Dept4-26516</t>
  </si>
  <si>
    <t>Dept3-10202</t>
  </si>
  <si>
    <t>Dept1-440</t>
  </si>
  <si>
    <t>Dept4-7967</t>
  </si>
  <si>
    <t>Dept3-7838</t>
  </si>
  <si>
    <t>Dept2-9385</t>
  </si>
  <si>
    <t>Dept2-17548</t>
  </si>
  <si>
    <t>Dept6-15304</t>
  </si>
  <si>
    <t>Dept3-27649</t>
  </si>
  <si>
    <t>Dept6-6572</t>
  </si>
  <si>
    <t>Dept1-28181</t>
  </si>
  <si>
    <t>Dept4-10994</t>
  </si>
  <si>
    <t>Dept6-8979</t>
  </si>
  <si>
    <t>Dept5-19002</t>
  </si>
  <si>
    <t>Dept5-26691</t>
  </si>
  <si>
    <t>Dept1-13347</t>
  </si>
  <si>
    <t>Dept1-22540</t>
  </si>
  <si>
    <t>Dept4-25624</t>
  </si>
  <si>
    <t>Dept5-19881</t>
  </si>
  <si>
    <t>Dept1-19957</t>
  </si>
  <si>
    <t>Dept2-18137</t>
  </si>
  <si>
    <t>Dept4-11626</t>
  </si>
  <si>
    <t>Dept1-17159</t>
  </si>
  <si>
    <t>Dept1-25988</t>
  </si>
  <si>
    <t>Dept3-13574</t>
  </si>
  <si>
    <t>Dept4-20468</t>
  </si>
  <si>
    <t>Dept2-28199</t>
  </si>
  <si>
    <t>Dept4-19956</t>
  </si>
  <si>
    <t>Dept3-21059</t>
  </si>
  <si>
    <t>Dept2-3414</t>
  </si>
  <si>
    <t>Dept1-8095</t>
  </si>
  <si>
    <t>Dept2-17004</t>
  </si>
  <si>
    <t>Dept4-11110</t>
  </si>
  <si>
    <t>Dept4-6559</t>
  </si>
  <si>
    <t>Dept4-20017</t>
  </si>
  <si>
    <t>Dept3-9689</t>
  </si>
  <si>
    <t>Dept5-3961</t>
  </si>
  <si>
    <t>Dept6-5366</t>
  </si>
  <si>
    <t>Dept6-15365</t>
  </si>
  <si>
    <t>Dept6-16262</t>
  </si>
  <si>
    <t>Dept6-18471</t>
  </si>
  <si>
    <t>Dept2-16693</t>
  </si>
  <si>
    <t>Dept4-11432</t>
  </si>
  <si>
    <t>Dept4-16446</t>
  </si>
  <si>
    <t>Dept3-28527</t>
  </si>
  <si>
    <t>Dept4-8327</t>
  </si>
  <si>
    <t>Dept6-6552</t>
  </si>
  <si>
    <t>Dept4-14723</t>
  </si>
  <si>
    <t>Dept1-16952</t>
  </si>
  <si>
    <t>Dept1-26013</t>
  </si>
  <si>
    <t>Dept6-22762</t>
  </si>
  <si>
    <t>Dept6-21111</t>
  </si>
  <si>
    <t>Dept5-6911</t>
  </si>
  <si>
    <t>Dept3-27986</t>
  </si>
  <si>
    <t>Dept5-5956</t>
  </si>
  <si>
    <t>Dept4-9445</t>
  </si>
  <si>
    <t>Dept3-10816</t>
  </si>
  <si>
    <t>Dept5-27004</t>
  </si>
  <si>
    <t>Dept3-3543</t>
  </si>
  <si>
    <t>Dept2-3161</t>
  </si>
  <si>
    <t>Dept1-16734</t>
  </si>
  <si>
    <t>Dept5-29875</t>
  </si>
  <si>
    <t>Dept4-19600</t>
  </si>
  <si>
    <t>Dept3-18575</t>
  </si>
  <si>
    <t>Dept1-12293</t>
  </si>
  <si>
    <t>Dept2-14495</t>
  </si>
  <si>
    <t>Dept1-27531</t>
  </si>
  <si>
    <t>Dept4-15667</t>
  </si>
  <si>
    <t>Dept1-16088</t>
  </si>
  <si>
    <t>Dept1-4371</t>
  </si>
  <si>
    <t>Dept3-20221</t>
  </si>
  <si>
    <t>Dept3-6358</t>
  </si>
  <si>
    <t>Dept1-26585</t>
  </si>
  <si>
    <t>Dept2-659</t>
  </si>
  <si>
    <t>Dept6-7698</t>
  </si>
  <si>
    <t>Dept2-20294</t>
  </si>
  <si>
    <t>Dept3-8532</t>
  </si>
  <si>
    <t>Dept6-11692</t>
  </si>
  <si>
    <t>Dept6-22279</t>
  </si>
  <si>
    <t>Dept1-18129</t>
  </si>
  <si>
    <t>Dept1-6860</t>
  </si>
  <si>
    <t>Dept4-12</t>
  </si>
  <si>
    <t>Dept4-11237</t>
  </si>
  <si>
    <t>Dept2-22302</t>
  </si>
  <si>
    <t>Dept4-28094</t>
  </si>
  <si>
    <t>Dept2-16902</t>
  </si>
  <si>
    <t>Dept6-6949</t>
  </si>
  <si>
    <t>Dept1-15321</t>
  </si>
  <si>
    <t>Dept5-19256</t>
  </si>
  <si>
    <t>Dept3-14416</t>
  </si>
  <si>
    <t>Dept2-4559</t>
  </si>
  <si>
    <t>Dept1-25542</t>
  </si>
  <si>
    <t>Dept2-4271</t>
  </si>
  <si>
    <t>Dept6-24909</t>
  </si>
  <si>
    <t>Dept5-27128</t>
  </si>
  <si>
    <t>Dept3-10456</t>
  </si>
  <si>
    <t>Dept5-17879</t>
  </si>
  <si>
    <t>Dept4-18073</t>
  </si>
  <si>
    <t>Dept2-18294</t>
  </si>
  <si>
    <t>Dept2-17462</t>
  </si>
  <si>
    <t>Dept3-17030</t>
  </si>
  <si>
    <t>Dept6-5463</t>
  </si>
  <si>
    <t>Dept3-12429</t>
  </si>
  <si>
    <t>Dept1-22154</t>
  </si>
  <si>
    <t>Dept2-9804</t>
  </si>
  <si>
    <t>Dept6-2532</t>
  </si>
  <si>
    <t>Dept6-12291</t>
  </si>
  <si>
    <t>Dept6-14101</t>
  </si>
  <si>
    <t>Dept5-11805</t>
  </si>
  <si>
    <t>Dept2-28160</t>
  </si>
  <si>
    <t>Dept5-24185</t>
  </si>
  <si>
    <t>Dept3-126</t>
  </si>
  <si>
    <t>Dept2-10076</t>
  </si>
  <si>
    <t>Dept6-21685</t>
  </si>
  <si>
    <t>Dept1-10617</t>
  </si>
  <si>
    <t>Dept4-24499</t>
  </si>
  <si>
    <t>Dept4-7437</t>
  </si>
  <si>
    <t>Dept1-449</t>
  </si>
  <si>
    <t>Dept5-20178</t>
  </si>
  <si>
    <t>Dept6-26707</t>
  </si>
  <si>
    <t>Dept4-26767</t>
  </si>
  <si>
    <t>Dept4-26558</t>
  </si>
  <si>
    <t>Dept3-18664</t>
  </si>
  <si>
    <t>Dept5-16484</t>
  </si>
  <si>
    <t>Dept2-17577</t>
  </si>
  <si>
    <t>Dept1-10991</t>
  </si>
  <si>
    <t>Dept6-29210</t>
  </si>
  <si>
    <t>Dept6-15678</t>
  </si>
  <si>
    <t>Dept1-1356</t>
  </si>
  <si>
    <t>Dept4-17619</t>
  </si>
  <si>
    <t>Dept3-6638</t>
  </si>
  <si>
    <t>Dept3-9602</t>
  </si>
  <si>
    <t>Dept5-7706</t>
  </si>
  <si>
    <t>Dept5-2299</t>
  </si>
  <si>
    <t>Dept3-10214</t>
  </si>
  <si>
    <t>Dept5-15940</t>
  </si>
  <si>
    <t>Dept5-6376</t>
  </si>
  <si>
    <t>Dept3-20524</t>
  </si>
  <si>
    <t>Dept3-19428</t>
  </si>
  <si>
    <t>Dept5-11160</t>
  </si>
  <si>
    <t>Dept6-26793</t>
  </si>
  <si>
    <t>Dept5-22583</t>
  </si>
  <si>
    <t>Dept5-27277</t>
  </si>
  <si>
    <t>Dept1-15094</t>
  </si>
  <si>
    <t>Dept2-16216</t>
  </si>
  <si>
    <t>Dept3-21044</t>
  </si>
  <si>
    <t>Dept1-28939</t>
  </si>
  <si>
    <t>Dept5-28653</t>
  </si>
  <si>
    <t>Dept1-26769</t>
  </si>
  <si>
    <t>Dept5-580</t>
  </si>
  <si>
    <t>Dept2-20982</t>
  </si>
  <si>
    <t>Dept1-18119</t>
  </si>
  <si>
    <t>Dept2-4854</t>
  </si>
  <si>
    <t>Dept2-4088</t>
  </si>
  <si>
    <t>Dept5-26185</t>
  </si>
  <si>
    <t>Dept4-11502</t>
  </si>
  <si>
    <t>Dept4-21398</t>
  </si>
  <si>
    <t>Dept6-23505</t>
  </si>
  <si>
    <t>Dept5-8406</t>
  </si>
  <si>
    <t>Dept1-20819</t>
  </si>
  <si>
    <t>Dept2-4756</t>
  </si>
  <si>
    <t>Dept2-26614</t>
  </si>
  <si>
    <t>Dept1-10161</t>
  </si>
  <si>
    <t>Dept4-146</t>
  </si>
  <si>
    <t>Dept2-7099</t>
  </si>
  <si>
    <t>Dept3-2807</t>
  </si>
  <si>
    <t>Dept1-26253</t>
  </si>
  <si>
    <t>Dept6-27711</t>
  </si>
  <si>
    <t>Dept1-27839</t>
  </si>
  <si>
    <t>Dept2-6655</t>
  </si>
  <si>
    <t>Dept1-27785</t>
  </si>
  <si>
    <t>Dept1-16144</t>
  </si>
  <si>
    <t>Dept2-7682</t>
  </si>
  <si>
    <t>Dept5-24301</t>
  </si>
  <si>
    <t>Dept6-23345</t>
  </si>
  <si>
    <t>Dept3-1720</t>
  </si>
  <si>
    <t>Dept6-14226</t>
  </si>
  <si>
    <t>Dept6-19612</t>
  </si>
  <si>
    <t>Dept4-6221</t>
  </si>
  <si>
    <t>Dept1-23090</t>
  </si>
  <si>
    <t>Dept2-19893</t>
  </si>
  <si>
    <t>Dept5-2535</t>
  </si>
  <si>
    <t>Dept5-24759</t>
  </si>
  <si>
    <t>Dept4-3376</t>
  </si>
  <si>
    <t>Dept2-6186</t>
  </si>
  <si>
    <t>Dept4-22066</t>
  </si>
  <si>
    <t>Dept4-8973</t>
  </si>
  <si>
    <t>Dept5-23585</t>
  </si>
  <si>
    <t>Dept3-29171</t>
  </si>
  <si>
    <t>Dept3-23285</t>
  </si>
  <si>
    <t>Dept2-23206</t>
  </si>
  <si>
    <t>Dept5-3380</t>
  </si>
  <si>
    <t>Dept6-10879</t>
  </si>
  <si>
    <t>Dept2-11891</t>
  </si>
  <si>
    <t>Dept3-16282</t>
  </si>
  <si>
    <t>Dept5-19373</t>
  </si>
  <si>
    <t>Dept3-18216</t>
  </si>
  <si>
    <t>Dept3-16224</t>
  </si>
  <si>
    <t>Dept1-29162</t>
  </si>
  <si>
    <t>Dept5-896</t>
  </si>
  <si>
    <t>Dept6-9365</t>
  </si>
  <si>
    <t>Dept3-26807</t>
  </si>
  <si>
    <t>Dept1-20104</t>
  </si>
  <si>
    <t>Dept6-3290</t>
  </si>
  <si>
    <t>Dept1-7697</t>
  </si>
  <si>
    <t>Dept6-3368</t>
  </si>
  <si>
    <t>Dept4-27318</t>
  </si>
  <si>
    <t>Dept2-8682</t>
  </si>
  <si>
    <t>Dept6-13173</t>
  </si>
  <si>
    <t>Dept3-9378</t>
  </si>
  <si>
    <t>Dept3-9118</t>
  </si>
  <si>
    <t>Dept5-4268</t>
  </si>
  <si>
    <t>Dept3-11253</t>
  </si>
  <si>
    <t>Dept3-24078</t>
  </si>
  <si>
    <t>Dept1-21585</t>
  </si>
  <si>
    <t>Dept4-8092</t>
  </si>
  <si>
    <t>Dept1-19300</t>
  </si>
  <si>
    <t>Dept2-2012</t>
  </si>
  <si>
    <t>Dept1-13718</t>
  </si>
  <si>
    <t>Dept2-12331</t>
  </si>
  <si>
    <t>Dept6-20488</t>
  </si>
  <si>
    <t>Dept6-57</t>
  </si>
  <si>
    <t>Dept6-20093</t>
  </si>
  <si>
    <t>Dept2-24072</t>
  </si>
  <si>
    <t>Dept3-25210</t>
  </si>
  <si>
    <t>Dept3-11958</t>
  </si>
  <si>
    <t>Dept3-1018</t>
  </si>
  <si>
    <t>Dept6-23597</t>
  </si>
  <si>
    <t>Dept3-19980</t>
  </si>
  <si>
    <t>Dept4-20354</t>
  </si>
  <si>
    <t>Dept1-20191</t>
  </si>
  <si>
    <t>Dept5-20161</t>
  </si>
  <si>
    <t>Dept6-13840</t>
  </si>
  <si>
    <t>Dept6-26312</t>
  </si>
  <si>
    <t>Dept5-9852</t>
  </si>
  <si>
    <t>Dept4-25277</t>
  </si>
  <si>
    <t>Dept1-2271</t>
  </si>
  <si>
    <t>Dept2-26359</t>
  </si>
  <si>
    <t>Dept2-23446</t>
  </si>
  <si>
    <t>Dept1-3494</t>
  </si>
  <si>
    <t>Dept2-28592</t>
  </si>
  <si>
    <t>Dept5-27013</t>
  </si>
  <si>
    <t>Dept6-15772</t>
  </si>
  <si>
    <t>Dept2-10679</t>
  </si>
  <si>
    <t>Dept2-12874</t>
  </si>
  <si>
    <t>Dept6-6810</t>
  </si>
  <si>
    <t>Dept5-20644</t>
  </si>
  <si>
    <t>Dept4-9798</t>
  </si>
  <si>
    <t>Dept2-8339</t>
  </si>
  <si>
    <t>Dept3-5842</t>
  </si>
  <si>
    <t>Dept4-6048</t>
  </si>
  <si>
    <t>Dept3-24200</t>
  </si>
  <si>
    <t>Dept5-15271</t>
  </si>
  <si>
    <t>Dept1-12783</t>
  </si>
  <si>
    <t>Dept5-6791</t>
  </si>
  <si>
    <t>Dept4-28394</t>
  </si>
  <si>
    <t>Dept4-12420</t>
  </si>
  <si>
    <t>Dept6-9425</t>
  </si>
  <si>
    <t>Dept5-24668</t>
  </si>
  <si>
    <t>Dept1-26334</t>
  </si>
  <si>
    <t>Dept5-25911</t>
  </si>
  <si>
    <t>Dept4-22703</t>
  </si>
  <si>
    <t>Dept1-26110</t>
  </si>
  <si>
    <t>Dept6-17198</t>
  </si>
  <si>
    <t>Dept3-25647</t>
  </si>
  <si>
    <t>Dept1-4233</t>
  </si>
  <si>
    <t>Dept3-7342</t>
  </si>
  <si>
    <t>Dept1-28668</t>
  </si>
  <si>
    <t>Dept4-9215</t>
  </si>
  <si>
    <t>Dept5-17336</t>
  </si>
  <si>
    <t>Dept2-7043</t>
  </si>
  <si>
    <t>Dept5-7717</t>
  </si>
  <si>
    <t>Dept5-3296</t>
  </si>
  <si>
    <t>Dept2-11578</t>
  </si>
  <si>
    <t>Dept3-6496</t>
  </si>
  <si>
    <t>Dept1-18883</t>
  </si>
  <si>
    <t>Dept1-12569</t>
  </si>
  <si>
    <t>Dept1-24793</t>
  </si>
  <si>
    <t>Dept3-17251</t>
  </si>
  <si>
    <t>Dept2-56</t>
  </si>
  <si>
    <t>Dept5-6115</t>
  </si>
  <si>
    <t>Dept4-2618</t>
  </si>
  <si>
    <t>Dept2-26275</t>
  </si>
  <si>
    <t>Dept1-5754</t>
  </si>
  <si>
    <t>Dept3-1330</t>
  </si>
  <si>
    <t>Dept5-15527</t>
  </si>
  <si>
    <t>Dept4-8614</t>
  </si>
  <si>
    <t>Dept6-7909</t>
  </si>
  <si>
    <t>Dept2-5321</t>
  </si>
  <si>
    <t>Dept3-3355</t>
  </si>
  <si>
    <t>Dept4-7544</t>
  </si>
  <si>
    <t>Dept1-4147</t>
  </si>
  <si>
    <t>Dept6-23823</t>
  </si>
  <si>
    <t>Dept2-7336</t>
  </si>
  <si>
    <t>Dept2-12232</t>
  </si>
  <si>
    <t>Dept5-13567</t>
  </si>
  <si>
    <t>Dept2-17597</t>
  </si>
  <si>
    <t>Dept3-19631</t>
  </si>
  <si>
    <t>Dept2-22886</t>
  </si>
  <si>
    <t>Dept4-20026</t>
  </si>
  <si>
    <t>Dept2-16342</t>
  </si>
  <si>
    <t>Dept1-20362</t>
  </si>
  <si>
    <t>Dept5-3420</t>
  </si>
  <si>
    <t>Dept4-12915</t>
  </si>
  <si>
    <t>Dept2-97</t>
  </si>
  <si>
    <t>Dept2-22137</t>
  </si>
  <si>
    <t>Dept1-21602</t>
  </si>
  <si>
    <t>Dept6-5445</t>
  </si>
  <si>
    <t>Dept4-28150</t>
  </si>
  <si>
    <t>Dept5-2090</t>
  </si>
  <si>
    <t>Dept1-6716</t>
  </si>
  <si>
    <t>Dept6-428</t>
  </si>
  <si>
    <t>Dept3-15443</t>
  </si>
  <si>
    <t>Dept5-21404</t>
  </si>
  <si>
    <t>Dept2-24714</t>
  </si>
  <si>
    <t>Dept5-23555</t>
  </si>
  <si>
    <t>Dept3-26478</t>
  </si>
  <si>
    <t>Dept6-22350</t>
  </si>
  <si>
    <t>Dept1-20874</t>
  </si>
  <si>
    <t>Dept3-14179</t>
  </si>
  <si>
    <t>Dept5-6725</t>
  </si>
  <si>
    <t>Dept6-22809</t>
  </si>
  <si>
    <t>Dept1-19959</t>
  </si>
  <si>
    <t>Dept2-23598</t>
  </si>
  <si>
    <t>Dept2-1526</t>
  </si>
  <si>
    <t>Dept2-18313</t>
  </si>
  <si>
    <t>Dept6-3868</t>
  </si>
  <si>
    <t>Dept6-833</t>
  </si>
  <si>
    <t>Dept2-22504</t>
  </si>
  <si>
    <t>Dept6-11571</t>
  </si>
  <si>
    <t>Dept4-6797</t>
  </si>
  <si>
    <t>Dept1-5912</t>
  </si>
  <si>
    <t>Dept3-11464</t>
  </si>
  <si>
    <t>Dept3-19498</t>
  </si>
  <si>
    <t>Dept1-7891</t>
  </si>
  <si>
    <t>Dept4-10649</t>
  </si>
  <si>
    <t>Dept1-21807</t>
  </si>
  <si>
    <t>Dept6-27753</t>
  </si>
  <si>
    <t>Dept2-11404</t>
  </si>
  <si>
    <t>Dept3-6927</t>
  </si>
  <si>
    <t>Dept1-17430</t>
  </si>
  <si>
    <t>Dept6-12764</t>
  </si>
  <si>
    <t>Dept1-14353</t>
  </si>
  <si>
    <t>Dept5-2478</t>
  </si>
  <si>
    <t>Dept4-9132</t>
  </si>
  <si>
    <t>Dept3-1262</t>
  </si>
  <si>
    <t>Dept5-11675</t>
  </si>
  <si>
    <t>Dept1-24167</t>
  </si>
  <si>
    <t>Dept2-18528</t>
  </si>
  <si>
    <t>Dept2-17315</t>
  </si>
  <si>
    <t>Dept5-8884</t>
  </si>
  <si>
    <t>Dept2-8768</t>
  </si>
  <si>
    <t>Dept6-19445</t>
  </si>
  <si>
    <t>Dept6-6851</t>
  </si>
  <si>
    <t>Dept4-12225</t>
  </si>
  <si>
    <t>Dept2-1250</t>
  </si>
  <si>
    <t>Dept4-6835</t>
  </si>
  <si>
    <t>Dept4-9699</t>
  </si>
  <si>
    <t>Dept1-26333</t>
  </si>
  <si>
    <t>Dept5-558</t>
  </si>
  <si>
    <t>Dept4-13180</t>
  </si>
  <si>
    <t>Dept1-9113</t>
  </si>
  <si>
    <t>Dept4-29387</t>
  </si>
  <si>
    <t>Dept6-22889</t>
  </si>
  <si>
    <t>Dept4-12395</t>
  </si>
  <si>
    <t>Dept2-28807</t>
  </si>
  <si>
    <t>Dept2-15767</t>
  </si>
  <si>
    <t>Dept5-22482</t>
  </si>
  <si>
    <t>Dept1-11240</t>
  </si>
  <si>
    <t>Dept6-27487</t>
  </si>
  <si>
    <t>Dept5-16212</t>
  </si>
  <si>
    <t>Dept1-29890</t>
  </si>
  <si>
    <t>Dept1-28221</t>
  </si>
  <si>
    <t>Dept2-10876</t>
  </si>
  <si>
    <t>Dept4-5473</t>
  </si>
  <si>
    <t>Dept4-27768</t>
  </si>
  <si>
    <t>Dept5-19998</t>
  </si>
  <si>
    <t>Dept6-1255</t>
  </si>
  <si>
    <t>Dept6-27472</t>
  </si>
  <si>
    <t>Dept4-14151</t>
  </si>
  <si>
    <t>Dept2-25293</t>
  </si>
  <si>
    <t>Dept4-14484</t>
  </si>
  <si>
    <t>Dept4-27955</t>
  </si>
  <si>
    <t>Dept2-13236</t>
  </si>
  <si>
    <t>Dept4-16294</t>
  </si>
  <si>
    <t>Dept5-14543</t>
  </si>
  <si>
    <t>Dept2-24654</t>
  </si>
  <si>
    <t>Dept6-3665</t>
  </si>
  <si>
    <t>Dept6-27562</t>
  </si>
  <si>
    <t>Dept1-25554</t>
  </si>
  <si>
    <t>Dept3-14937</t>
  </si>
  <si>
    <t>Dept2-4303</t>
  </si>
  <si>
    <t>Dept1-22437</t>
  </si>
  <si>
    <t>Dept3-11320</t>
  </si>
  <si>
    <t>Dept3-10968</t>
  </si>
  <si>
    <t>Dept5-17521</t>
  </si>
  <si>
    <t>Dept3-6947</t>
  </si>
  <si>
    <t>Dept4-2353</t>
  </si>
  <si>
    <t>Dept5-22362</t>
  </si>
  <si>
    <t>Dept3-9977</t>
  </si>
  <si>
    <t>Dept6-1207</t>
  </si>
  <si>
    <t>Dept2-20402</t>
  </si>
  <si>
    <t>Dept2-16340</t>
  </si>
  <si>
    <t>Dept3-20897</t>
  </si>
  <si>
    <t>Dept2-18335</t>
  </si>
  <si>
    <t>Dept5-10490</t>
  </si>
  <si>
    <t>Dept6-5390</t>
  </si>
  <si>
    <t>Dept6-7859</t>
  </si>
  <si>
    <t>Dept2-20851</t>
  </si>
  <si>
    <t>Dept5-20443</t>
  </si>
  <si>
    <t>Dept2-22416</t>
  </si>
  <si>
    <t>Dept6-70</t>
  </si>
  <si>
    <t>Dept6-4584</t>
  </si>
  <si>
    <t>Dept6-27921</t>
  </si>
  <si>
    <t>Dept2-13401</t>
  </si>
  <si>
    <t>Dept4-19148</t>
  </si>
  <si>
    <t>Dept5-83</t>
  </si>
  <si>
    <t>Dept5-14947</t>
  </si>
  <si>
    <t>Dept3-7560</t>
  </si>
  <si>
    <t>Dept3-7406</t>
  </si>
  <si>
    <t>Dept2-21518</t>
  </si>
  <si>
    <t>Dept4-19942</t>
  </si>
  <si>
    <t>Dept4-24995</t>
  </si>
  <si>
    <t>Dept4-3632</t>
  </si>
  <si>
    <t>Dept5-23089</t>
  </si>
  <si>
    <t>Dept1-17256</t>
  </si>
  <si>
    <t>Dept2-21854</t>
  </si>
  <si>
    <t>Dept1-26368</t>
  </si>
  <si>
    <t>Dept1-12931</t>
  </si>
  <si>
    <t>Dept2-14196</t>
  </si>
  <si>
    <t>Dept3-22987</t>
  </si>
  <si>
    <t>Dept3-24695</t>
  </si>
  <si>
    <t>Dept6-24522</t>
  </si>
  <si>
    <t>Dept3-5561</t>
  </si>
  <si>
    <t>Dept4-22101</t>
  </si>
  <si>
    <t>Dept2-16512</t>
  </si>
  <si>
    <t>Dept4-5586</t>
  </si>
  <si>
    <t>Dept6-25668</t>
  </si>
  <si>
    <t>Dept6-9416</t>
  </si>
  <si>
    <t>Dept3-24316</t>
  </si>
  <si>
    <t>Dept6-14504</t>
  </si>
  <si>
    <t>Dept1-27892</t>
  </si>
  <si>
    <t>Dept4-6821</t>
  </si>
  <si>
    <t>Dept4-18487</t>
  </si>
  <si>
    <t>Dept6-4215</t>
  </si>
  <si>
    <t>Dept6-11687</t>
  </si>
  <si>
    <t>Dept3-20534</t>
  </si>
  <si>
    <t>Dept4-18065</t>
  </si>
  <si>
    <t>Dept4-3626</t>
  </si>
  <si>
    <t>Dept2-7126</t>
  </si>
  <si>
    <t>Dept2-1254</t>
  </si>
  <si>
    <t>Dept5-19035</t>
  </si>
  <si>
    <t>Dept4-6517</t>
  </si>
  <si>
    <t>Dept6-6926</t>
  </si>
  <si>
    <t>Dept2-21817</t>
  </si>
  <si>
    <t>Dept6-20107</t>
  </si>
  <si>
    <t>Dept3-17947</t>
  </si>
  <si>
    <t>Dept3-25983</t>
  </si>
  <si>
    <t>Dept4-12357</t>
  </si>
  <si>
    <t>Dept5-25995</t>
  </si>
  <si>
    <t>Dept1-18161</t>
  </si>
  <si>
    <t>Dept1-18401</t>
  </si>
  <si>
    <t>Dept6-12956</t>
  </si>
  <si>
    <t>Dept6-28201</t>
  </si>
  <si>
    <t>Dept1-23996</t>
  </si>
  <si>
    <t>Dept6-12025</t>
  </si>
  <si>
    <t>Dept2-13807</t>
  </si>
  <si>
    <t>Dept6-23296</t>
  </si>
  <si>
    <t>Dept1-7786</t>
  </si>
  <si>
    <t>Dept1-10473</t>
  </si>
  <si>
    <t>Dept3-12863</t>
  </si>
  <si>
    <t>Dept3-8700</t>
  </si>
  <si>
    <t>Dept4-3770</t>
  </si>
  <si>
    <t>Dept2-22662</t>
  </si>
  <si>
    <t>Dept3-20999</t>
  </si>
  <si>
    <t>Dept2-15963</t>
  </si>
  <si>
    <t>Dept3-11997</t>
  </si>
  <si>
    <t>Dept3-9845</t>
  </si>
  <si>
    <t>Dept5-14667</t>
  </si>
  <si>
    <t>Dept1-1549</t>
  </si>
  <si>
    <t>Dept6-29734</t>
  </si>
  <si>
    <t>Dept5-20142</t>
  </si>
  <si>
    <t>Dept6-16049</t>
  </si>
  <si>
    <t>Dept2-15115</t>
  </si>
  <si>
    <t>Dept4-371</t>
  </si>
  <si>
    <t>Dept6-567</t>
  </si>
  <si>
    <t>Dept2-717</t>
  </si>
  <si>
    <t>Dept1-15290</t>
  </si>
  <si>
    <t>Dept3-9824</t>
  </si>
  <si>
    <t>Dept5-6562</t>
  </si>
  <si>
    <t>Dept2-22788</t>
  </si>
  <si>
    <t>Dept1-22962</t>
  </si>
  <si>
    <t>Dept1-10450</t>
  </si>
  <si>
    <t>Dept6-29029</t>
  </si>
  <si>
    <t>Dept1-17581</t>
  </si>
  <si>
    <t>Dept2-12056</t>
  </si>
  <si>
    <t>Dept1-2442</t>
  </si>
  <si>
    <t>Dept5-8859</t>
  </si>
  <si>
    <t>Dept3-1769</t>
  </si>
  <si>
    <t>Dept1-17812</t>
  </si>
  <si>
    <t>Dept5-12747</t>
  </si>
  <si>
    <t>Dept5-8966</t>
  </si>
  <si>
    <t>Dept1-11044</t>
  </si>
  <si>
    <t>Dept6-12573</t>
  </si>
  <si>
    <t>Dept3-21461</t>
  </si>
  <si>
    <t>Dept5-3816</t>
  </si>
  <si>
    <t>Dept6-15263</t>
  </si>
  <si>
    <t>Dept4-29063</t>
  </si>
  <si>
    <t>Dept2-15744</t>
  </si>
  <si>
    <t>Dept4-6458</t>
  </si>
  <si>
    <t>Dept1-21111</t>
  </si>
  <si>
    <t>Dept2-21165</t>
  </si>
  <si>
    <t>Dept4-21222</t>
  </si>
  <si>
    <t>Dept2-23059</t>
  </si>
  <si>
    <t>Dept4-2258</t>
  </si>
  <si>
    <t>Dept5-2208</t>
  </si>
  <si>
    <t>Dept5-20892</t>
  </si>
  <si>
    <t>Dept4-14928</t>
  </si>
  <si>
    <t>Dept2-17007</t>
  </si>
  <si>
    <t>Dept3-10745</t>
  </si>
  <si>
    <t>Dept3-1533</t>
  </si>
  <si>
    <t>Dept4-18057</t>
  </si>
  <si>
    <t>Dept5-3462</t>
  </si>
  <si>
    <t>Dept6-23834</t>
  </si>
  <si>
    <t>Dept3-7608</t>
  </si>
  <si>
    <t>Dept4-142</t>
  </si>
  <si>
    <t>Dept4-2173</t>
  </si>
  <si>
    <t>Dept1-27822</t>
  </si>
  <si>
    <t>Dept4-25124</t>
  </si>
  <si>
    <t>Dept2-26302</t>
  </si>
  <si>
    <t>Dept4-6622</t>
  </si>
  <si>
    <t>Dept3-8282</t>
  </si>
  <si>
    <t>Dept5-5211</t>
  </si>
  <si>
    <t>Dept4-29271</t>
  </si>
  <si>
    <t>Dept6-27499</t>
  </si>
  <si>
    <t>Dept3-10390</t>
  </si>
  <si>
    <t>Dept5-417</t>
  </si>
  <si>
    <t>Dept2-29924</t>
  </si>
  <si>
    <t>Dept6-4347</t>
  </si>
  <si>
    <t>Dept4-3268</t>
  </si>
  <si>
    <t>Dept5-15588</t>
  </si>
  <si>
    <t>Dept1-5181</t>
  </si>
  <si>
    <t>Dept2-8473</t>
  </si>
  <si>
    <t>Dept5-10900</t>
  </si>
  <si>
    <t>Dept4-192</t>
  </si>
  <si>
    <t>Dept4-16876</t>
  </si>
  <si>
    <t>Dept3-25893</t>
  </si>
  <si>
    <t>Dept3-4072</t>
  </si>
  <si>
    <t>Dept6-6000</t>
  </si>
  <si>
    <t>Dept6-28032</t>
  </si>
  <si>
    <t>Dept3-25886</t>
  </si>
  <si>
    <t>Dept2-29530</t>
  </si>
  <si>
    <t>Dept2-24689</t>
  </si>
  <si>
    <t>Dept4-5172</t>
  </si>
  <si>
    <t>Dept4-27450</t>
  </si>
  <si>
    <t>Dept1-5804</t>
  </si>
  <si>
    <t>Dept6-22047</t>
  </si>
  <si>
    <t>Dept6-7062</t>
  </si>
  <si>
    <t>Dept6-27502</t>
  </si>
  <si>
    <t>Dept4-29882</t>
  </si>
  <si>
    <t>Dept6-7717</t>
  </si>
  <si>
    <t>Dept5-26290</t>
  </si>
  <si>
    <t>Dept3-12203</t>
  </si>
  <si>
    <t>Dept2-13270</t>
  </si>
  <si>
    <t>Dept5-2858</t>
  </si>
  <si>
    <t>Dept6-15040</t>
  </si>
  <si>
    <t>Dept2-3370</t>
  </si>
  <si>
    <t>Dept5-11527</t>
  </si>
  <si>
    <t>Dept5-15296</t>
  </si>
  <si>
    <t>Dept1-8379</t>
  </si>
  <si>
    <t>Dept6-22381</t>
  </si>
  <si>
    <t>Dept2-21298</t>
  </si>
  <si>
    <t>Dept3-22187</t>
  </si>
  <si>
    <t>Dept1-15036</t>
  </si>
  <si>
    <t>Dept3-1581</t>
  </si>
  <si>
    <t>Dept3-24841</t>
  </si>
  <si>
    <t>Dept6-20166</t>
  </si>
  <si>
    <t>Dept3-5683</t>
  </si>
  <si>
    <t>Dept2-3187</t>
  </si>
  <si>
    <t>Dept4-12062</t>
  </si>
  <si>
    <t>Dept1-23008</t>
  </si>
  <si>
    <t>Dept5-28716</t>
  </si>
  <si>
    <t>Dept4-25695</t>
  </si>
  <si>
    <t>Dept6-10043</t>
  </si>
  <si>
    <t>Dept6-3538</t>
  </si>
  <si>
    <t>Dept1-27788</t>
  </si>
  <si>
    <t>Dept6-77</t>
  </si>
  <si>
    <t>Dept4-1339</t>
  </si>
  <si>
    <t>Dept5-19740</t>
  </si>
  <si>
    <t>Dept1-22197</t>
  </si>
  <si>
    <t>Dept5-16327</t>
  </si>
  <si>
    <t>Dept2-23376</t>
  </si>
  <si>
    <t>Dept1-12322</t>
  </si>
  <si>
    <t>Dept5-17205</t>
  </si>
  <si>
    <t>Dept1-17115</t>
  </si>
  <si>
    <t>Dept4-26757</t>
  </si>
  <si>
    <t>Dept2-3212</t>
  </si>
  <si>
    <t>Dept6-6209</t>
  </si>
  <si>
    <t>Dept3-11691</t>
  </si>
  <si>
    <t>Dept5-17721</t>
  </si>
  <si>
    <t>Dept4-7650</t>
  </si>
  <si>
    <t>Dept6-7442</t>
  </si>
  <si>
    <t>Dept5-2417</t>
  </si>
  <si>
    <t>Dept3-26079</t>
  </si>
  <si>
    <t>Máximo tiempo de respuesta</t>
  </si>
  <si>
    <t>Dept1</t>
  </si>
  <si>
    <t>Dept2</t>
  </si>
  <si>
    <t>Dept3</t>
  </si>
  <si>
    <t>Dept4</t>
  </si>
  <si>
    <t>Dept5</t>
  </si>
  <si>
    <t>Dept6</t>
  </si>
  <si>
    <t>Corbatas</t>
  </si>
  <si>
    <t>Pañuelos</t>
  </si>
  <si>
    <t>Camisas</t>
  </si>
  <si>
    <t>Chaquetas</t>
  </si>
  <si>
    <t>Pantalones</t>
  </si>
  <si>
    <t>Chalecos</t>
  </si>
  <si>
    <t>*El máximo tiempo de respuesta indica el número de días límite en el que se debe dar</t>
  </si>
  <si>
    <t>la respuesta a la incidencia según el tipo de incidencia reportada.</t>
  </si>
  <si>
    <t>Tipo de incidencia</t>
  </si>
  <si>
    <t>Departamento</t>
  </si>
  <si>
    <t>Número de incidencias mensuales.</t>
  </si>
  <si>
    <t>Porcentaje de respuestas contestadas en tiempo mensualmente.</t>
  </si>
  <si>
    <t>Tendencias de los indicadores anteriores.</t>
  </si>
  <si>
    <t>Análisis segmentado por departamento.</t>
  </si>
  <si>
    <t>Análisis segmentado por Tipo de Incidencia.</t>
  </si>
  <si>
    <t>Media de retraso por tipo de incidencia.</t>
  </si>
  <si>
    <t>Tiempo medio de respuesta por tipo de incidencia.</t>
  </si>
  <si>
    <t>Tiempo medio de respuesta por departamento.</t>
  </si>
  <si>
    <t>Desviación de los tiempos medios de respuesta respecto a los tipos de incidencia.</t>
  </si>
  <si>
    <t>ON TIME</t>
  </si>
  <si>
    <t>Año Llegada</t>
  </si>
  <si>
    <t>Mes Llegada</t>
  </si>
  <si>
    <t>Total</t>
  </si>
  <si>
    <t>Respuestas</t>
  </si>
  <si>
    <t>OUT OF TIME</t>
  </si>
  <si>
    <t>Tiempo respuesta</t>
  </si>
  <si>
    <t>Tiempo de respuesta</t>
  </si>
  <si>
    <t>Respuesta ON TIME</t>
  </si>
  <si>
    <t xml:space="preserve"> % ON TIME</t>
  </si>
  <si>
    <t>Desviación (si out of time)</t>
  </si>
  <si>
    <t>Análisis Global: Desviaciones de tiempos de respuesta</t>
  </si>
  <si>
    <t>Valor</t>
  </si>
  <si>
    <t>OT-Dept2</t>
  </si>
  <si>
    <t>OT-Dept3</t>
  </si>
  <si>
    <t>OT-Dept4</t>
  </si>
  <si>
    <t>OT-Dept5</t>
  </si>
  <si>
    <t>OT-Dept6</t>
  </si>
  <si>
    <t>**OT-Dept1</t>
  </si>
  <si>
    <t>**OT = ON TIME</t>
  </si>
  <si>
    <t>General</t>
  </si>
  <si>
    <t>% OT-Dept1</t>
  </si>
  <si>
    <t>% OT-Dept2</t>
  </si>
  <si>
    <t>% OT-Dept3</t>
  </si>
  <si>
    <t>Preguntas</t>
  </si>
  <si>
    <t>Respuesas recibidas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</si>
</sst>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0" borderId="0" xfId="0" applyFont="1" applyFill="1" applyAlignment="1">
      <alignment horizontal="center"/>
    </xf>
    <xf numFmtId="0" fontId="4" fillId="3" borderId="0" xfId="0" applyFont="1" applyFill="1"/>
    <xf numFmtId="0" fontId="4" fillId="3" borderId="1" xfId="0" applyFont="1" applyFill="1" applyBorder="1"/>
    <xf numFmtId="0" fontId="0" fillId="0" borderId="1" xfId="0" applyBorder="1"/>
    <xf numFmtId="0" fontId="7" fillId="0" borderId="2" xfId="0" applyFont="1" applyBorder="1"/>
    <xf numFmtId="0" fontId="3" fillId="0" borderId="2" xfId="0" applyFont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ont="1" applyBorder="1"/>
    <xf numFmtId="0" fontId="0" fillId="0" borderId="0" xfId="0" applyFont="1" applyAlignment="1">
      <alignment horizontal="right"/>
    </xf>
    <xf numFmtId="9" fontId="0" fillId="0" borderId="0" xfId="1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0" fontId="0" fillId="0" borderId="0" xfId="0" applyAlignment="1">
      <alignment horizontal="left" indent="2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0"/>
  <sheetViews>
    <sheetView showGridLines="0" workbookViewId="0">
      <selection activeCell="B11" sqref="B11"/>
    </sheetView>
  </sheetViews>
  <sheetFormatPr baseColWidth="10" defaultColWidth="0" defaultRowHeight="15" zeroHeight="1" x14ac:dyDescent="0.25"/>
  <cols>
    <col min="1" max="1" width="9.140625" customWidth="1"/>
    <col min="2" max="2" width="77" customWidth="1"/>
    <col min="3" max="5" width="9.140625" customWidth="1"/>
    <col min="6" max="8" width="25.7109375" customWidth="1"/>
    <col min="9" max="10" width="25.7109375" hidden="1" customWidth="1"/>
    <col min="11" max="12" width="0" hidden="1" customWidth="1"/>
    <col min="13" max="16384" width="9.140625" hidden="1"/>
  </cols>
  <sheetData>
    <row r="1" spans="2:7" x14ac:dyDescent="0.25"/>
    <row r="2" spans="2:7" ht="15.75" x14ac:dyDescent="0.25">
      <c r="B2" s="6" t="s">
        <v>1056</v>
      </c>
      <c r="F2" s="6" t="s">
        <v>1021</v>
      </c>
      <c r="G2" s="7" t="s">
        <v>1006</v>
      </c>
    </row>
    <row r="3" spans="2:7" x14ac:dyDescent="0.25">
      <c r="B3" s="25" t="s">
        <v>1023</v>
      </c>
      <c r="F3" s="8" t="s">
        <v>8</v>
      </c>
      <c r="G3" s="2">
        <v>5</v>
      </c>
    </row>
    <row r="4" spans="2:7" x14ac:dyDescent="0.25">
      <c r="B4" s="25" t="s">
        <v>1024</v>
      </c>
      <c r="F4" s="8" t="s">
        <v>7</v>
      </c>
      <c r="G4" s="2">
        <v>15</v>
      </c>
    </row>
    <row r="5" spans="2:7" x14ac:dyDescent="0.25">
      <c r="B5" s="25" t="s">
        <v>1025</v>
      </c>
      <c r="F5" s="8" t="s">
        <v>5</v>
      </c>
      <c r="G5" s="2">
        <v>30</v>
      </c>
    </row>
    <row r="6" spans="2:7" x14ac:dyDescent="0.25">
      <c r="B6" s="25" t="s">
        <v>1026</v>
      </c>
      <c r="F6" s="5" t="s">
        <v>1019</v>
      </c>
    </row>
    <row r="7" spans="2:7" x14ac:dyDescent="0.25">
      <c r="B7" s="25" t="s">
        <v>1027</v>
      </c>
      <c r="F7" s="5" t="s">
        <v>1020</v>
      </c>
    </row>
    <row r="8" spans="2:7" x14ac:dyDescent="0.25">
      <c r="B8" s="25" t="s">
        <v>1028</v>
      </c>
    </row>
    <row r="9" spans="2:7" x14ac:dyDescent="0.25">
      <c r="B9" s="25" t="s">
        <v>1029</v>
      </c>
    </row>
    <row r="10" spans="2:7" x14ac:dyDescent="0.25">
      <c r="B10" s="25" t="s">
        <v>1030</v>
      </c>
    </row>
    <row r="11" spans="2:7" x14ac:dyDescent="0.25">
      <c r="B11" s="25" t="s">
        <v>1031</v>
      </c>
      <c r="F11" s="26" t="s">
        <v>1022</v>
      </c>
      <c r="G11" s="26"/>
    </row>
    <row r="12" spans="2:7" x14ac:dyDescent="0.25">
      <c r="F12" s="2" t="s">
        <v>1007</v>
      </c>
      <c r="G12" s="2" t="s">
        <v>1013</v>
      </c>
    </row>
    <row r="13" spans="2:7" x14ac:dyDescent="0.25">
      <c r="F13" s="2" t="s">
        <v>1008</v>
      </c>
      <c r="G13" s="2" t="s">
        <v>1014</v>
      </c>
    </row>
    <row r="14" spans="2:7" x14ac:dyDescent="0.25">
      <c r="F14" s="2" t="s">
        <v>1009</v>
      </c>
      <c r="G14" s="2" t="s">
        <v>1015</v>
      </c>
    </row>
    <row r="15" spans="2:7" x14ac:dyDescent="0.25">
      <c r="F15" s="2" t="s">
        <v>1010</v>
      </c>
      <c r="G15" s="2" t="s">
        <v>1016</v>
      </c>
    </row>
    <row r="16" spans="2:7" x14ac:dyDescent="0.25">
      <c r="F16" s="2" t="s">
        <v>1011</v>
      </c>
      <c r="G16" s="2" t="s">
        <v>1017</v>
      </c>
    </row>
    <row r="17" spans="6:7" x14ac:dyDescent="0.25">
      <c r="F17" s="2" t="s">
        <v>1012</v>
      </c>
      <c r="G17" s="2" t="s">
        <v>1018</v>
      </c>
    </row>
    <row r="18" spans="6:7" x14ac:dyDescent="0.25"/>
    <row r="19" spans="6:7" x14ac:dyDescent="0.25"/>
    <row r="20" spans="6:7" x14ac:dyDescent="0.25"/>
  </sheetData>
  <mergeCells count="1"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9CAE-F465-428E-B382-7A95A66446F3}">
  <dimension ref="A1:D1001"/>
  <sheetViews>
    <sheetView tabSelected="1" workbookViewId="0">
      <selection activeCell="G13" sqref="G13"/>
    </sheetView>
  </sheetViews>
  <sheetFormatPr baseColWidth="10" defaultRowHeight="15" x14ac:dyDescent="0.25"/>
  <cols>
    <col min="1" max="1" width="20.85546875" customWidth="1"/>
    <col min="2" max="2" width="17.5703125" customWidth="1"/>
    <col min="3" max="3" width="34.28515625" style="2" customWidth="1"/>
    <col min="4" max="4" width="14" style="2" customWidth="1"/>
  </cols>
  <sheetData>
    <row r="1" spans="1:4" x14ac:dyDescent="0.25">
      <c r="A1" s="19" t="s">
        <v>0</v>
      </c>
      <c r="B1" s="19" t="s">
        <v>1</v>
      </c>
      <c r="C1" s="20" t="s">
        <v>2</v>
      </c>
      <c r="D1" s="20" t="s">
        <v>3</v>
      </c>
    </row>
    <row r="2" spans="1:4" x14ac:dyDescent="0.25">
      <c r="A2" t="s">
        <v>18</v>
      </c>
      <c r="B2" t="s">
        <v>7</v>
      </c>
      <c r="C2" s="3">
        <v>41521</v>
      </c>
      <c r="D2" s="3">
        <v>41547</v>
      </c>
    </row>
    <row r="3" spans="1:4" x14ac:dyDescent="0.25">
      <c r="A3" t="s">
        <v>38</v>
      </c>
      <c r="B3" t="s">
        <v>8</v>
      </c>
      <c r="C3" s="3">
        <v>41310</v>
      </c>
      <c r="D3" s="3">
        <v>41315</v>
      </c>
    </row>
    <row r="4" spans="1:4" x14ac:dyDescent="0.25">
      <c r="A4" t="s">
        <v>39</v>
      </c>
      <c r="B4" t="s">
        <v>8</v>
      </c>
      <c r="C4" s="3">
        <v>40951</v>
      </c>
      <c r="D4" s="3">
        <v>40954</v>
      </c>
    </row>
    <row r="5" spans="1:4" x14ac:dyDescent="0.25">
      <c r="A5" t="s">
        <v>40</v>
      </c>
      <c r="B5" t="s">
        <v>7</v>
      </c>
      <c r="C5" s="3">
        <v>41379</v>
      </c>
      <c r="D5" s="3">
        <v>41382</v>
      </c>
    </row>
    <row r="6" spans="1:4" x14ac:dyDescent="0.25">
      <c r="A6" t="s">
        <v>4</v>
      </c>
      <c r="B6" t="s">
        <v>8</v>
      </c>
      <c r="C6" s="3">
        <v>41511</v>
      </c>
      <c r="D6" s="3">
        <v>41546</v>
      </c>
    </row>
    <row r="7" spans="1:4" x14ac:dyDescent="0.25">
      <c r="A7" t="s">
        <v>41</v>
      </c>
      <c r="B7" t="s">
        <v>8</v>
      </c>
      <c r="C7" s="3">
        <v>41128</v>
      </c>
      <c r="D7" s="3">
        <v>41130</v>
      </c>
    </row>
    <row r="8" spans="1:4" x14ac:dyDescent="0.25">
      <c r="A8" t="s">
        <v>6</v>
      </c>
      <c r="B8" t="s">
        <v>7</v>
      </c>
      <c r="C8" s="3">
        <v>41366</v>
      </c>
      <c r="D8" s="3">
        <v>41405</v>
      </c>
    </row>
    <row r="9" spans="1:4" x14ac:dyDescent="0.25">
      <c r="A9" t="s">
        <v>42</v>
      </c>
      <c r="B9" t="s">
        <v>7</v>
      </c>
      <c r="C9" s="3">
        <v>41559</v>
      </c>
      <c r="D9" s="3">
        <v>41578</v>
      </c>
    </row>
    <row r="10" spans="1:4" x14ac:dyDescent="0.25">
      <c r="A10" t="s">
        <v>19</v>
      </c>
      <c r="B10" t="s">
        <v>5</v>
      </c>
      <c r="C10" s="3">
        <v>41049</v>
      </c>
      <c r="D10" s="3">
        <v>41051</v>
      </c>
    </row>
    <row r="11" spans="1:4" x14ac:dyDescent="0.25">
      <c r="A11" t="s">
        <v>43</v>
      </c>
      <c r="B11" t="s">
        <v>5</v>
      </c>
      <c r="C11" s="3">
        <v>41068</v>
      </c>
      <c r="D11" s="3">
        <v>41086</v>
      </c>
    </row>
    <row r="12" spans="1:4" x14ac:dyDescent="0.25">
      <c r="A12" t="s">
        <v>44</v>
      </c>
      <c r="B12" t="s">
        <v>8</v>
      </c>
      <c r="C12" s="3">
        <v>41612</v>
      </c>
      <c r="D12" s="3">
        <v>41627</v>
      </c>
    </row>
    <row r="13" spans="1:4" x14ac:dyDescent="0.25">
      <c r="A13" t="s">
        <v>45</v>
      </c>
      <c r="B13" t="s">
        <v>5</v>
      </c>
      <c r="C13" s="3">
        <v>41534</v>
      </c>
      <c r="D13" s="3">
        <v>41536</v>
      </c>
    </row>
    <row r="14" spans="1:4" x14ac:dyDescent="0.25">
      <c r="A14" t="s">
        <v>9</v>
      </c>
      <c r="B14" t="s">
        <v>8</v>
      </c>
      <c r="C14" s="3">
        <v>41530</v>
      </c>
      <c r="D14" s="3">
        <v>41535</v>
      </c>
    </row>
    <row r="15" spans="1:4" x14ac:dyDescent="0.25">
      <c r="A15" t="s">
        <v>46</v>
      </c>
      <c r="B15" t="s">
        <v>7</v>
      </c>
      <c r="C15" s="3">
        <v>41153</v>
      </c>
      <c r="D15" s="3">
        <v>41165</v>
      </c>
    </row>
    <row r="16" spans="1:4" x14ac:dyDescent="0.25">
      <c r="A16" t="s">
        <v>47</v>
      </c>
      <c r="B16" t="s">
        <v>7</v>
      </c>
      <c r="C16" s="3">
        <v>40954</v>
      </c>
      <c r="D16" s="3">
        <v>40955</v>
      </c>
    </row>
    <row r="17" spans="1:4" x14ac:dyDescent="0.25">
      <c r="A17" t="s">
        <v>48</v>
      </c>
      <c r="B17" t="s">
        <v>5</v>
      </c>
      <c r="C17" s="3">
        <v>41515</v>
      </c>
      <c r="D17" s="3">
        <v>41556</v>
      </c>
    </row>
    <row r="18" spans="1:4" x14ac:dyDescent="0.25">
      <c r="A18" t="s">
        <v>20</v>
      </c>
      <c r="B18" t="s">
        <v>7</v>
      </c>
      <c r="C18" s="3">
        <v>41509</v>
      </c>
      <c r="D18" s="3">
        <v>41528</v>
      </c>
    </row>
    <row r="19" spans="1:4" x14ac:dyDescent="0.25">
      <c r="A19" t="s">
        <v>49</v>
      </c>
      <c r="B19" t="s">
        <v>5</v>
      </c>
      <c r="C19" s="3">
        <v>41184</v>
      </c>
      <c r="D19" s="3">
        <v>41195</v>
      </c>
    </row>
    <row r="20" spans="1:4" x14ac:dyDescent="0.25">
      <c r="A20" t="s">
        <v>10</v>
      </c>
      <c r="B20" t="s">
        <v>8</v>
      </c>
      <c r="C20" s="3">
        <v>41336</v>
      </c>
      <c r="D20" s="3">
        <v>41385</v>
      </c>
    </row>
    <row r="21" spans="1:4" x14ac:dyDescent="0.25">
      <c r="A21" t="s">
        <v>50</v>
      </c>
      <c r="B21" t="s">
        <v>8</v>
      </c>
      <c r="C21" s="3">
        <v>41118</v>
      </c>
      <c r="D21" s="3">
        <v>41120</v>
      </c>
    </row>
    <row r="22" spans="1:4" x14ac:dyDescent="0.25">
      <c r="A22" t="s">
        <v>51</v>
      </c>
      <c r="B22" t="s">
        <v>7</v>
      </c>
      <c r="C22" s="3">
        <v>41094</v>
      </c>
      <c r="D22" s="3">
        <v>41098</v>
      </c>
    </row>
    <row r="23" spans="1:4" x14ac:dyDescent="0.25">
      <c r="A23" t="s">
        <v>52</v>
      </c>
      <c r="B23" t="s">
        <v>5</v>
      </c>
      <c r="C23" s="3">
        <v>41378</v>
      </c>
      <c r="D23" s="3">
        <v>41378</v>
      </c>
    </row>
    <row r="24" spans="1:4" x14ac:dyDescent="0.25">
      <c r="A24" t="s">
        <v>53</v>
      </c>
      <c r="B24" t="s">
        <v>5</v>
      </c>
      <c r="C24" s="3">
        <v>40969</v>
      </c>
      <c r="D24" s="3">
        <v>40971</v>
      </c>
    </row>
    <row r="25" spans="1:4" x14ac:dyDescent="0.25">
      <c r="A25" t="s">
        <v>54</v>
      </c>
      <c r="B25" t="s">
        <v>7</v>
      </c>
      <c r="C25" s="3">
        <v>41126</v>
      </c>
      <c r="D25" s="3">
        <v>41129</v>
      </c>
    </row>
    <row r="26" spans="1:4" x14ac:dyDescent="0.25">
      <c r="A26" t="s">
        <v>11</v>
      </c>
      <c r="B26" t="s">
        <v>7</v>
      </c>
      <c r="C26" s="3">
        <v>41266</v>
      </c>
      <c r="D26" s="3">
        <v>41266</v>
      </c>
    </row>
    <row r="27" spans="1:4" x14ac:dyDescent="0.25">
      <c r="A27" t="s">
        <v>55</v>
      </c>
      <c r="B27" t="s">
        <v>7</v>
      </c>
      <c r="C27" s="3">
        <v>41277</v>
      </c>
      <c r="D27" s="3">
        <v>41278</v>
      </c>
    </row>
    <row r="28" spans="1:4" x14ac:dyDescent="0.25">
      <c r="A28" t="s">
        <v>56</v>
      </c>
      <c r="B28" t="s">
        <v>7</v>
      </c>
      <c r="C28" s="3">
        <v>41102</v>
      </c>
      <c r="D28" s="3">
        <v>41106</v>
      </c>
    </row>
    <row r="29" spans="1:4" x14ac:dyDescent="0.25">
      <c r="A29" t="s">
        <v>57</v>
      </c>
      <c r="B29" t="s">
        <v>8</v>
      </c>
      <c r="C29" s="3">
        <v>41411</v>
      </c>
      <c r="D29" s="3">
        <v>41431</v>
      </c>
    </row>
    <row r="30" spans="1:4" x14ac:dyDescent="0.25">
      <c r="A30" t="s">
        <v>58</v>
      </c>
      <c r="B30" t="s">
        <v>8</v>
      </c>
      <c r="C30" s="3">
        <v>41219</v>
      </c>
      <c r="D30" s="3">
        <v>41219</v>
      </c>
    </row>
    <row r="31" spans="1:4" x14ac:dyDescent="0.25">
      <c r="A31" t="s">
        <v>59</v>
      </c>
      <c r="B31" t="s">
        <v>7</v>
      </c>
      <c r="C31" s="3">
        <v>41115</v>
      </c>
      <c r="D31" s="3">
        <v>41118</v>
      </c>
    </row>
    <row r="32" spans="1:4" x14ac:dyDescent="0.25">
      <c r="A32" t="s">
        <v>12</v>
      </c>
      <c r="B32" t="s">
        <v>7</v>
      </c>
      <c r="C32" s="3">
        <v>41234</v>
      </c>
      <c r="D32" s="3">
        <v>41242</v>
      </c>
    </row>
    <row r="33" spans="1:4" x14ac:dyDescent="0.25">
      <c r="A33" t="s">
        <v>60</v>
      </c>
      <c r="B33" t="s">
        <v>7</v>
      </c>
      <c r="C33" s="3">
        <v>41098</v>
      </c>
      <c r="D33" s="3">
        <v>41114</v>
      </c>
    </row>
    <row r="34" spans="1:4" x14ac:dyDescent="0.25">
      <c r="A34" t="s">
        <v>21</v>
      </c>
      <c r="B34" t="s">
        <v>8</v>
      </c>
      <c r="C34" s="3">
        <v>41509</v>
      </c>
      <c r="D34" s="3">
        <v>41513</v>
      </c>
    </row>
    <row r="35" spans="1:4" x14ac:dyDescent="0.25">
      <c r="A35" t="s">
        <v>61</v>
      </c>
      <c r="B35" t="s">
        <v>8</v>
      </c>
      <c r="C35" s="3">
        <v>41306</v>
      </c>
      <c r="D35" s="3">
        <v>41308</v>
      </c>
    </row>
    <row r="36" spans="1:4" x14ac:dyDescent="0.25">
      <c r="A36" t="s">
        <v>62</v>
      </c>
      <c r="B36" t="s">
        <v>5</v>
      </c>
      <c r="C36" s="3">
        <v>41426</v>
      </c>
      <c r="D36" s="3">
        <v>41428</v>
      </c>
    </row>
    <row r="37" spans="1:4" x14ac:dyDescent="0.25">
      <c r="A37" t="s">
        <v>63</v>
      </c>
      <c r="B37" t="s">
        <v>7</v>
      </c>
      <c r="C37" s="3">
        <v>41205</v>
      </c>
      <c r="D37" s="3">
        <v>41218</v>
      </c>
    </row>
    <row r="38" spans="1:4" x14ac:dyDescent="0.25">
      <c r="A38" t="s">
        <v>13</v>
      </c>
      <c r="B38" t="s">
        <v>7</v>
      </c>
      <c r="C38" s="3">
        <v>40930</v>
      </c>
      <c r="D38" s="3">
        <v>40948</v>
      </c>
    </row>
    <row r="39" spans="1:4" x14ac:dyDescent="0.25">
      <c r="A39" t="s">
        <v>64</v>
      </c>
      <c r="B39" t="s">
        <v>8</v>
      </c>
      <c r="C39" s="3">
        <v>41446</v>
      </c>
      <c r="D39" s="3">
        <v>41450</v>
      </c>
    </row>
    <row r="40" spans="1:4" x14ac:dyDescent="0.25">
      <c r="A40" t="s">
        <v>65</v>
      </c>
      <c r="B40" t="s">
        <v>8</v>
      </c>
      <c r="C40" s="3">
        <v>41007</v>
      </c>
      <c r="D40" s="3">
        <v>41019</v>
      </c>
    </row>
    <row r="41" spans="1:4" x14ac:dyDescent="0.25">
      <c r="A41" t="s">
        <v>66</v>
      </c>
      <c r="B41" t="s">
        <v>7</v>
      </c>
      <c r="C41" s="3">
        <v>41119</v>
      </c>
      <c r="D41" s="3">
        <v>41120</v>
      </c>
    </row>
    <row r="42" spans="1:4" x14ac:dyDescent="0.25">
      <c r="A42" t="s">
        <v>22</v>
      </c>
      <c r="B42" t="s">
        <v>7</v>
      </c>
      <c r="C42" s="3">
        <v>41159</v>
      </c>
      <c r="D42" s="3">
        <v>41172</v>
      </c>
    </row>
    <row r="43" spans="1:4" x14ac:dyDescent="0.25">
      <c r="A43" t="s">
        <v>67</v>
      </c>
      <c r="B43" t="s">
        <v>8</v>
      </c>
      <c r="C43" s="3">
        <v>41445</v>
      </c>
      <c r="D43" s="3">
        <v>41486</v>
      </c>
    </row>
    <row r="44" spans="1:4" x14ac:dyDescent="0.25">
      <c r="A44" t="s">
        <v>14</v>
      </c>
      <c r="B44" t="s">
        <v>7</v>
      </c>
      <c r="C44" s="3">
        <v>41032</v>
      </c>
      <c r="D44" s="3">
        <v>41034</v>
      </c>
    </row>
    <row r="45" spans="1:4" x14ac:dyDescent="0.25">
      <c r="A45" t="s">
        <v>27</v>
      </c>
      <c r="B45" t="s">
        <v>8</v>
      </c>
      <c r="C45" s="3">
        <v>41389</v>
      </c>
      <c r="D45" s="3">
        <v>41410</v>
      </c>
    </row>
    <row r="46" spans="1:4" x14ac:dyDescent="0.25">
      <c r="A46" t="s">
        <v>68</v>
      </c>
      <c r="B46" t="s">
        <v>8</v>
      </c>
      <c r="C46" s="3">
        <v>41318</v>
      </c>
      <c r="D46" s="3">
        <v>41343</v>
      </c>
    </row>
    <row r="47" spans="1:4" x14ac:dyDescent="0.25">
      <c r="A47" t="s">
        <v>69</v>
      </c>
      <c r="B47" t="s">
        <v>5</v>
      </c>
      <c r="C47" s="3">
        <v>41427</v>
      </c>
      <c r="D47" s="3">
        <v>41436</v>
      </c>
    </row>
    <row r="48" spans="1:4" x14ac:dyDescent="0.25">
      <c r="A48" t="s">
        <v>70</v>
      </c>
      <c r="B48" t="s">
        <v>7</v>
      </c>
      <c r="C48" s="3">
        <v>41086</v>
      </c>
      <c r="D48" s="3">
        <v>41094</v>
      </c>
    </row>
    <row r="49" spans="1:4" x14ac:dyDescent="0.25">
      <c r="A49" t="s">
        <v>71</v>
      </c>
      <c r="B49" t="s">
        <v>8</v>
      </c>
      <c r="C49" s="3">
        <v>41096</v>
      </c>
      <c r="D49" s="3">
        <v>41096</v>
      </c>
    </row>
    <row r="50" spans="1:4" x14ac:dyDescent="0.25">
      <c r="A50" t="s">
        <v>15</v>
      </c>
      <c r="B50" t="s">
        <v>7</v>
      </c>
      <c r="C50" s="3">
        <v>41512</v>
      </c>
      <c r="D50" s="3">
        <v>41516</v>
      </c>
    </row>
    <row r="51" spans="1:4" x14ac:dyDescent="0.25">
      <c r="A51" t="s">
        <v>72</v>
      </c>
      <c r="B51" t="s">
        <v>5</v>
      </c>
      <c r="C51" s="3">
        <v>41124</v>
      </c>
      <c r="D51" s="3">
        <v>41125</v>
      </c>
    </row>
    <row r="52" spans="1:4" x14ac:dyDescent="0.25">
      <c r="A52" t="s">
        <v>73</v>
      </c>
      <c r="B52" t="s">
        <v>5</v>
      </c>
      <c r="C52" s="3">
        <v>41416</v>
      </c>
      <c r="D52" s="3">
        <v>41425</v>
      </c>
    </row>
    <row r="53" spans="1:4" x14ac:dyDescent="0.25">
      <c r="A53" t="s">
        <v>74</v>
      </c>
      <c r="B53" t="s">
        <v>7</v>
      </c>
      <c r="C53" s="3">
        <v>41222</v>
      </c>
      <c r="D53" s="3">
        <v>41224</v>
      </c>
    </row>
    <row r="54" spans="1:4" x14ac:dyDescent="0.25">
      <c r="A54" t="s">
        <v>75</v>
      </c>
      <c r="B54" t="s">
        <v>8</v>
      </c>
      <c r="C54" s="3">
        <v>41133</v>
      </c>
      <c r="D54" s="3">
        <v>41136</v>
      </c>
    </row>
    <row r="55" spans="1:4" x14ac:dyDescent="0.25">
      <c r="A55" t="s">
        <v>76</v>
      </c>
      <c r="B55" t="s">
        <v>8</v>
      </c>
      <c r="C55" s="3">
        <v>41351</v>
      </c>
      <c r="D55" s="3">
        <v>41354</v>
      </c>
    </row>
    <row r="56" spans="1:4" x14ac:dyDescent="0.25">
      <c r="A56" t="s">
        <v>25</v>
      </c>
      <c r="B56" t="s">
        <v>5</v>
      </c>
      <c r="C56" s="3">
        <v>41613</v>
      </c>
      <c r="D56" s="3">
        <v>41645</v>
      </c>
    </row>
    <row r="57" spans="1:4" x14ac:dyDescent="0.25">
      <c r="A57" t="s">
        <v>77</v>
      </c>
      <c r="B57" t="s">
        <v>5</v>
      </c>
      <c r="C57" s="3">
        <v>41332</v>
      </c>
      <c r="D57" s="3">
        <v>41339</v>
      </c>
    </row>
    <row r="58" spans="1:4" x14ac:dyDescent="0.25">
      <c r="A58" t="s">
        <v>17</v>
      </c>
      <c r="B58" t="s">
        <v>8</v>
      </c>
      <c r="C58" s="3">
        <v>41439</v>
      </c>
      <c r="D58" s="3">
        <v>41442</v>
      </c>
    </row>
    <row r="59" spans="1:4" x14ac:dyDescent="0.25">
      <c r="A59" t="s">
        <v>78</v>
      </c>
      <c r="B59" t="s">
        <v>5</v>
      </c>
      <c r="C59" s="3">
        <v>41318</v>
      </c>
      <c r="D59" s="3">
        <v>41333</v>
      </c>
    </row>
    <row r="60" spans="1:4" x14ac:dyDescent="0.25">
      <c r="A60" t="s">
        <v>79</v>
      </c>
      <c r="B60" t="s">
        <v>7</v>
      </c>
      <c r="C60" s="3">
        <v>41072</v>
      </c>
      <c r="D60" s="3">
        <v>41088</v>
      </c>
    </row>
    <row r="61" spans="1:4" x14ac:dyDescent="0.25">
      <c r="A61" t="s">
        <v>80</v>
      </c>
      <c r="B61" t="s">
        <v>8</v>
      </c>
      <c r="C61" s="3">
        <v>41209</v>
      </c>
      <c r="D61" s="3">
        <v>41210</v>
      </c>
    </row>
    <row r="62" spans="1:4" x14ac:dyDescent="0.25">
      <c r="A62" t="s">
        <v>81</v>
      </c>
      <c r="B62" t="s">
        <v>7</v>
      </c>
      <c r="C62" s="3">
        <v>41437</v>
      </c>
      <c r="D62" s="3">
        <v>41437</v>
      </c>
    </row>
    <row r="63" spans="1:4" x14ac:dyDescent="0.25">
      <c r="A63" t="s">
        <v>82</v>
      </c>
      <c r="B63" t="s">
        <v>5</v>
      </c>
      <c r="C63" s="3">
        <v>41284</v>
      </c>
      <c r="D63" s="3">
        <v>41284</v>
      </c>
    </row>
    <row r="64" spans="1:4" x14ac:dyDescent="0.25">
      <c r="A64" t="s">
        <v>83</v>
      </c>
      <c r="B64" t="s">
        <v>7</v>
      </c>
      <c r="C64" s="3">
        <v>41115</v>
      </c>
      <c r="D64" s="3">
        <v>41117</v>
      </c>
    </row>
    <row r="65" spans="1:4" x14ac:dyDescent="0.25">
      <c r="A65" t="s">
        <v>84</v>
      </c>
      <c r="B65" t="s">
        <v>7</v>
      </c>
      <c r="C65" s="3">
        <v>41441</v>
      </c>
      <c r="D65" s="3">
        <v>41451</v>
      </c>
    </row>
    <row r="66" spans="1:4" x14ac:dyDescent="0.25">
      <c r="A66" t="s">
        <v>85</v>
      </c>
      <c r="B66" t="s">
        <v>8</v>
      </c>
      <c r="C66" s="3">
        <v>41636</v>
      </c>
      <c r="D66" s="3">
        <v>41640</v>
      </c>
    </row>
    <row r="67" spans="1:4" x14ac:dyDescent="0.25">
      <c r="A67" t="s">
        <v>86</v>
      </c>
      <c r="B67" t="s">
        <v>5</v>
      </c>
      <c r="C67" s="3">
        <v>41069</v>
      </c>
      <c r="D67" s="3">
        <v>41072</v>
      </c>
    </row>
    <row r="68" spans="1:4" x14ac:dyDescent="0.25">
      <c r="A68" t="s">
        <v>87</v>
      </c>
      <c r="B68" t="s">
        <v>5</v>
      </c>
      <c r="C68" s="3">
        <v>41522</v>
      </c>
      <c r="D68" s="3">
        <v>41529</v>
      </c>
    </row>
    <row r="69" spans="1:4" x14ac:dyDescent="0.25">
      <c r="A69" t="s">
        <v>88</v>
      </c>
      <c r="B69" t="s">
        <v>5</v>
      </c>
      <c r="C69" s="3">
        <v>41613</v>
      </c>
      <c r="D69" s="3">
        <v>41616</v>
      </c>
    </row>
    <row r="70" spans="1:4" x14ac:dyDescent="0.25">
      <c r="A70" t="s">
        <v>89</v>
      </c>
      <c r="B70" t="s">
        <v>7</v>
      </c>
      <c r="C70" s="3">
        <v>41515</v>
      </c>
      <c r="D70" s="3">
        <v>41541</v>
      </c>
    </row>
    <row r="71" spans="1:4" x14ac:dyDescent="0.25">
      <c r="A71" t="s">
        <v>90</v>
      </c>
      <c r="B71" t="s">
        <v>7</v>
      </c>
      <c r="C71" s="3">
        <v>41392</v>
      </c>
      <c r="D71" s="3">
        <v>41395</v>
      </c>
    </row>
    <row r="72" spans="1:4" x14ac:dyDescent="0.25">
      <c r="A72" t="s">
        <v>91</v>
      </c>
      <c r="B72" t="s">
        <v>5</v>
      </c>
      <c r="C72" s="3">
        <v>41529</v>
      </c>
      <c r="D72" s="3">
        <v>41538</v>
      </c>
    </row>
    <row r="73" spans="1:4" x14ac:dyDescent="0.25">
      <c r="A73" t="s">
        <v>92</v>
      </c>
      <c r="B73" t="s">
        <v>7</v>
      </c>
      <c r="C73" s="3">
        <v>41237</v>
      </c>
      <c r="D73" s="3">
        <v>41241</v>
      </c>
    </row>
    <row r="74" spans="1:4" x14ac:dyDescent="0.25">
      <c r="A74" t="s">
        <v>93</v>
      </c>
      <c r="B74" t="s">
        <v>7</v>
      </c>
      <c r="C74" s="3">
        <v>41081</v>
      </c>
      <c r="D74" s="3">
        <v>41081</v>
      </c>
    </row>
    <row r="75" spans="1:4" x14ac:dyDescent="0.25">
      <c r="A75" t="s">
        <v>94</v>
      </c>
      <c r="B75" t="s">
        <v>7</v>
      </c>
      <c r="C75" s="3">
        <v>40958</v>
      </c>
      <c r="D75" s="3">
        <v>40961</v>
      </c>
    </row>
    <row r="76" spans="1:4" x14ac:dyDescent="0.25">
      <c r="A76" t="s">
        <v>95</v>
      </c>
      <c r="B76" t="s">
        <v>7</v>
      </c>
      <c r="C76" s="3">
        <v>41472</v>
      </c>
      <c r="D76" s="3">
        <v>41476</v>
      </c>
    </row>
    <row r="77" spans="1:4" x14ac:dyDescent="0.25">
      <c r="A77" t="s">
        <v>96</v>
      </c>
      <c r="B77" t="s">
        <v>5</v>
      </c>
      <c r="C77" s="3">
        <v>41474</v>
      </c>
      <c r="D77" s="3">
        <v>41479</v>
      </c>
    </row>
    <row r="78" spans="1:4" x14ac:dyDescent="0.25">
      <c r="A78" t="s">
        <v>97</v>
      </c>
      <c r="B78" t="s">
        <v>7</v>
      </c>
      <c r="C78" s="3">
        <v>41165</v>
      </c>
      <c r="D78" s="3">
        <v>41202</v>
      </c>
    </row>
    <row r="79" spans="1:4" x14ac:dyDescent="0.25">
      <c r="A79" t="s">
        <v>98</v>
      </c>
      <c r="B79" t="s">
        <v>8</v>
      </c>
      <c r="C79" s="3">
        <v>41587</v>
      </c>
      <c r="D79" s="3">
        <v>41590</v>
      </c>
    </row>
    <row r="80" spans="1:4" x14ac:dyDescent="0.25">
      <c r="A80" t="s">
        <v>99</v>
      </c>
      <c r="B80" t="s">
        <v>5</v>
      </c>
      <c r="C80" s="3">
        <v>41597</v>
      </c>
      <c r="D80" s="3">
        <v>41597</v>
      </c>
    </row>
    <row r="81" spans="1:4" x14ac:dyDescent="0.25">
      <c r="A81" t="s">
        <v>100</v>
      </c>
      <c r="B81" t="s">
        <v>8</v>
      </c>
      <c r="C81" s="3">
        <v>40920</v>
      </c>
      <c r="D81" s="3">
        <v>40921</v>
      </c>
    </row>
    <row r="82" spans="1:4" x14ac:dyDescent="0.25">
      <c r="A82" t="s">
        <v>101</v>
      </c>
      <c r="B82" t="s">
        <v>5</v>
      </c>
      <c r="C82" s="3">
        <v>40946</v>
      </c>
      <c r="D82" s="3">
        <v>40960</v>
      </c>
    </row>
    <row r="83" spans="1:4" x14ac:dyDescent="0.25">
      <c r="A83" t="s">
        <v>102</v>
      </c>
      <c r="B83" t="s">
        <v>7</v>
      </c>
      <c r="C83" s="3">
        <v>41183</v>
      </c>
      <c r="D83" s="3">
        <v>41185</v>
      </c>
    </row>
    <row r="84" spans="1:4" x14ac:dyDescent="0.25">
      <c r="A84" t="s">
        <v>103</v>
      </c>
      <c r="B84" t="s">
        <v>7</v>
      </c>
      <c r="C84" s="3">
        <v>41450</v>
      </c>
      <c r="D84" s="3">
        <v>41451</v>
      </c>
    </row>
    <row r="85" spans="1:4" x14ac:dyDescent="0.25">
      <c r="A85" t="s">
        <v>104</v>
      </c>
      <c r="B85" t="s">
        <v>5</v>
      </c>
      <c r="C85" s="3">
        <v>40932</v>
      </c>
      <c r="D85" s="3">
        <v>40934</v>
      </c>
    </row>
    <row r="86" spans="1:4" x14ac:dyDescent="0.25">
      <c r="A86" t="s">
        <v>105</v>
      </c>
      <c r="B86" t="s">
        <v>5</v>
      </c>
      <c r="C86" s="3">
        <v>41133</v>
      </c>
      <c r="D86" s="3">
        <v>41137</v>
      </c>
    </row>
    <row r="87" spans="1:4" x14ac:dyDescent="0.25">
      <c r="A87" t="s">
        <v>106</v>
      </c>
      <c r="B87" t="s">
        <v>8</v>
      </c>
      <c r="C87" s="3">
        <v>41387</v>
      </c>
      <c r="D87" s="3">
        <v>41402</v>
      </c>
    </row>
    <row r="88" spans="1:4" x14ac:dyDescent="0.25">
      <c r="A88" t="s">
        <v>107</v>
      </c>
      <c r="B88" t="s">
        <v>7</v>
      </c>
      <c r="C88" s="3">
        <v>41046</v>
      </c>
      <c r="D88" s="3">
        <v>41062</v>
      </c>
    </row>
    <row r="89" spans="1:4" x14ac:dyDescent="0.25">
      <c r="A89" t="s">
        <v>108</v>
      </c>
      <c r="B89" t="s">
        <v>5</v>
      </c>
      <c r="C89" s="3">
        <v>41598</v>
      </c>
      <c r="D89" s="3">
        <v>41599</v>
      </c>
    </row>
    <row r="90" spans="1:4" x14ac:dyDescent="0.25">
      <c r="A90" t="s">
        <v>109</v>
      </c>
      <c r="B90" t="s">
        <v>8</v>
      </c>
      <c r="C90" s="3">
        <v>41053</v>
      </c>
      <c r="D90" s="3">
        <v>41061</v>
      </c>
    </row>
    <row r="91" spans="1:4" x14ac:dyDescent="0.25">
      <c r="A91" t="s">
        <v>110</v>
      </c>
      <c r="B91" t="s">
        <v>7</v>
      </c>
      <c r="C91" s="3">
        <v>41056</v>
      </c>
      <c r="D91" s="3">
        <v>41061</v>
      </c>
    </row>
    <row r="92" spans="1:4" x14ac:dyDescent="0.25">
      <c r="A92" t="s">
        <v>111</v>
      </c>
      <c r="B92" t="s">
        <v>7</v>
      </c>
      <c r="C92" s="3">
        <v>41448</v>
      </c>
      <c r="D92" s="3">
        <v>41479</v>
      </c>
    </row>
    <row r="93" spans="1:4" x14ac:dyDescent="0.25">
      <c r="A93" t="s">
        <v>112</v>
      </c>
      <c r="B93" t="s">
        <v>5</v>
      </c>
      <c r="C93" s="3">
        <v>41394</v>
      </c>
      <c r="D93" s="3">
        <v>41396</v>
      </c>
    </row>
    <row r="94" spans="1:4" x14ac:dyDescent="0.25">
      <c r="A94" t="s">
        <v>113</v>
      </c>
      <c r="B94" t="s">
        <v>8</v>
      </c>
      <c r="C94" s="3">
        <v>41064</v>
      </c>
      <c r="D94" s="3">
        <v>41068</v>
      </c>
    </row>
    <row r="95" spans="1:4" x14ac:dyDescent="0.25">
      <c r="A95" t="s">
        <v>114</v>
      </c>
      <c r="B95" t="s">
        <v>5</v>
      </c>
      <c r="C95" s="3">
        <v>41184</v>
      </c>
      <c r="D95" s="3">
        <v>41190</v>
      </c>
    </row>
    <row r="96" spans="1:4" x14ac:dyDescent="0.25">
      <c r="A96" t="s">
        <v>115</v>
      </c>
      <c r="B96" t="s">
        <v>8</v>
      </c>
      <c r="C96" s="3">
        <v>41138</v>
      </c>
      <c r="D96" s="3">
        <v>41139</v>
      </c>
    </row>
    <row r="97" spans="1:4" x14ac:dyDescent="0.25">
      <c r="A97" t="s">
        <v>116</v>
      </c>
      <c r="B97" t="s">
        <v>7</v>
      </c>
      <c r="C97" s="3">
        <v>41541</v>
      </c>
      <c r="D97" s="3">
        <v>41559</v>
      </c>
    </row>
    <row r="98" spans="1:4" x14ac:dyDescent="0.25">
      <c r="A98" t="s">
        <v>117</v>
      </c>
      <c r="B98" t="s">
        <v>7</v>
      </c>
      <c r="C98" s="3">
        <v>41016</v>
      </c>
      <c r="D98" s="3">
        <v>41024</v>
      </c>
    </row>
    <row r="99" spans="1:4" x14ac:dyDescent="0.25">
      <c r="A99" t="s">
        <v>118</v>
      </c>
      <c r="B99" t="s">
        <v>7</v>
      </c>
      <c r="C99" s="3">
        <v>40922</v>
      </c>
      <c r="D99" s="3">
        <v>40963</v>
      </c>
    </row>
    <row r="100" spans="1:4" x14ac:dyDescent="0.25">
      <c r="A100" t="s">
        <v>119</v>
      </c>
      <c r="B100" t="s">
        <v>5</v>
      </c>
      <c r="C100" s="3">
        <v>41610</v>
      </c>
      <c r="D100" s="3">
        <v>41646</v>
      </c>
    </row>
    <row r="101" spans="1:4" x14ac:dyDescent="0.25">
      <c r="A101" t="s">
        <v>120</v>
      </c>
      <c r="B101" t="s">
        <v>7</v>
      </c>
      <c r="C101" s="3">
        <v>40990</v>
      </c>
      <c r="D101" s="3">
        <v>41006</v>
      </c>
    </row>
    <row r="102" spans="1:4" x14ac:dyDescent="0.25">
      <c r="A102" t="s">
        <v>121</v>
      </c>
      <c r="B102" t="s">
        <v>8</v>
      </c>
      <c r="C102" s="3">
        <v>41205</v>
      </c>
      <c r="D102" s="3">
        <v>41213</v>
      </c>
    </row>
    <row r="103" spans="1:4" x14ac:dyDescent="0.25">
      <c r="A103" t="s">
        <v>122</v>
      </c>
      <c r="B103" t="s">
        <v>7</v>
      </c>
      <c r="C103" s="3">
        <v>41043</v>
      </c>
      <c r="D103" s="3">
        <v>41051</v>
      </c>
    </row>
    <row r="104" spans="1:4" x14ac:dyDescent="0.25">
      <c r="A104" t="s">
        <v>123</v>
      </c>
      <c r="B104" t="s">
        <v>7</v>
      </c>
      <c r="C104" s="3">
        <v>40977</v>
      </c>
      <c r="D104" s="3">
        <v>40987</v>
      </c>
    </row>
    <row r="105" spans="1:4" x14ac:dyDescent="0.25">
      <c r="A105" t="s">
        <v>124</v>
      </c>
      <c r="B105" t="s">
        <v>5</v>
      </c>
      <c r="C105" s="3">
        <v>41049</v>
      </c>
      <c r="D105" s="3">
        <v>41076</v>
      </c>
    </row>
    <row r="106" spans="1:4" x14ac:dyDescent="0.25">
      <c r="A106" t="s">
        <v>125</v>
      </c>
      <c r="B106" t="s">
        <v>7</v>
      </c>
      <c r="C106" s="3">
        <v>41352</v>
      </c>
      <c r="D106" s="3">
        <v>41362</v>
      </c>
    </row>
    <row r="107" spans="1:4" x14ac:dyDescent="0.25">
      <c r="A107" t="s">
        <v>126</v>
      </c>
      <c r="B107" t="s">
        <v>5</v>
      </c>
      <c r="C107" s="3">
        <v>41032</v>
      </c>
      <c r="D107" s="3">
        <v>41035</v>
      </c>
    </row>
    <row r="108" spans="1:4" x14ac:dyDescent="0.25">
      <c r="A108" t="s">
        <v>127</v>
      </c>
      <c r="B108" t="s">
        <v>8</v>
      </c>
      <c r="C108" s="3">
        <v>41045</v>
      </c>
      <c r="D108" s="3">
        <v>41058</v>
      </c>
    </row>
    <row r="109" spans="1:4" x14ac:dyDescent="0.25">
      <c r="A109" t="s">
        <v>128</v>
      </c>
      <c r="B109" t="s">
        <v>8</v>
      </c>
      <c r="C109" s="3">
        <v>41550</v>
      </c>
      <c r="D109" s="3">
        <v>41568</v>
      </c>
    </row>
    <row r="110" spans="1:4" x14ac:dyDescent="0.25">
      <c r="A110" t="s">
        <v>29</v>
      </c>
      <c r="B110" t="s">
        <v>7</v>
      </c>
      <c r="C110" s="3">
        <v>41234</v>
      </c>
      <c r="D110" s="3">
        <v>41235</v>
      </c>
    </row>
    <row r="111" spans="1:4" x14ac:dyDescent="0.25">
      <c r="A111" t="s">
        <v>129</v>
      </c>
      <c r="B111" t="s">
        <v>8</v>
      </c>
      <c r="C111" s="3">
        <v>41254</v>
      </c>
      <c r="D111" s="3">
        <v>41256</v>
      </c>
    </row>
    <row r="112" spans="1:4" x14ac:dyDescent="0.25">
      <c r="A112" t="s">
        <v>130</v>
      </c>
      <c r="B112" t="s">
        <v>8</v>
      </c>
      <c r="C112" s="3">
        <v>41467</v>
      </c>
      <c r="D112" s="3">
        <v>41469</v>
      </c>
    </row>
    <row r="113" spans="1:4" x14ac:dyDescent="0.25">
      <c r="A113" t="s">
        <v>131</v>
      </c>
      <c r="B113" t="s">
        <v>7</v>
      </c>
      <c r="C113" s="3">
        <v>41402</v>
      </c>
      <c r="D113" s="3">
        <v>41419</v>
      </c>
    </row>
    <row r="114" spans="1:4" x14ac:dyDescent="0.25">
      <c r="A114" t="s">
        <v>132</v>
      </c>
      <c r="B114" t="s">
        <v>7</v>
      </c>
      <c r="C114" s="3">
        <v>40944</v>
      </c>
      <c r="D114" s="3">
        <v>40947</v>
      </c>
    </row>
    <row r="115" spans="1:4" x14ac:dyDescent="0.25">
      <c r="A115" t="s">
        <v>133</v>
      </c>
      <c r="B115" t="s">
        <v>7</v>
      </c>
      <c r="C115" s="3">
        <v>41109</v>
      </c>
      <c r="D115" s="3">
        <v>41146</v>
      </c>
    </row>
    <row r="116" spans="1:4" x14ac:dyDescent="0.25">
      <c r="A116" t="s">
        <v>134</v>
      </c>
      <c r="B116" t="s">
        <v>5</v>
      </c>
      <c r="C116" s="3">
        <v>41217</v>
      </c>
      <c r="D116" s="3">
        <v>41232</v>
      </c>
    </row>
    <row r="117" spans="1:4" x14ac:dyDescent="0.25">
      <c r="A117" t="s">
        <v>135</v>
      </c>
      <c r="B117" t="s">
        <v>5</v>
      </c>
      <c r="C117" s="3">
        <v>41473</v>
      </c>
      <c r="D117" s="3">
        <v>41477</v>
      </c>
    </row>
    <row r="118" spans="1:4" x14ac:dyDescent="0.25">
      <c r="A118" t="s">
        <v>136</v>
      </c>
      <c r="B118" t="s">
        <v>8</v>
      </c>
      <c r="C118" s="3">
        <v>41134</v>
      </c>
      <c r="D118" s="3">
        <v>41138</v>
      </c>
    </row>
    <row r="119" spans="1:4" x14ac:dyDescent="0.25">
      <c r="A119" t="s">
        <v>137</v>
      </c>
      <c r="B119" t="s">
        <v>5</v>
      </c>
      <c r="C119" s="3">
        <v>41170</v>
      </c>
      <c r="D119" s="3">
        <v>41170</v>
      </c>
    </row>
    <row r="120" spans="1:4" x14ac:dyDescent="0.25">
      <c r="A120" t="s">
        <v>138</v>
      </c>
      <c r="B120" t="s">
        <v>7</v>
      </c>
      <c r="C120" s="3">
        <v>41339</v>
      </c>
      <c r="D120" s="3">
        <v>41357</v>
      </c>
    </row>
    <row r="121" spans="1:4" x14ac:dyDescent="0.25">
      <c r="A121" t="s">
        <v>139</v>
      </c>
      <c r="B121" t="s">
        <v>5</v>
      </c>
      <c r="C121" s="3">
        <v>41559</v>
      </c>
      <c r="D121" s="3">
        <v>41561</v>
      </c>
    </row>
    <row r="122" spans="1:4" x14ac:dyDescent="0.25">
      <c r="A122" t="s">
        <v>140</v>
      </c>
      <c r="B122" t="s">
        <v>5</v>
      </c>
      <c r="C122" s="3">
        <v>41439</v>
      </c>
      <c r="D122" s="3">
        <v>41439</v>
      </c>
    </row>
    <row r="123" spans="1:4" x14ac:dyDescent="0.25">
      <c r="A123" t="s">
        <v>141</v>
      </c>
      <c r="B123" t="s">
        <v>7</v>
      </c>
      <c r="C123" s="3">
        <v>41045</v>
      </c>
      <c r="D123" s="3">
        <v>41048</v>
      </c>
    </row>
    <row r="124" spans="1:4" x14ac:dyDescent="0.25">
      <c r="A124" t="s">
        <v>142</v>
      </c>
      <c r="B124" t="s">
        <v>7</v>
      </c>
      <c r="C124" s="3">
        <v>41452</v>
      </c>
      <c r="D124" s="3">
        <v>41463</v>
      </c>
    </row>
    <row r="125" spans="1:4" x14ac:dyDescent="0.25">
      <c r="A125" t="s">
        <v>143</v>
      </c>
      <c r="B125" t="s">
        <v>5</v>
      </c>
      <c r="C125" s="3">
        <v>41039</v>
      </c>
      <c r="D125" s="3">
        <v>41041</v>
      </c>
    </row>
    <row r="126" spans="1:4" x14ac:dyDescent="0.25">
      <c r="A126" t="s">
        <v>144</v>
      </c>
      <c r="B126" t="s">
        <v>8</v>
      </c>
      <c r="C126" s="3">
        <v>41563</v>
      </c>
      <c r="D126" s="3">
        <v>41600</v>
      </c>
    </row>
    <row r="127" spans="1:4" x14ac:dyDescent="0.25">
      <c r="A127" t="s">
        <v>145</v>
      </c>
      <c r="B127" t="s">
        <v>5</v>
      </c>
      <c r="C127" s="3">
        <v>41161</v>
      </c>
      <c r="D127" s="3">
        <v>41179</v>
      </c>
    </row>
    <row r="128" spans="1:4" x14ac:dyDescent="0.25">
      <c r="A128" t="s">
        <v>146</v>
      </c>
      <c r="B128" t="s">
        <v>5</v>
      </c>
      <c r="C128" s="3">
        <v>41499</v>
      </c>
      <c r="D128" s="3">
        <v>41503</v>
      </c>
    </row>
    <row r="129" spans="1:4" x14ac:dyDescent="0.25">
      <c r="A129" t="s">
        <v>147</v>
      </c>
      <c r="B129" t="s">
        <v>5</v>
      </c>
      <c r="C129" s="3">
        <v>41267</v>
      </c>
      <c r="D129" s="3">
        <v>41281</v>
      </c>
    </row>
    <row r="130" spans="1:4" x14ac:dyDescent="0.25">
      <c r="A130" t="s">
        <v>148</v>
      </c>
      <c r="B130" t="s">
        <v>7</v>
      </c>
      <c r="C130" s="3">
        <v>41582</v>
      </c>
      <c r="D130" s="3">
        <v>41584</v>
      </c>
    </row>
    <row r="131" spans="1:4" x14ac:dyDescent="0.25">
      <c r="A131" t="s">
        <v>149</v>
      </c>
      <c r="B131" t="s">
        <v>8</v>
      </c>
      <c r="C131" s="3">
        <v>41284</v>
      </c>
      <c r="D131" s="3">
        <v>41289</v>
      </c>
    </row>
    <row r="132" spans="1:4" x14ac:dyDescent="0.25">
      <c r="A132" t="s">
        <v>150</v>
      </c>
      <c r="B132" t="s">
        <v>8</v>
      </c>
      <c r="C132" s="3">
        <v>41611</v>
      </c>
      <c r="D132" s="3">
        <v>41651</v>
      </c>
    </row>
    <row r="133" spans="1:4" x14ac:dyDescent="0.25">
      <c r="A133" t="s">
        <v>151</v>
      </c>
      <c r="B133" t="s">
        <v>8</v>
      </c>
      <c r="C133" s="3">
        <v>40941</v>
      </c>
      <c r="D133" s="3">
        <v>40961</v>
      </c>
    </row>
    <row r="134" spans="1:4" x14ac:dyDescent="0.25">
      <c r="A134" t="s">
        <v>152</v>
      </c>
      <c r="B134" t="s">
        <v>5</v>
      </c>
      <c r="C134" s="3">
        <v>41224</v>
      </c>
      <c r="D134" s="3">
        <v>41237</v>
      </c>
    </row>
    <row r="135" spans="1:4" x14ac:dyDescent="0.25">
      <c r="A135" t="s">
        <v>153</v>
      </c>
      <c r="B135" t="s">
        <v>5</v>
      </c>
      <c r="C135" s="3">
        <v>41607</v>
      </c>
      <c r="D135" s="3">
        <v>41615</v>
      </c>
    </row>
    <row r="136" spans="1:4" x14ac:dyDescent="0.25">
      <c r="A136" t="s">
        <v>154</v>
      </c>
      <c r="B136" t="s">
        <v>7</v>
      </c>
      <c r="C136" s="3">
        <v>41090</v>
      </c>
      <c r="D136" s="3">
        <v>41096</v>
      </c>
    </row>
    <row r="137" spans="1:4" x14ac:dyDescent="0.25">
      <c r="A137" t="s">
        <v>155</v>
      </c>
      <c r="B137" t="s">
        <v>7</v>
      </c>
      <c r="C137" s="3">
        <v>41585</v>
      </c>
      <c r="D137" s="3">
        <v>41591</v>
      </c>
    </row>
    <row r="138" spans="1:4" x14ac:dyDescent="0.25">
      <c r="A138" t="s">
        <v>156</v>
      </c>
      <c r="B138" t="s">
        <v>7</v>
      </c>
      <c r="C138" s="3">
        <v>41113</v>
      </c>
      <c r="D138" s="3">
        <v>41113</v>
      </c>
    </row>
    <row r="139" spans="1:4" x14ac:dyDescent="0.25">
      <c r="A139" t="s">
        <v>157</v>
      </c>
      <c r="B139" t="s">
        <v>7</v>
      </c>
      <c r="C139" s="3">
        <v>41221</v>
      </c>
      <c r="D139" s="3">
        <v>41223</v>
      </c>
    </row>
    <row r="140" spans="1:4" x14ac:dyDescent="0.25">
      <c r="A140" t="s">
        <v>158</v>
      </c>
      <c r="B140" t="s">
        <v>5</v>
      </c>
      <c r="C140" s="3">
        <v>41315</v>
      </c>
      <c r="D140" s="3">
        <v>41342</v>
      </c>
    </row>
    <row r="141" spans="1:4" x14ac:dyDescent="0.25">
      <c r="A141" t="s">
        <v>159</v>
      </c>
      <c r="B141" t="s">
        <v>8</v>
      </c>
      <c r="C141" s="3">
        <v>41523</v>
      </c>
      <c r="D141" s="3">
        <v>41542</v>
      </c>
    </row>
    <row r="142" spans="1:4" x14ac:dyDescent="0.25">
      <c r="A142" t="s">
        <v>160</v>
      </c>
      <c r="B142" t="s">
        <v>7</v>
      </c>
      <c r="C142" s="3">
        <v>41560</v>
      </c>
      <c r="D142" s="3">
        <v>41561</v>
      </c>
    </row>
    <row r="143" spans="1:4" x14ac:dyDescent="0.25">
      <c r="A143" t="s">
        <v>161</v>
      </c>
      <c r="B143" t="s">
        <v>7</v>
      </c>
      <c r="C143" s="3">
        <v>41606</v>
      </c>
      <c r="D143" s="3">
        <v>41611</v>
      </c>
    </row>
    <row r="144" spans="1:4" x14ac:dyDescent="0.25">
      <c r="A144" t="s">
        <v>162</v>
      </c>
      <c r="B144" t="s">
        <v>7</v>
      </c>
      <c r="C144" s="3">
        <v>41033</v>
      </c>
      <c r="D144" s="3">
        <v>41035</v>
      </c>
    </row>
    <row r="145" spans="1:4" x14ac:dyDescent="0.25">
      <c r="A145" t="s">
        <v>163</v>
      </c>
      <c r="B145" t="s">
        <v>8</v>
      </c>
      <c r="C145" s="3">
        <v>41259</v>
      </c>
      <c r="D145" s="3">
        <v>41278</v>
      </c>
    </row>
    <row r="146" spans="1:4" x14ac:dyDescent="0.25">
      <c r="A146" t="s">
        <v>164</v>
      </c>
      <c r="B146" t="s">
        <v>8</v>
      </c>
      <c r="C146" s="3">
        <v>41596</v>
      </c>
      <c r="D146" s="3">
        <v>41614</v>
      </c>
    </row>
    <row r="147" spans="1:4" x14ac:dyDescent="0.25">
      <c r="A147" t="s">
        <v>165</v>
      </c>
      <c r="B147" t="s">
        <v>8</v>
      </c>
      <c r="C147" s="3">
        <v>41094</v>
      </c>
      <c r="D147" s="3">
        <v>41102</v>
      </c>
    </row>
    <row r="148" spans="1:4" x14ac:dyDescent="0.25">
      <c r="A148" t="s">
        <v>166</v>
      </c>
      <c r="B148" t="s">
        <v>7</v>
      </c>
      <c r="C148" s="3">
        <v>41216</v>
      </c>
      <c r="D148" s="3">
        <v>41219</v>
      </c>
    </row>
    <row r="149" spans="1:4" x14ac:dyDescent="0.25">
      <c r="A149" t="s">
        <v>167</v>
      </c>
      <c r="B149" t="s">
        <v>8</v>
      </c>
      <c r="C149" s="3">
        <v>41336</v>
      </c>
      <c r="D149" s="3">
        <v>41371</v>
      </c>
    </row>
    <row r="150" spans="1:4" x14ac:dyDescent="0.25">
      <c r="A150" t="s">
        <v>168</v>
      </c>
      <c r="B150" t="s">
        <v>5</v>
      </c>
      <c r="C150" s="3">
        <v>41424</v>
      </c>
      <c r="D150" s="3">
        <v>41427</v>
      </c>
    </row>
    <row r="151" spans="1:4" x14ac:dyDescent="0.25">
      <c r="A151" t="s">
        <v>169</v>
      </c>
      <c r="B151" t="s">
        <v>7</v>
      </c>
      <c r="C151" s="3">
        <v>41110</v>
      </c>
      <c r="D151" s="3">
        <v>41111</v>
      </c>
    </row>
    <row r="152" spans="1:4" x14ac:dyDescent="0.25">
      <c r="A152" t="s">
        <v>170</v>
      </c>
      <c r="B152" t="s">
        <v>5</v>
      </c>
      <c r="C152" s="3">
        <v>41439</v>
      </c>
      <c r="D152" s="3">
        <v>41441</v>
      </c>
    </row>
    <row r="153" spans="1:4" x14ac:dyDescent="0.25">
      <c r="A153" t="s">
        <v>171</v>
      </c>
      <c r="B153" t="s">
        <v>5</v>
      </c>
      <c r="C153" s="3">
        <v>40932</v>
      </c>
      <c r="D153" s="3">
        <v>40947</v>
      </c>
    </row>
    <row r="154" spans="1:4" x14ac:dyDescent="0.25">
      <c r="A154" t="s">
        <v>172</v>
      </c>
      <c r="B154" t="s">
        <v>5</v>
      </c>
      <c r="C154" s="3">
        <v>41462</v>
      </c>
      <c r="D154" s="3">
        <v>41478</v>
      </c>
    </row>
    <row r="155" spans="1:4" x14ac:dyDescent="0.25">
      <c r="A155" t="s">
        <v>173</v>
      </c>
      <c r="B155" t="s">
        <v>7</v>
      </c>
      <c r="C155" s="3">
        <v>41579</v>
      </c>
      <c r="D155" s="3">
        <v>41619</v>
      </c>
    </row>
    <row r="156" spans="1:4" x14ac:dyDescent="0.25">
      <c r="A156" t="s">
        <v>174</v>
      </c>
      <c r="B156" t="s">
        <v>5</v>
      </c>
      <c r="C156" s="3">
        <v>41291</v>
      </c>
      <c r="D156" s="3">
        <v>41336</v>
      </c>
    </row>
    <row r="157" spans="1:4" x14ac:dyDescent="0.25">
      <c r="A157" t="s">
        <v>175</v>
      </c>
      <c r="B157" t="s">
        <v>5</v>
      </c>
      <c r="C157" s="3">
        <v>40990</v>
      </c>
      <c r="D157" s="3">
        <v>41010</v>
      </c>
    </row>
    <row r="158" spans="1:4" x14ac:dyDescent="0.25">
      <c r="A158" t="s">
        <v>176</v>
      </c>
      <c r="B158" t="s">
        <v>5</v>
      </c>
      <c r="C158" s="3">
        <v>41561</v>
      </c>
      <c r="D158" s="3">
        <v>41565</v>
      </c>
    </row>
    <row r="159" spans="1:4" x14ac:dyDescent="0.25">
      <c r="A159" t="s">
        <v>177</v>
      </c>
      <c r="B159" t="s">
        <v>7</v>
      </c>
      <c r="C159" s="3">
        <v>41168</v>
      </c>
      <c r="D159" s="3">
        <v>41202</v>
      </c>
    </row>
    <row r="160" spans="1:4" x14ac:dyDescent="0.25">
      <c r="A160" t="s">
        <v>178</v>
      </c>
      <c r="B160" t="s">
        <v>7</v>
      </c>
      <c r="C160" s="3">
        <v>40964</v>
      </c>
      <c r="D160" s="3">
        <v>40964</v>
      </c>
    </row>
    <row r="161" spans="1:4" x14ac:dyDescent="0.25">
      <c r="A161" t="s">
        <v>179</v>
      </c>
      <c r="B161" t="s">
        <v>5</v>
      </c>
      <c r="C161" s="3">
        <v>41103</v>
      </c>
      <c r="D161" s="3">
        <v>41103</v>
      </c>
    </row>
    <row r="162" spans="1:4" x14ac:dyDescent="0.25">
      <c r="A162" t="s">
        <v>180</v>
      </c>
      <c r="B162" t="s">
        <v>8</v>
      </c>
      <c r="C162" s="3">
        <v>41317</v>
      </c>
      <c r="D162" s="3">
        <v>41325</v>
      </c>
    </row>
    <row r="163" spans="1:4" x14ac:dyDescent="0.25">
      <c r="A163" t="s">
        <v>181</v>
      </c>
      <c r="B163" t="s">
        <v>5</v>
      </c>
      <c r="C163" s="3">
        <v>41547</v>
      </c>
      <c r="D163" s="3">
        <v>41548</v>
      </c>
    </row>
    <row r="164" spans="1:4" x14ac:dyDescent="0.25">
      <c r="A164" t="s">
        <v>182</v>
      </c>
      <c r="B164" t="s">
        <v>5</v>
      </c>
      <c r="C164" s="3">
        <v>41193</v>
      </c>
      <c r="D164" s="3">
        <v>41209</v>
      </c>
    </row>
    <row r="165" spans="1:4" x14ac:dyDescent="0.25">
      <c r="A165" t="s">
        <v>183</v>
      </c>
      <c r="B165" t="s">
        <v>8</v>
      </c>
      <c r="C165" s="3">
        <v>40993</v>
      </c>
      <c r="D165" s="3">
        <v>40996</v>
      </c>
    </row>
    <row r="166" spans="1:4" x14ac:dyDescent="0.25">
      <c r="A166" t="s">
        <v>184</v>
      </c>
      <c r="B166" t="s">
        <v>7</v>
      </c>
      <c r="C166" s="3">
        <v>40997</v>
      </c>
      <c r="D166" s="3">
        <v>41015</v>
      </c>
    </row>
    <row r="167" spans="1:4" x14ac:dyDescent="0.25">
      <c r="A167" t="s">
        <v>185</v>
      </c>
      <c r="B167" t="s">
        <v>5</v>
      </c>
      <c r="C167" s="3">
        <v>41286</v>
      </c>
      <c r="D167" s="3">
        <v>41289</v>
      </c>
    </row>
    <row r="168" spans="1:4" x14ac:dyDescent="0.25">
      <c r="A168" t="s">
        <v>186</v>
      </c>
      <c r="B168" t="s">
        <v>8</v>
      </c>
      <c r="C168" s="3">
        <v>41165</v>
      </c>
      <c r="D168" s="3">
        <v>41167</v>
      </c>
    </row>
    <row r="169" spans="1:4" x14ac:dyDescent="0.25">
      <c r="A169" t="s">
        <v>187</v>
      </c>
      <c r="B169" t="s">
        <v>5</v>
      </c>
      <c r="C169" s="3">
        <v>41206</v>
      </c>
      <c r="D169" s="3">
        <v>41210</v>
      </c>
    </row>
    <row r="170" spans="1:4" x14ac:dyDescent="0.25">
      <c r="A170" t="s">
        <v>188</v>
      </c>
      <c r="B170" t="s">
        <v>7</v>
      </c>
      <c r="C170" s="3">
        <v>41055</v>
      </c>
      <c r="D170" s="3">
        <v>41062</v>
      </c>
    </row>
    <row r="171" spans="1:4" x14ac:dyDescent="0.25">
      <c r="A171" t="s">
        <v>189</v>
      </c>
      <c r="B171" t="s">
        <v>7</v>
      </c>
      <c r="C171" s="3">
        <v>41225</v>
      </c>
      <c r="D171" s="3">
        <v>41242</v>
      </c>
    </row>
    <row r="172" spans="1:4" x14ac:dyDescent="0.25">
      <c r="A172" t="s">
        <v>190</v>
      </c>
      <c r="B172" t="s">
        <v>8</v>
      </c>
      <c r="C172" s="3">
        <v>41375</v>
      </c>
      <c r="D172" s="3">
        <v>41393</v>
      </c>
    </row>
    <row r="173" spans="1:4" x14ac:dyDescent="0.25">
      <c r="A173" t="s">
        <v>191</v>
      </c>
      <c r="B173" t="s">
        <v>7</v>
      </c>
      <c r="C173" s="3">
        <v>41330</v>
      </c>
      <c r="D173" s="3">
        <v>41336</v>
      </c>
    </row>
    <row r="174" spans="1:4" x14ac:dyDescent="0.25">
      <c r="A174" t="s">
        <v>192</v>
      </c>
      <c r="B174" t="s">
        <v>5</v>
      </c>
      <c r="C174" s="3">
        <v>41269</v>
      </c>
      <c r="D174" s="3">
        <v>41281</v>
      </c>
    </row>
    <row r="175" spans="1:4" x14ac:dyDescent="0.25">
      <c r="A175" t="s">
        <v>193</v>
      </c>
      <c r="B175" t="s">
        <v>7</v>
      </c>
      <c r="C175" s="3">
        <v>41228</v>
      </c>
      <c r="D175" s="3">
        <v>41228</v>
      </c>
    </row>
    <row r="176" spans="1:4" x14ac:dyDescent="0.25">
      <c r="A176" t="s">
        <v>194</v>
      </c>
      <c r="B176" t="s">
        <v>5</v>
      </c>
      <c r="C176" s="3">
        <v>41453</v>
      </c>
      <c r="D176" s="3">
        <v>41453</v>
      </c>
    </row>
    <row r="177" spans="1:4" x14ac:dyDescent="0.25">
      <c r="A177" t="s">
        <v>195</v>
      </c>
      <c r="B177" t="s">
        <v>5</v>
      </c>
      <c r="C177" s="3">
        <v>41087</v>
      </c>
      <c r="D177" s="3">
        <v>41129</v>
      </c>
    </row>
    <row r="178" spans="1:4" x14ac:dyDescent="0.25">
      <c r="A178" t="s">
        <v>196</v>
      </c>
      <c r="B178" t="s">
        <v>5</v>
      </c>
      <c r="C178" s="3">
        <v>41589</v>
      </c>
      <c r="D178" s="3">
        <v>41592</v>
      </c>
    </row>
    <row r="179" spans="1:4" x14ac:dyDescent="0.25">
      <c r="A179" t="s">
        <v>197</v>
      </c>
      <c r="B179" t="s">
        <v>8</v>
      </c>
      <c r="C179" s="3">
        <v>41122</v>
      </c>
      <c r="D179" s="3">
        <v>41138</v>
      </c>
    </row>
    <row r="180" spans="1:4" x14ac:dyDescent="0.25">
      <c r="A180" t="s">
        <v>198</v>
      </c>
      <c r="B180" t="s">
        <v>8</v>
      </c>
      <c r="C180" s="3">
        <v>40990</v>
      </c>
      <c r="D180" s="3">
        <v>41011</v>
      </c>
    </row>
    <row r="181" spans="1:4" x14ac:dyDescent="0.25">
      <c r="A181" t="s">
        <v>199</v>
      </c>
      <c r="B181" t="s">
        <v>5</v>
      </c>
      <c r="C181" s="3">
        <v>41233</v>
      </c>
      <c r="D181" s="3">
        <v>41235</v>
      </c>
    </row>
    <row r="182" spans="1:4" x14ac:dyDescent="0.25">
      <c r="A182" t="s">
        <v>200</v>
      </c>
      <c r="B182" t="s">
        <v>7</v>
      </c>
      <c r="C182" s="3">
        <v>41036</v>
      </c>
      <c r="D182" s="3">
        <v>41050</v>
      </c>
    </row>
    <row r="183" spans="1:4" x14ac:dyDescent="0.25">
      <c r="A183" t="s">
        <v>201</v>
      </c>
      <c r="B183" t="s">
        <v>7</v>
      </c>
      <c r="C183" s="3">
        <v>40985</v>
      </c>
      <c r="D183" s="3">
        <v>40988</v>
      </c>
    </row>
    <row r="184" spans="1:4" x14ac:dyDescent="0.25">
      <c r="A184" t="s">
        <v>202</v>
      </c>
      <c r="B184" t="s">
        <v>8</v>
      </c>
      <c r="C184" s="3">
        <v>40977</v>
      </c>
      <c r="D184" s="3">
        <v>40979</v>
      </c>
    </row>
    <row r="185" spans="1:4" x14ac:dyDescent="0.25">
      <c r="A185" t="s">
        <v>203</v>
      </c>
      <c r="B185" t="s">
        <v>7</v>
      </c>
      <c r="C185" s="3">
        <v>41452</v>
      </c>
      <c r="D185" s="3">
        <v>41464</v>
      </c>
    </row>
    <row r="186" spans="1:4" x14ac:dyDescent="0.25">
      <c r="A186" t="s">
        <v>35</v>
      </c>
      <c r="B186" t="s">
        <v>7</v>
      </c>
      <c r="C186" s="3">
        <v>41449</v>
      </c>
      <c r="D186" s="3">
        <v>41454</v>
      </c>
    </row>
    <row r="187" spans="1:4" x14ac:dyDescent="0.25">
      <c r="A187" t="s">
        <v>204</v>
      </c>
      <c r="B187" t="s">
        <v>8</v>
      </c>
      <c r="C187" s="3">
        <v>41623</v>
      </c>
      <c r="D187" s="3">
        <v>41654</v>
      </c>
    </row>
    <row r="188" spans="1:4" x14ac:dyDescent="0.25">
      <c r="A188" t="s">
        <v>30</v>
      </c>
      <c r="B188" t="s">
        <v>8</v>
      </c>
      <c r="C188" s="3">
        <v>41052</v>
      </c>
      <c r="D188" s="3">
        <v>41070</v>
      </c>
    </row>
    <row r="189" spans="1:4" x14ac:dyDescent="0.25">
      <c r="A189" t="s">
        <v>205</v>
      </c>
      <c r="B189" t="s">
        <v>5</v>
      </c>
      <c r="C189" s="3">
        <v>41341</v>
      </c>
      <c r="D189" s="3">
        <v>41345</v>
      </c>
    </row>
    <row r="190" spans="1:4" x14ac:dyDescent="0.25">
      <c r="A190" t="s">
        <v>206</v>
      </c>
      <c r="B190" t="s">
        <v>5</v>
      </c>
      <c r="C190" s="3">
        <v>41403</v>
      </c>
      <c r="D190" s="3">
        <v>41406</v>
      </c>
    </row>
    <row r="191" spans="1:4" x14ac:dyDescent="0.25">
      <c r="A191" t="s">
        <v>207</v>
      </c>
      <c r="B191" t="s">
        <v>7</v>
      </c>
      <c r="C191" s="3">
        <v>41412</v>
      </c>
      <c r="D191" s="3">
        <v>41427</v>
      </c>
    </row>
    <row r="192" spans="1:4" x14ac:dyDescent="0.25">
      <c r="A192" t="s">
        <v>208</v>
      </c>
      <c r="B192" t="s">
        <v>5</v>
      </c>
      <c r="C192" s="3">
        <v>41132</v>
      </c>
      <c r="D192" s="3">
        <v>41133</v>
      </c>
    </row>
    <row r="193" spans="1:4" x14ac:dyDescent="0.25">
      <c r="A193" t="s">
        <v>209</v>
      </c>
      <c r="B193" t="s">
        <v>5</v>
      </c>
      <c r="C193" s="3">
        <v>41259</v>
      </c>
      <c r="D193" s="3">
        <v>41269</v>
      </c>
    </row>
    <row r="194" spans="1:4" x14ac:dyDescent="0.25">
      <c r="A194" t="s">
        <v>210</v>
      </c>
      <c r="B194" t="s">
        <v>8</v>
      </c>
      <c r="C194" s="3">
        <v>41548</v>
      </c>
      <c r="D194" s="3">
        <v>41550</v>
      </c>
    </row>
    <row r="195" spans="1:4" x14ac:dyDescent="0.25">
      <c r="A195" t="s">
        <v>211</v>
      </c>
      <c r="B195" t="s">
        <v>7</v>
      </c>
      <c r="C195" s="3">
        <v>41584</v>
      </c>
      <c r="D195" s="3">
        <v>41584</v>
      </c>
    </row>
    <row r="196" spans="1:4" x14ac:dyDescent="0.25">
      <c r="A196" t="s">
        <v>212</v>
      </c>
      <c r="B196" t="s">
        <v>7</v>
      </c>
      <c r="C196" s="3">
        <v>41002</v>
      </c>
      <c r="D196" s="3">
        <v>41007</v>
      </c>
    </row>
    <row r="197" spans="1:4" x14ac:dyDescent="0.25">
      <c r="A197" t="s">
        <v>213</v>
      </c>
      <c r="B197" t="s">
        <v>8</v>
      </c>
      <c r="C197" s="3">
        <v>41156</v>
      </c>
      <c r="D197" s="3">
        <v>41174</v>
      </c>
    </row>
    <row r="198" spans="1:4" x14ac:dyDescent="0.25">
      <c r="A198" t="s">
        <v>214</v>
      </c>
      <c r="B198" t="s">
        <v>5</v>
      </c>
      <c r="C198" s="3">
        <v>41297</v>
      </c>
      <c r="D198" s="3">
        <v>41301</v>
      </c>
    </row>
    <row r="199" spans="1:4" x14ac:dyDescent="0.25">
      <c r="A199" t="s">
        <v>215</v>
      </c>
      <c r="B199" t="s">
        <v>8</v>
      </c>
      <c r="C199" s="3">
        <v>41072</v>
      </c>
      <c r="D199" s="3">
        <v>41094</v>
      </c>
    </row>
    <row r="200" spans="1:4" x14ac:dyDescent="0.25">
      <c r="A200" t="s">
        <v>216</v>
      </c>
      <c r="B200" t="s">
        <v>5</v>
      </c>
      <c r="C200" s="3">
        <v>40966</v>
      </c>
      <c r="D200" s="3">
        <v>40981</v>
      </c>
    </row>
    <row r="201" spans="1:4" x14ac:dyDescent="0.25">
      <c r="A201" t="s">
        <v>217</v>
      </c>
      <c r="B201" t="s">
        <v>7</v>
      </c>
      <c r="C201" s="3">
        <v>41175</v>
      </c>
      <c r="D201" s="3">
        <v>41194</v>
      </c>
    </row>
    <row r="202" spans="1:4" x14ac:dyDescent="0.25">
      <c r="A202" t="s">
        <v>218</v>
      </c>
      <c r="B202" t="s">
        <v>8</v>
      </c>
      <c r="C202" s="3">
        <v>41047</v>
      </c>
      <c r="D202" s="3">
        <v>41048</v>
      </c>
    </row>
    <row r="203" spans="1:4" x14ac:dyDescent="0.25">
      <c r="A203" t="s">
        <v>219</v>
      </c>
      <c r="B203" t="s">
        <v>7</v>
      </c>
      <c r="C203" s="3">
        <v>41437</v>
      </c>
      <c r="D203" s="3">
        <v>41440</v>
      </c>
    </row>
    <row r="204" spans="1:4" x14ac:dyDescent="0.25">
      <c r="A204" t="s">
        <v>220</v>
      </c>
      <c r="B204" t="s">
        <v>5</v>
      </c>
      <c r="C204" s="3">
        <v>41202</v>
      </c>
      <c r="D204" s="3">
        <v>41203</v>
      </c>
    </row>
    <row r="205" spans="1:4" x14ac:dyDescent="0.25">
      <c r="A205" t="s">
        <v>221</v>
      </c>
      <c r="B205" t="s">
        <v>8</v>
      </c>
      <c r="C205" s="3">
        <v>41551</v>
      </c>
      <c r="D205" s="3">
        <v>41554</v>
      </c>
    </row>
    <row r="206" spans="1:4" x14ac:dyDescent="0.25">
      <c r="A206" t="s">
        <v>222</v>
      </c>
      <c r="B206" t="s">
        <v>7</v>
      </c>
      <c r="C206" s="3">
        <v>41403</v>
      </c>
      <c r="D206" s="3">
        <v>41406</v>
      </c>
    </row>
    <row r="207" spans="1:4" x14ac:dyDescent="0.25">
      <c r="A207" t="s">
        <v>223</v>
      </c>
      <c r="B207" t="s">
        <v>5</v>
      </c>
      <c r="C207" s="3">
        <v>41386</v>
      </c>
      <c r="D207" s="3">
        <v>41409</v>
      </c>
    </row>
    <row r="208" spans="1:4" x14ac:dyDescent="0.25">
      <c r="A208" t="s">
        <v>224</v>
      </c>
      <c r="B208" t="s">
        <v>5</v>
      </c>
      <c r="C208" s="3">
        <v>41333</v>
      </c>
      <c r="D208" s="3">
        <v>41335</v>
      </c>
    </row>
    <row r="209" spans="1:4" x14ac:dyDescent="0.25">
      <c r="A209" t="s">
        <v>225</v>
      </c>
      <c r="B209" t="s">
        <v>8</v>
      </c>
      <c r="C209" s="3">
        <v>41066</v>
      </c>
      <c r="D209" s="3">
        <v>41069</v>
      </c>
    </row>
    <row r="210" spans="1:4" x14ac:dyDescent="0.25">
      <c r="A210" t="s">
        <v>226</v>
      </c>
      <c r="B210" t="s">
        <v>8</v>
      </c>
      <c r="C210" s="3">
        <v>40971</v>
      </c>
      <c r="D210" s="3">
        <v>41012</v>
      </c>
    </row>
    <row r="211" spans="1:4" x14ac:dyDescent="0.25">
      <c r="A211" t="s">
        <v>227</v>
      </c>
      <c r="B211" t="s">
        <v>8</v>
      </c>
      <c r="C211" s="3">
        <v>41449</v>
      </c>
      <c r="D211" s="3">
        <v>41449</v>
      </c>
    </row>
    <row r="212" spans="1:4" x14ac:dyDescent="0.25">
      <c r="A212" t="s">
        <v>228</v>
      </c>
      <c r="B212" t="s">
        <v>5</v>
      </c>
      <c r="C212" s="3">
        <v>41378</v>
      </c>
      <c r="D212" s="3">
        <v>41378</v>
      </c>
    </row>
    <row r="213" spans="1:4" x14ac:dyDescent="0.25">
      <c r="A213" t="s">
        <v>229</v>
      </c>
      <c r="B213" t="s">
        <v>7</v>
      </c>
      <c r="C213" s="3">
        <v>41536</v>
      </c>
      <c r="D213" s="3">
        <v>41539</v>
      </c>
    </row>
    <row r="214" spans="1:4" x14ac:dyDescent="0.25">
      <c r="A214" t="s">
        <v>230</v>
      </c>
      <c r="B214" t="s">
        <v>7</v>
      </c>
      <c r="C214" s="3">
        <v>41066</v>
      </c>
      <c r="D214" s="3">
        <v>41109</v>
      </c>
    </row>
    <row r="215" spans="1:4" x14ac:dyDescent="0.25">
      <c r="A215" t="s">
        <v>231</v>
      </c>
      <c r="B215" t="s">
        <v>5</v>
      </c>
      <c r="C215" s="3">
        <v>41240</v>
      </c>
      <c r="D215" s="3">
        <v>41254</v>
      </c>
    </row>
    <row r="216" spans="1:4" x14ac:dyDescent="0.25">
      <c r="A216" t="s">
        <v>232</v>
      </c>
      <c r="B216" t="s">
        <v>8</v>
      </c>
      <c r="C216" s="3">
        <v>41258</v>
      </c>
      <c r="D216" s="3">
        <v>41259</v>
      </c>
    </row>
    <row r="217" spans="1:4" x14ac:dyDescent="0.25">
      <c r="A217" t="s">
        <v>233</v>
      </c>
      <c r="B217" t="s">
        <v>5</v>
      </c>
      <c r="C217" s="3">
        <v>41166</v>
      </c>
      <c r="D217" s="3">
        <v>41170</v>
      </c>
    </row>
    <row r="218" spans="1:4" x14ac:dyDescent="0.25">
      <c r="A218" t="s">
        <v>234</v>
      </c>
      <c r="B218" t="s">
        <v>5</v>
      </c>
      <c r="C218" s="3">
        <v>40935</v>
      </c>
      <c r="D218" s="3">
        <v>40974</v>
      </c>
    </row>
    <row r="219" spans="1:4" x14ac:dyDescent="0.25">
      <c r="A219" t="s">
        <v>235</v>
      </c>
      <c r="B219" t="s">
        <v>7</v>
      </c>
      <c r="C219" s="3">
        <v>41317</v>
      </c>
      <c r="D219" s="3">
        <v>41319</v>
      </c>
    </row>
    <row r="220" spans="1:4" x14ac:dyDescent="0.25">
      <c r="A220" t="s">
        <v>236</v>
      </c>
      <c r="B220" t="s">
        <v>8</v>
      </c>
      <c r="C220" s="3">
        <v>41250</v>
      </c>
      <c r="D220" s="3">
        <v>41266</v>
      </c>
    </row>
    <row r="221" spans="1:4" x14ac:dyDescent="0.25">
      <c r="A221" t="s">
        <v>237</v>
      </c>
      <c r="B221" t="s">
        <v>8</v>
      </c>
      <c r="C221" s="3">
        <v>41260</v>
      </c>
      <c r="D221" s="3">
        <v>41264</v>
      </c>
    </row>
    <row r="222" spans="1:4" x14ac:dyDescent="0.25">
      <c r="A222" t="s">
        <v>238</v>
      </c>
      <c r="B222" t="s">
        <v>8</v>
      </c>
      <c r="C222" s="3">
        <v>41574</v>
      </c>
      <c r="D222" s="3">
        <v>41575</v>
      </c>
    </row>
    <row r="223" spans="1:4" x14ac:dyDescent="0.25">
      <c r="A223" t="s">
        <v>239</v>
      </c>
      <c r="B223" t="s">
        <v>5</v>
      </c>
      <c r="C223" s="3">
        <v>41011</v>
      </c>
      <c r="D223" s="3">
        <v>41017</v>
      </c>
    </row>
    <row r="224" spans="1:4" x14ac:dyDescent="0.25">
      <c r="A224" t="s">
        <v>240</v>
      </c>
      <c r="B224" t="s">
        <v>8</v>
      </c>
      <c r="C224" s="3">
        <v>41094</v>
      </c>
      <c r="D224" s="3">
        <v>41102</v>
      </c>
    </row>
    <row r="225" spans="1:4" x14ac:dyDescent="0.25">
      <c r="A225" t="s">
        <v>241</v>
      </c>
      <c r="B225" t="s">
        <v>7</v>
      </c>
      <c r="C225" s="3">
        <v>41181</v>
      </c>
      <c r="D225" s="3">
        <v>41182</v>
      </c>
    </row>
    <row r="226" spans="1:4" x14ac:dyDescent="0.25">
      <c r="A226" t="s">
        <v>242</v>
      </c>
      <c r="B226" t="s">
        <v>5</v>
      </c>
      <c r="C226" s="3">
        <v>41089</v>
      </c>
      <c r="D226" s="3">
        <v>41093</v>
      </c>
    </row>
    <row r="227" spans="1:4" x14ac:dyDescent="0.25">
      <c r="A227" t="s">
        <v>243</v>
      </c>
      <c r="B227" t="s">
        <v>7</v>
      </c>
      <c r="C227" s="3">
        <v>41192</v>
      </c>
      <c r="D227" s="3">
        <v>41238</v>
      </c>
    </row>
    <row r="228" spans="1:4" x14ac:dyDescent="0.25">
      <c r="A228" t="s">
        <v>244</v>
      </c>
      <c r="B228" t="s">
        <v>7</v>
      </c>
      <c r="C228" s="3">
        <v>40992</v>
      </c>
      <c r="D228" s="3">
        <v>41033</v>
      </c>
    </row>
    <row r="229" spans="1:4" x14ac:dyDescent="0.25">
      <c r="A229" t="s">
        <v>245</v>
      </c>
      <c r="B229" t="s">
        <v>7</v>
      </c>
      <c r="C229" s="3">
        <v>41085</v>
      </c>
      <c r="D229" s="3">
        <v>41101</v>
      </c>
    </row>
    <row r="230" spans="1:4" x14ac:dyDescent="0.25">
      <c r="A230" t="s">
        <v>246</v>
      </c>
      <c r="B230" t="s">
        <v>7</v>
      </c>
      <c r="C230" s="3">
        <v>40919</v>
      </c>
      <c r="D230" s="3">
        <v>40931</v>
      </c>
    </row>
    <row r="231" spans="1:4" x14ac:dyDescent="0.25">
      <c r="A231" t="s">
        <v>247</v>
      </c>
      <c r="B231" t="s">
        <v>7</v>
      </c>
      <c r="C231" s="3">
        <v>41345</v>
      </c>
      <c r="D231" s="3">
        <v>41348</v>
      </c>
    </row>
    <row r="232" spans="1:4" x14ac:dyDescent="0.25">
      <c r="A232" t="s">
        <v>248</v>
      </c>
      <c r="B232" t="s">
        <v>7</v>
      </c>
      <c r="C232" s="3">
        <v>41055</v>
      </c>
      <c r="D232" s="3">
        <v>41056</v>
      </c>
    </row>
    <row r="233" spans="1:4" x14ac:dyDescent="0.25">
      <c r="A233" t="s">
        <v>249</v>
      </c>
      <c r="B233" t="s">
        <v>7</v>
      </c>
      <c r="C233" s="3">
        <v>41038</v>
      </c>
      <c r="D233" s="3">
        <v>41043</v>
      </c>
    </row>
    <row r="234" spans="1:4" x14ac:dyDescent="0.25">
      <c r="A234" t="s">
        <v>250</v>
      </c>
      <c r="B234" t="s">
        <v>7</v>
      </c>
      <c r="C234" s="3">
        <v>41111</v>
      </c>
      <c r="D234" s="3">
        <v>41112</v>
      </c>
    </row>
    <row r="235" spans="1:4" x14ac:dyDescent="0.25">
      <c r="A235" t="s">
        <v>251</v>
      </c>
      <c r="B235" t="s">
        <v>7</v>
      </c>
      <c r="C235" s="3">
        <v>41059</v>
      </c>
      <c r="D235" s="3">
        <v>41070</v>
      </c>
    </row>
    <row r="236" spans="1:4" x14ac:dyDescent="0.25">
      <c r="A236" t="s">
        <v>252</v>
      </c>
      <c r="B236" t="s">
        <v>5</v>
      </c>
      <c r="C236" s="3">
        <v>41475</v>
      </c>
      <c r="D236" s="3">
        <v>41476</v>
      </c>
    </row>
    <row r="237" spans="1:4" x14ac:dyDescent="0.25">
      <c r="A237" t="s">
        <v>253</v>
      </c>
      <c r="B237" t="s">
        <v>5</v>
      </c>
      <c r="C237" s="3">
        <v>40978</v>
      </c>
      <c r="D237" s="3">
        <v>40993</v>
      </c>
    </row>
    <row r="238" spans="1:4" x14ac:dyDescent="0.25">
      <c r="A238" t="s">
        <v>254</v>
      </c>
      <c r="B238" t="s">
        <v>8</v>
      </c>
      <c r="C238" s="3">
        <v>41017</v>
      </c>
      <c r="D238" s="3">
        <v>41025</v>
      </c>
    </row>
    <row r="239" spans="1:4" x14ac:dyDescent="0.25">
      <c r="A239" t="s">
        <v>255</v>
      </c>
      <c r="B239" t="s">
        <v>8</v>
      </c>
      <c r="C239" s="3">
        <v>41092</v>
      </c>
      <c r="D239" s="3">
        <v>41112</v>
      </c>
    </row>
    <row r="240" spans="1:4" x14ac:dyDescent="0.25">
      <c r="A240" t="s">
        <v>256</v>
      </c>
      <c r="B240" t="s">
        <v>8</v>
      </c>
      <c r="C240" s="3">
        <v>41203</v>
      </c>
      <c r="D240" s="3">
        <v>41235</v>
      </c>
    </row>
    <row r="241" spans="1:4" x14ac:dyDescent="0.25">
      <c r="A241" t="s">
        <v>257</v>
      </c>
      <c r="B241" t="s">
        <v>8</v>
      </c>
      <c r="C241" s="3">
        <v>41433</v>
      </c>
      <c r="D241" s="3">
        <v>41452</v>
      </c>
    </row>
    <row r="242" spans="1:4" x14ac:dyDescent="0.25">
      <c r="A242" t="s">
        <v>258</v>
      </c>
      <c r="B242" t="s">
        <v>7</v>
      </c>
      <c r="C242" s="3">
        <v>41562</v>
      </c>
      <c r="D242" s="3">
        <v>41572</v>
      </c>
    </row>
    <row r="243" spans="1:4" x14ac:dyDescent="0.25">
      <c r="A243" t="s">
        <v>259</v>
      </c>
      <c r="B243" t="s">
        <v>8</v>
      </c>
      <c r="C243" s="3">
        <v>41423</v>
      </c>
      <c r="D243" s="3">
        <v>41425</v>
      </c>
    </row>
    <row r="244" spans="1:4" x14ac:dyDescent="0.25">
      <c r="A244" t="s">
        <v>260</v>
      </c>
      <c r="B244" t="s">
        <v>7</v>
      </c>
      <c r="C244" s="3">
        <v>41532</v>
      </c>
      <c r="D244" s="3">
        <v>41554</v>
      </c>
    </row>
    <row r="245" spans="1:4" x14ac:dyDescent="0.25">
      <c r="A245" t="s">
        <v>261</v>
      </c>
      <c r="B245" t="s">
        <v>8</v>
      </c>
      <c r="C245" s="3">
        <v>41553</v>
      </c>
      <c r="D245" s="3">
        <v>41567</v>
      </c>
    </row>
    <row r="246" spans="1:4" x14ac:dyDescent="0.25">
      <c r="A246" t="s">
        <v>262</v>
      </c>
      <c r="B246" t="s">
        <v>7</v>
      </c>
      <c r="C246" s="3">
        <v>41493</v>
      </c>
      <c r="D246" s="3">
        <v>41537</v>
      </c>
    </row>
    <row r="247" spans="1:4" x14ac:dyDescent="0.25">
      <c r="A247" t="s">
        <v>263</v>
      </c>
      <c r="B247" t="s">
        <v>7</v>
      </c>
      <c r="C247" s="3">
        <v>41129</v>
      </c>
      <c r="D247" s="3">
        <v>41130</v>
      </c>
    </row>
    <row r="248" spans="1:4" x14ac:dyDescent="0.25">
      <c r="A248" t="s">
        <v>264</v>
      </c>
      <c r="B248" t="s">
        <v>5</v>
      </c>
      <c r="C248" s="3">
        <v>41009</v>
      </c>
      <c r="D248" s="3">
        <v>41010</v>
      </c>
    </row>
    <row r="249" spans="1:4" x14ac:dyDescent="0.25">
      <c r="A249" t="s">
        <v>265</v>
      </c>
      <c r="B249" t="s">
        <v>8</v>
      </c>
      <c r="C249" s="3">
        <v>41185</v>
      </c>
      <c r="D249" s="3">
        <v>41223</v>
      </c>
    </row>
    <row r="250" spans="1:4" x14ac:dyDescent="0.25">
      <c r="A250" t="s">
        <v>266</v>
      </c>
      <c r="B250" t="s">
        <v>8</v>
      </c>
      <c r="C250" s="3">
        <v>41428</v>
      </c>
      <c r="D250" s="3">
        <v>41440</v>
      </c>
    </row>
    <row r="251" spans="1:4" x14ac:dyDescent="0.25">
      <c r="A251" t="s">
        <v>267</v>
      </c>
      <c r="B251" t="s">
        <v>5</v>
      </c>
      <c r="C251" s="3">
        <v>41008</v>
      </c>
      <c r="D251" s="3">
        <v>41010</v>
      </c>
    </row>
    <row r="252" spans="1:4" x14ac:dyDescent="0.25">
      <c r="A252" t="s">
        <v>268</v>
      </c>
      <c r="B252" t="s">
        <v>5</v>
      </c>
      <c r="C252" s="3">
        <v>41501</v>
      </c>
      <c r="D252" s="3">
        <v>41543</v>
      </c>
    </row>
    <row r="253" spans="1:4" x14ac:dyDescent="0.25">
      <c r="A253" t="s">
        <v>269</v>
      </c>
      <c r="B253" t="s">
        <v>8</v>
      </c>
      <c r="C253" s="3">
        <v>41348</v>
      </c>
      <c r="D253" s="3">
        <v>41350</v>
      </c>
    </row>
    <row r="254" spans="1:4" x14ac:dyDescent="0.25">
      <c r="A254" t="s">
        <v>270</v>
      </c>
      <c r="B254" t="s">
        <v>5</v>
      </c>
      <c r="C254" s="3">
        <v>41085</v>
      </c>
      <c r="D254" s="3">
        <v>41086</v>
      </c>
    </row>
    <row r="255" spans="1:4" x14ac:dyDescent="0.25">
      <c r="A255" t="s">
        <v>271</v>
      </c>
      <c r="B255" t="s">
        <v>5</v>
      </c>
      <c r="C255" s="3">
        <v>41507</v>
      </c>
      <c r="D255" s="3">
        <v>41520</v>
      </c>
    </row>
    <row r="256" spans="1:4" x14ac:dyDescent="0.25">
      <c r="A256" t="s">
        <v>272</v>
      </c>
      <c r="B256" t="s">
        <v>8</v>
      </c>
      <c r="C256" s="3">
        <v>41031</v>
      </c>
      <c r="D256" s="3">
        <v>41039</v>
      </c>
    </row>
    <row r="257" spans="1:4" x14ac:dyDescent="0.25">
      <c r="A257" t="s">
        <v>273</v>
      </c>
      <c r="B257" t="s">
        <v>7</v>
      </c>
      <c r="C257" s="3">
        <v>41379</v>
      </c>
      <c r="D257" s="3">
        <v>41428</v>
      </c>
    </row>
    <row r="258" spans="1:4" x14ac:dyDescent="0.25">
      <c r="A258" t="s">
        <v>274</v>
      </c>
      <c r="B258" t="s">
        <v>7</v>
      </c>
      <c r="C258" s="3">
        <v>41231</v>
      </c>
      <c r="D258" s="3">
        <v>41241</v>
      </c>
    </row>
    <row r="259" spans="1:4" x14ac:dyDescent="0.25">
      <c r="A259" t="s">
        <v>275</v>
      </c>
      <c r="B259" t="s">
        <v>7</v>
      </c>
      <c r="C259" s="3">
        <v>41453</v>
      </c>
      <c r="D259" s="3">
        <v>41454</v>
      </c>
    </row>
    <row r="260" spans="1:4" x14ac:dyDescent="0.25">
      <c r="A260" t="s">
        <v>276</v>
      </c>
      <c r="B260" t="s">
        <v>5</v>
      </c>
      <c r="C260" s="3">
        <v>41091</v>
      </c>
      <c r="D260" s="3">
        <v>41092</v>
      </c>
    </row>
    <row r="261" spans="1:4" x14ac:dyDescent="0.25">
      <c r="A261" t="s">
        <v>277</v>
      </c>
      <c r="B261" t="s">
        <v>8</v>
      </c>
      <c r="C261" s="3">
        <v>41510</v>
      </c>
      <c r="D261" s="3">
        <v>41510</v>
      </c>
    </row>
    <row r="262" spans="1:4" x14ac:dyDescent="0.25">
      <c r="A262" t="s">
        <v>278</v>
      </c>
      <c r="B262" t="s">
        <v>7</v>
      </c>
      <c r="C262" s="3">
        <v>41637</v>
      </c>
      <c r="D262" s="3">
        <v>41647</v>
      </c>
    </row>
    <row r="263" spans="1:4" x14ac:dyDescent="0.25">
      <c r="A263" t="s">
        <v>279</v>
      </c>
      <c r="B263" t="s">
        <v>5</v>
      </c>
      <c r="C263" s="3">
        <v>41522</v>
      </c>
      <c r="D263" s="3">
        <v>41537</v>
      </c>
    </row>
    <row r="264" spans="1:4" x14ac:dyDescent="0.25">
      <c r="A264" t="s">
        <v>280</v>
      </c>
      <c r="B264" t="s">
        <v>7</v>
      </c>
      <c r="C264" s="3">
        <v>41632</v>
      </c>
      <c r="D264" s="3">
        <v>41634</v>
      </c>
    </row>
    <row r="265" spans="1:4" x14ac:dyDescent="0.25">
      <c r="A265" t="s">
        <v>281</v>
      </c>
      <c r="B265" t="s">
        <v>8</v>
      </c>
      <c r="C265" s="3">
        <v>41328</v>
      </c>
      <c r="D265" s="3">
        <v>41329</v>
      </c>
    </row>
    <row r="266" spans="1:4" x14ac:dyDescent="0.25">
      <c r="A266" t="s">
        <v>282</v>
      </c>
      <c r="B266" t="s">
        <v>5</v>
      </c>
      <c r="C266" s="3">
        <v>41544</v>
      </c>
      <c r="D266" s="3">
        <v>41554</v>
      </c>
    </row>
    <row r="267" spans="1:4" x14ac:dyDescent="0.25">
      <c r="A267" t="s">
        <v>283</v>
      </c>
      <c r="B267" t="s">
        <v>8</v>
      </c>
      <c r="C267" s="3">
        <v>41572</v>
      </c>
      <c r="D267" s="3">
        <v>41578</v>
      </c>
    </row>
    <row r="268" spans="1:4" x14ac:dyDescent="0.25">
      <c r="A268" t="s">
        <v>284</v>
      </c>
      <c r="B268" t="s">
        <v>7</v>
      </c>
      <c r="C268" s="3">
        <v>41367</v>
      </c>
      <c r="D268" s="3">
        <v>41405</v>
      </c>
    </row>
    <row r="269" spans="1:4" x14ac:dyDescent="0.25">
      <c r="A269" t="s">
        <v>285</v>
      </c>
      <c r="B269" t="s">
        <v>8</v>
      </c>
      <c r="C269" s="3">
        <v>41167</v>
      </c>
      <c r="D269" s="3">
        <v>41175</v>
      </c>
    </row>
    <row r="270" spans="1:4" x14ac:dyDescent="0.25">
      <c r="A270" t="s">
        <v>286</v>
      </c>
      <c r="B270" t="s">
        <v>7</v>
      </c>
      <c r="C270" s="3">
        <v>41610</v>
      </c>
      <c r="D270" s="3">
        <v>41618</v>
      </c>
    </row>
    <row r="271" spans="1:4" x14ac:dyDescent="0.25">
      <c r="A271" t="s">
        <v>287</v>
      </c>
      <c r="B271" t="s">
        <v>7</v>
      </c>
      <c r="C271" s="3">
        <v>41168</v>
      </c>
      <c r="D271" s="3">
        <v>41169</v>
      </c>
    </row>
    <row r="272" spans="1:4" x14ac:dyDescent="0.25">
      <c r="A272" t="s">
        <v>288</v>
      </c>
      <c r="B272" t="s">
        <v>8</v>
      </c>
      <c r="C272" s="3">
        <v>41294</v>
      </c>
      <c r="D272" s="3">
        <v>41341</v>
      </c>
    </row>
    <row r="273" spans="1:4" x14ac:dyDescent="0.25">
      <c r="A273" t="s">
        <v>289</v>
      </c>
      <c r="B273" t="s">
        <v>7</v>
      </c>
      <c r="C273" s="3">
        <v>41356</v>
      </c>
      <c r="D273" s="3">
        <v>41369</v>
      </c>
    </row>
    <row r="274" spans="1:4" x14ac:dyDescent="0.25">
      <c r="A274" t="s">
        <v>290</v>
      </c>
      <c r="B274" t="s">
        <v>7</v>
      </c>
      <c r="C274" s="3">
        <v>41523</v>
      </c>
      <c r="D274" s="3">
        <v>41524</v>
      </c>
    </row>
    <row r="275" spans="1:4" x14ac:dyDescent="0.25">
      <c r="A275" t="s">
        <v>291</v>
      </c>
      <c r="B275" t="s">
        <v>7</v>
      </c>
      <c r="C275" s="3">
        <v>41084</v>
      </c>
      <c r="D275" s="3">
        <v>41108</v>
      </c>
    </row>
    <row r="276" spans="1:4" x14ac:dyDescent="0.25">
      <c r="A276" t="s">
        <v>292</v>
      </c>
      <c r="B276" t="s">
        <v>7</v>
      </c>
      <c r="C276" s="3">
        <v>41481</v>
      </c>
      <c r="D276" s="3">
        <v>41484</v>
      </c>
    </row>
    <row r="277" spans="1:4" x14ac:dyDescent="0.25">
      <c r="A277" t="s">
        <v>293</v>
      </c>
      <c r="B277" t="s">
        <v>8</v>
      </c>
      <c r="C277" s="3">
        <v>41002</v>
      </c>
      <c r="D277" s="3">
        <v>41049</v>
      </c>
    </row>
    <row r="278" spans="1:4" x14ac:dyDescent="0.25">
      <c r="A278" t="s">
        <v>294</v>
      </c>
      <c r="B278" t="s">
        <v>8</v>
      </c>
      <c r="C278" s="3">
        <v>41626</v>
      </c>
      <c r="D278" s="3">
        <v>41626</v>
      </c>
    </row>
    <row r="279" spans="1:4" x14ac:dyDescent="0.25">
      <c r="A279" t="s">
        <v>295</v>
      </c>
      <c r="B279" t="s">
        <v>7</v>
      </c>
      <c r="C279" s="3">
        <v>41101</v>
      </c>
      <c r="D279" s="3">
        <v>41120</v>
      </c>
    </row>
    <row r="280" spans="1:4" x14ac:dyDescent="0.25">
      <c r="A280" t="s">
        <v>296</v>
      </c>
      <c r="B280" t="s">
        <v>8</v>
      </c>
      <c r="C280" s="3">
        <v>41196</v>
      </c>
      <c r="D280" s="3">
        <v>41200</v>
      </c>
    </row>
    <row r="281" spans="1:4" x14ac:dyDescent="0.25">
      <c r="A281" t="s">
        <v>297</v>
      </c>
      <c r="B281" t="s">
        <v>5</v>
      </c>
      <c r="C281" s="3">
        <v>41615</v>
      </c>
      <c r="D281" s="3">
        <v>41616</v>
      </c>
    </row>
    <row r="282" spans="1:4" x14ac:dyDescent="0.25">
      <c r="A282" t="s">
        <v>298</v>
      </c>
      <c r="B282" t="s">
        <v>5</v>
      </c>
      <c r="C282" s="3">
        <v>41562</v>
      </c>
      <c r="D282" s="3">
        <v>41578</v>
      </c>
    </row>
    <row r="283" spans="1:4" x14ac:dyDescent="0.25">
      <c r="A283" t="s">
        <v>299</v>
      </c>
      <c r="B283" t="s">
        <v>7</v>
      </c>
      <c r="C283" s="3">
        <v>41237</v>
      </c>
      <c r="D283" s="3">
        <v>41237</v>
      </c>
    </row>
    <row r="284" spans="1:4" x14ac:dyDescent="0.25">
      <c r="A284" t="s">
        <v>31</v>
      </c>
      <c r="B284" t="s">
        <v>7</v>
      </c>
      <c r="C284" s="3">
        <v>41284</v>
      </c>
      <c r="D284" s="3">
        <v>41290</v>
      </c>
    </row>
    <row r="285" spans="1:4" x14ac:dyDescent="0.25">
      <c r="A285" t="s">
        <v>300</v>
      </c>
      <c r="B285" t="s">
        <v>8</v>
      </c>
      <c r="C285" s="3">
        <v>41429</v>
      </c>
      <c r="D285" s="3">
        <v>41439</v>
      </c>
    </row>
    <row r="286" spans="1:4" x14ac:dyDescent="0.25">
      <c r="A286" t="s">
        <v>301</v>
      </c>
      <c r="B286" t="s">
        <v>7</v>
      </c>
      <c r="C286" s="3">
        <v>41122</v>
      </c>
      <c r="D286" s="3">
        <v>41144</v>
      </c>
    </row>
    <row r="287" spans="1:4" x14ac:dyDescent="0.25">
      <c r="A287" t="s">
        <v>302</v>
      </c>
      <c r="B287" t="s">
        <v>5</v>
      </c>
      <c r="C287" s="3">
        <v>41545</v>
      </c>
      <c r="D287" s="3">
        <v>41545</v>
      </c>
    </row>
    <row r="288" spans="1:4" x14ac:dyDescent="0.25">
      <c r="A288" t="s">
        <v>303</v>
      </c>
      <c r="B288" t="s">
        <v>5</v>
      </c>
      <c r="C288" s="3">
        <v>41562</v>
      </c>
      <c r="D288" s="3">
        <v>41573</v>
      </c>
    </row>
    <row r="289" spans="1:4" x14ac:dyDescent="0.25">
      <c r="A289" t="s">
        <v>304</v>
      </c>
      <c r="B289" t="s">
        <v>7</v>
      </c>
      <c r="C289" s="3">
        <v>41307</v>
      </c>
      <c r="D289" s="3">
        <v>41336</v>
      </c>
    </row>
    <row r="290" spans="1:4" x14ac:dyDescent="0.25">
      <c r="A290" t="s">
        <v>305</v>
      </c>
      <c r="B290" t="s">
        <v>7</v>
      </c>
      <c r="C290" s="3">
        <v>41059</v>
      </c>
      <c r="D290" s="3">
        <v>41075</v>
      </c>
    </row>
    <row r="291" spans="1:4" x14ac:dyDescent="0.25">
      <c r="A291" t="s">
        <v>306</v>
      </c>
      <c r="B291" t="s">
        <v>5</v>
      </c>
      <c r="C291" s="3">
        <v>41519</v>
      </c>
      <c r="D291" s="3">
        <v>41534</v>
      </c>
    </row>
    <row r="292" spans="1:4" x14ac:dyDescent="0.25">
      <c r="A292" t="s">
        <v>307</v>
      </c>
      <c r="B292" t="s">
        <v>8</v>
      </c>
      <c r="C292" s="3">
        <v>41561</v>
      </c>
      <c r="D292" s="3">
        <v>41595</v>
      </c>
    </row>
    <row r="293" spans="1:4" x14ac:dyDescent="0.25">
      <c r="A293" t="s">
        <v>308</v>
      </c>
      <c r="B293" t="s">
        <v>7</v>
      </c>
      <c r="C293" s="3">
        <v>41198</v>
      </c>
      <c r="D293" s="3">
        <v>41207</v>
      </c>
    </row>
    <row r="294" spans="1:4" x14ac:dyDescent="0.25">
      <c r="A294" t="s">
        <v>309</v>
      </c>
      <c r="B294" t="s">
        <v>8</v>
      </c>
      <c r="C294" s="3">
        <v>41144</v>
      </c>
      <c r="D294" s="3">
        <v>41147</v>
      </c>
    </row>
    <row r="295" spans="1:4" x14ac:dyDescent="0.25">
      <c r="A295" t="s">
        <v>310</v>
      </c>
      <c r="B295" t="s">
        <v>8</v>
      </c>
      <c r="C295" s="3">
        <v>41346</v>
      </c>
      <c r="D295" s="3">
        <v>41350</v>
      </c>
    </row>
    <row r="296" spans="1:4" x14ac:dyDescent="0.25">
      <c r="A296" t="s">
        <v>311</v>
      </c>
      <c r="B296" t="s">
        <v>8</v>
      </c>
      <c r="C296" s="3">
        <v>41005</v>
      </c>
      <c r="D296" s="3">
        <v>41015</v>
      </c>
    </row>
    <row r="297" spans="1:4" x14ac:dyDescent="0.25">
      <c r="A297" t="s">
        <v>312</v>
      </c>
      <c r="B297" t="s">
        <v>5</v>
      </c>
      <c r="C297" s="3">
        <v>41500</v>
      </c>
      <c r="D297" s="3">
        <v>41501</v>
      </c>
    </row>
    <row r="298" spans="1:4" x14ac:dyDescent="0.25">
      <c r="A298" t="s">
        <v>313</v>
      </c>
      <c r="B298" t="s">
        <v>8</v>
      </c>
      <c r="C298" s="3">
        <v>41514</v>
      </c>
      <c r="D298" s="3">
        <v>41526</v>
      </c>
    </row>
    <row r="299" spans="1:4" x14ac:dyDescent="0.25">
      <c r="A299" t="s">
        <v>314</v>
      </c>
      <c r="B299" t="s">
        <v>5</v>
      </c>
      <c r="C299" s="3">
        <v>40964</v>
      </c>
      <c r="D299" s="3">
        <v>40967</v>
      </c>
    </row>
    <row r="300" spans="1:4" x14ac:dyDescent="0.25">
      <c r="A300" t="s">
        <v>315</v>
      </c>
      <c r="B300" t="s">
        <v>8</v>
      </c>
      <c r="C300" s="3">
        <v>41637</v>
      </c>
      <c r="D300" s="3">
        <v>41652</v>
      </c>
    </row>
    <row r="301" spans="1:4" x14ac:dyDescent="0.25">
      <c r="A301" t="s">
        <v>316</v>
      </c>
      <c r="B301" t="s">
        <v>7</v>
      </c>
      <c r="C301" s="3">
        <v>41634</v>
      </c>
      <c r="D301" s="3">
        <v>41649</v>
      </c>
    </row>
    <row r="302" spans="1:4" x14ac:dyDescent="0.25">
      <c r="A302" t="s">
        <v>317</v>
      </c>
      <c r="B302" t="s">
        <v>5</v>
      </c>
      <c r="C302" s="3">
        <v>41082</v>
      </c>
      <c r="D302" s="3">
        <v>41117</v>
      </c>
    </row>
    <row r="303" spans="1:4" x14ac:dyDescent="0.25">
      <c r="A303" t="s">
        <v>318</v>
      </c>
      <c r="B303" t="s">
        <v>8</v>
      </c>
      <c r="C303" s="3">
        <v>41155</v>
      </c>
      <c r="D303" s="3">
        <v>41166</v>
      </c>
    </row>
    <row r="304" spans="1:4" x14ac:dyDescent="0.25">
      <c r="A304" t="s">
        <v>319</v>
      </c>
      <c r="B304" t="s">
        <v>5</v>
      </c>
      <c r="C304" s="3">
        <v>41524</v>
      </c>
      <c r="D304" s="3">
        <v>41535</v>
      </c>
    </row>
    <row r="305" spans="1:4" x14ac:dyDescent="0.25">
      <c r="A305" t="s">
        <v>320</v>
      </c>
      <c r="B305" t="s">
        <v>8</v>
      </c>
      <c r="C305" s="3">
        <v>41601</v>
      </c>
      <c r="D305" s="3">
        <v>41605</v>
      </c>
    </row>
    <row r="306" spans="1:4" x14ac:dyDescent="0.25">
      <c r="A306" t="s">
        <v>321</v>
      </c>
      <c r="B306" t="s">
        <v>7</v>
      </c>
      <c r="C306" s="3">
        <v>41102</v>
      </c>
      <c r="D306" s="3">
        <v>41114</v>
      </c>
    </row>
    <row r="307" spans="1:4" x14ac:dyDescent="0.25">
      <c r="A307" t="s">
        <v>322</v>
      </c>
      <c r="B307" t="s">
        <v>5</v>
      </c>
      <c r="C307" s="3">
        <v>41407</v>
      </c>
      <c r="D307" s="3">
        <v>41407</v>
      </c>
    </row>
    <row r="308" spans="1:4" x14ac:dyDescent="0.25">
      <c r="A308" t="s">
        <v>323</v>
      </c>
      <c r="B308" t="s">
        <v>8</v>
      </c>
      <c r="C308" s="3">
        <v>41561</v>
      </c>
      <c r="D308" s="3">
        <v>41577</v>
      </c>
    </row>
    <row r="309" spans="1:4" x14ac:dyDescent="0.25">
      <c r="A309" t="s">
        <v>324</v>
      </c>
      <c r="B309" t="s">
        <v>5</v>
      </c>
      <c r="C309" s="3">
        <v>41590</v>
      </c>
      <c r="D309" s="3">
        <v>41598</v>
      </c>
    </row>
    <row r="310" spans="1:4" x14ac:dyDescent="0.25">
      <c r="A310" t="s">
        <v>325</v>
      </c>
      <c r="B310" t="s">
        <v>5</v>
      </c>
      <c r="C310" s="3">
        <v>41246</v>
      </c>
      <c r="D310" s="3">
        <v>41248</v>
      </c>
    </row>
    <row r="311" spans="1:4" x14ac:dyDescent="0.25">
      <c r="A311" t="s">
        <v>326</v>
      </c>
      <c r="B311" t="s">
        <v>5</v>
      </c>
      <c r="C311" s="3">
        <v>41530</v>
      </c>
      <c r="D311" s="3">
        <v>41568</v>
      </c>
    </row>
    <row r="312" spans="1:4" x14ac:dyDescent="0.25">
      <c r="A312" t="s">
        <v>327</v>
      </c>
      <c r="B312" t="s">
        <v>7</v>
      </c>
      <c r="C312" s="3">
        <v>41484</v>
      </c>
      <c r="D312" s="3">
        <v>41493</v>
      </c>
    </row>
    <row r="313" spans="1:4" x14ac:dyDescent="0.25">
      <c r="A313" t="s">
        <v>328</v>
      </c>
      <c r="B313" t="s">
        <v>5</v>
      </c>
      <c r="C313" s="3">
        <v>40921</v>
      </c>
      <c r="D313" s="3">
        <v>40934</v>
      </c>
    </row>
    <row r="314" spans="1:4" x14ac:dyDescent="0.25">
      <c r="A314" t="s">
        <v>329</v>
      </c>
      <c r="B314" t="s">
        <v>5</v>
      </c>
      <c r="C314" s="3">
        <v>41468</v>
      </c>
      <c r="D314" s="3">
        <v>41471</v>
      </c>
    </row>
    <row r="315" spans="1:4" x14ac:dyDescent="0.25">
      <c r="A315" t="s">
        <v>330</v>
      </c>
      <c r="B315" t="s">
        <v>7</v>
      </c>
      <c r="C315" s="3">
        <v>41367</v>
      </c>
      <c r="D315" s="3">
        <v>41384</v>
      </c>
    </row>
    <row r="316" spans="1:4" x14ac:dyDescent="0.25">
      <c r="A316" t="s">
        <v>331</v>
      </c>
      <c r="B316" t="s">
        <v>7</v>
      </c>
      <c r="C316" s="3">
        <v>41270</v>
      </c>
      <c r="D316" s="3">
        <v>41272</v>
      </c>
    </row>
    <row r="317" spans="1:4" x14ac:dyDescent="0.25">
      <c r="A317" t="s">
        <v>26</v>
      </c>
      <c r="B317" t="s">
        <v>8</v>
      </c>
      <c r="C317" s="3">
        <v>41308</v>
      </c>
      <c r="D317" s="3">
        <v>41325</v>
      </c>
    </row>
    <row r="318" spans="1:4" x14ac:dyDescent="0.25">
      <c r="A318" t="s">
        <v>332</v>
      </c>
      <c r="B318" t="s">
        <v>7</v>
      </c>
      <c r="C318" s="3">
        <v>41557</v>
      </c>
      <c r="D318" s="3">
        <v>41571</v>
      </c>
    </row>
    <row r="319" spans="1:4" x14ac:dyDescent="0.25">
      <c r="A319" t="s">
        <v>333</v>
      </c>
      <c r="B319" t="s">
        <v>7</v>
      </c>
      <c r="C319" s="3">
        <v>41216</v>
      </c>
      <c r="D319" s="3">
        <v>41230</v>
      </c>
    </row>
    <row r="320" spans="1:4" x14ac:dyDescent="0.25">
      <c r="A320" t="s">
        <v>334</v>
      </c>
      <c r="B320" t="s">
        <v>7</v>
      </c>
      <c r="C320" s="3">
        <v>41298</v>
      </c>
      <c r="D320" s="3">
        <v>41301</v>
      </c>
    </row>
    <row r="321" spans="1:4" x14ac:dyDescent="0.25">
      <c r="A321" t="s">
        <v>335</v>
      </c>
      <c r="B321" t="s">
        <v>5</v>
      </c>
      <c r="C321" s="3">
        <v>41531</v>
      </c>
      <c r="D321" s="3">
        <v>41531</v>
      </c>
    </row>
    <row r="322" spans="1:4" x14ac:dyDescent="0.25">
      <c r="A322" t="s">
        <v>336</v>
      </c>
      <c r="B322" t="s">
        <v>8</v>
      </c>
      <c r="C322" s="3">
        <v>41179</v>
      </c>
      <c r="D322" s="3">
        <v>41193</v>
      </c>
    </row>
    <row r="323" spans="1:4" x14ac:dyDescent="0.25">
      <c r="A323" t="s">
        <v>337</v>
      </c>
      <c r="B323" t="s">
        <v>8</v>
      </c>
      <c r="C323" s="3">
        <v>41439</v>
      </c>
      <c r="D323" s="3">
        <v>41445</v>
      </c>
    </row>
    <row r="324" spans="1:4" x14ac:dyDescent="0.25">
      <c r="A324" t="s">
        <v>338</v>
      </c>
      <c r="B324" t="s">
        <v>5</v>
      </c>
      <c r="C324" s="3">
        <v>41104</v>
      </c>
      <c r="D324" s="3">
        <v>41119</v>
      </c>
    </row>
    <row r="325" spans="1:4" x14ac:dyDescent="0.25">
      <c r="A325" t="s">
        <v>339</v>
      </c>
      <c r="B325" t="s">
        <v>5</v>
      </c>
      <c r="C325" s="3">
        <v>41558</v>
      </c>
      <c r="D325" s="3">
        <v>41566</v>
      </c>
    </row>
    <row r="326" spans="1:4" x14ac:dyDescent="0.25">
      <c r="A326" t="s">
        <v>340</v>
      </c>
      <c r="B326" t="s">
        <v>7</v>
      </c>
      <c r="C326" s="3">
        <v>41019</v>
      </c>
      <c r="D326" s="3">
        <v>41019</v>
      </c>
    </row>
    <row r="327" spans="1:4" x14ac:dyDescent="0.25">
      <c r="A327" t="s">
        <v>341</v>
      </c>
      <c r="B327" t="s">
        <v>8</v>
      </c>
      <c r="C327" s="3">
        <v>40949</v>
      </c>
      <c r="D327" s="3">
        <v>40958</v>
      </c>
    </row>
    <row r="328" spans="1:4" x14ac:dyDescent="0.25">
      <c r="A328" t="s">
        <v>342</v>
      </c>
      <c r="B328" t="s">
        <v>8</v>
      </c>
      <c r="C328" s="3">
        <v>41250</v>
      </c>
      <c r="D328" s="3">
        <v>41250</v>
      </c>
    </row>
    <row r="329" spans="1:4" x14ac:dyDescent="0.25">
      <c r="A329" t="s">
        <v>343</v>
      </c>
      <c r="B329" t="s">
        <v>5</v>
      </c>
      <c r="C329" s="3">
        <v>40947</v>
      </c>
      <c r="D329" s="3">
        <v>40947</v>
      </c>
    </row>
    <row r="330" spans="1:4" x14ac:dyDescent="0.25">
      <c r="A330" t="s">
        <v>344</v>
      </c>
      <c r="B330" t="s">
        <v>8</v>
      </c>
      <c r="C330" s="3">
        <v>40982</v>
      </c>
      <c r="D330" s="3">
        <v>40985</v>
      </c>
    </row>
    <row r="331" spans="1:4" x14ac:dyDescent="0.25">
      <c r="A331" t="s">
        <v>345</v>
      </c>
      <c r="B331" t="s">
        <v>8</v>
      </c>
      <c r="C331" s="3">
        <v>40951</v>
      </c>
      <c r="D331" s="3">
        <v>40970</v>
      </c>
    </row>
    <row r="332" spans="1:4" x14ac:dyDescent="0.25">
      <c r="A332" t="s">
        <v>346</v>
      </c>
      <c r="B332" t="s">
        <v>7</v>
      </c>
      <c r="C332" s="3">
        <v>41040</v>
      </c>
      <c r="D332" s="3">
        <v>41067</v>
      </c>
    </row>
    <row r="333" spans="1:4" x14ac:dyDescent="0.25">
      <c r="A333" t="s">
        <v>347</v>
      </c>
      <c r="B333" t="s">
        <v>5</v>
      </c>
      <c r="C333" s="3">
        <v>41106</v>
      </c>
      <c r="D333" s="3">
        <v>41109</v>
      </c>
    </row>
    <row r="334" spans="1:4" x14ac:dyDescent="0.25">
      <c r="A334" t="s">
        <v>348</v>
      </c>
      <c r="B334" t="s">
        <v>5</v>
      </c>
      <c r="C334" s="3">
        <v>41207</v>
      </c>
      <c r="D334" s="3">
        <v>41222</v>
      </c>
    </row>
    <row r="335" spans="1:4" x14ac:dyDescent="0.25">
      <c r="A335" t="s">
        <v>349</v>
      </c>
      <c r="B335" t="s">
        <v>5</v>
      </c>
      <c r="C335" s="3">
        <v>41344</v>
      </c>
      <c r="D335" s="3">
        <v>41355</v>
      </c>
    </row>
    <row r="336" spans="1:4" x14ac:dyDescent="0.25">
      <c r="A336" t="s">
        <v>350</v>
      </c>
      <c r="B336" t="s">
        <v>5</v>
      </c>
      <c r="C336" s="3">
        <v>41316</v>
      </c>
      <c r="D336" s="3">
        <v>41351</v>
      </c>
    </row>
    <row r="337" spans="1:4" x14ac:dyDescent="0.25">
      <c r="A337" t="s">
        <v>351</v>
      </c>
      <c r="B337" t="s">
        <v>7</v>
      </c>
      <c r="C337" s="3">
        <v>41286</v>
      </c>
      <c r="D337" s="3">
        <v>41324</v>
      </c>
    </row>
    <row r="338" spans="1:4" x14ac:dyDescent="0.25">
      <c r="A338" t="s">
        <v>352</v>
      </c>
      <c r="B338" t="s">
        <v>7</v>
      </c>
      <c r="C338" s="3">
        <v>41363</v>
      </c>
      <c r="D338" s="3">
        <v>41365</v>
      </c>
    </row>
    <row r="339" spans="1:4" x14ac:dyDescent="0.25">
      <c r="A339" t="s">
        <v>353</v>
      </c>
      <c r="B339" t="s">
        <v>7</v>
      </c>
      <c r="C339" s="3">
        <v>41607</v>
      </c>
      <c r="D339" s="3">
        <v>41618</v>
      </c>
    </row>
    <row r="340" spans="1:4" x14ac:dyDescent="0.25">
      <c r="A340" t="s">
        <v>354</v>
      </c>
      <c r="B340" t="s">
        <v>5</v>
      </c>
      <c r="C340" s="3">
        <v>41554</v>
      </c>
      <c r="D340" s="3">
        <v>41556</v>
      </c>
    </row>
    <row r="341" spans="1:4" x14ac:dyDescent="0.25">
      <c r="A341" t="s">
        <v>355</v>
      </c>
      <c r="B341" t="s">
        <v>7</v>
      </c>
      <c r="C341" s="3">
        <v>41586</v>
      </c>
      <c r="D341" s="3">
        <v>41605</v>
      </c>
    </row>
    <row r="342" spans="1:4" x14ac:dyDescent="0.25">
      <c r="A342" t="s">
        <v>356</v>
      </c>
      <c r="B342" t="s">
        <v>8</v>
      </c>
      <c r="C342" s="3">
        <v>41119</v>
      </c>
      <c r="D342" s="3">
        <v>41130</v>
      </c>
    </row>
    <row r="343" spans="1:4" x14ac:dyDescent="0.25">
      <c r="A343" t="s">
        <v>357</v>
      </c>
      <c r="B343" t="s">
        <v>7</v>
      </c>
      <c r="C343" s="3">
        <v>41613</v>
      </c>
      <c r="D343" s="3">
        <v>41613</v>
      </c>
    </row>
    <row r="344" spans="1:4" x14ac:dyDescent="0.25">
      <c r="A344" t="s">
        <v>358</v>
      </c>
      <c r="B344" t="s">
        <v>8</v>
      </c>
      <c r="C344" s="3">
        <v>41341</v>
      </c>
      <c r="D344" s="3">
        <v>41343</v>
      </c>
    </row>
    <row r="345" spans="1:4" x14ac:dyDescent="0.25">
      <c r="A345" t="s">
        <v>359</v>
      </c>
      <c r="B345" t="s">
        <v>8</v>
      </c>
      <c r="C345" s="3">
        <v>41551</v>
      </c>
      <c r="D345" s="3">
        <v>41554</v>
      </c>
    </row>
    <row r="346" spans="1:4" x14ac:dyDescent="0.25">
      <c r="A346" t="s">
        <v>37</v>
      </c>
      <c r="B346" t="s">
        <v>7</v>
      </c>
      <c r="C346" s="3">
        <v>41083</v>
      </c>
      <c r="D346" s="3">
        <v>41084</v>
      </c>
    </row>
    <row r="347" spans="1:4" x14ac:dyDescent="0.25">
      <c r="A347" t="s">
        <v>360</v>
      </c>
      <c r="B347" t="s">
        <v>5</v>
      </c>
      <c r="C347" s="3">
        <v>41127</v>
      </c>
      <c r="D347" s="3">
        <v>41130</v>
      </c>
    </row>
    <row r="348" spans="1:4" x14ac:dyDescent="0.25">
      <c r="A348" t="s">
        <v>361</v>
      </c>
      <c r="B348" t="s">
        <v>8</v>
      </c>
      <c r="C348" s="3">
        <v>41399</v>
      </c>
      <c r="D348" s="3">
        <v>41420</v>
      </c>
    </row>
    <row r="349" spans="1:4" x14ac:dyDescent="0.25">
      <c r="A349" t="s">
        <v>362</v>
      </c>
      <c r="B349" t="s">
        <v>5</v>
      </c>
      <c r="C349" s="3">
        <v>41254</v>
      </c>
      <c r="D349" s="3">
        <v>41260</v>
      </c>
    </row>
    <row r="350" spans="1:4" x14ac:dyDescent="0.25">
      <c r="A350" t="s">
        <v>363</v>
      </c>
      <c r="B350" t="s">
        <v>8</v>
      </c>
      <c r="C350" s="3">
        <v>41520</v>
      </c>
      <c r="D350" s="3">
        <v>41530</v>
      </c>
    </row>
    <row r="351" spans="1:4" x14ac:dyDescent="0.25">
      <c r="A351" t="s">
        <v>364</v>
      </c>
      <c r="B351" t="s">
        <v>7</v>
      </c>
      <c r="C351" s="3">
        <v>41506</v>
      </c>
      <c r="D351" s="3">
        <v>41510</v>
      </c>
    </row>
    <row r="352" spans="1:4" x14ac:dyDescent="0.25">
      <c r="A352" t="s">
        <v>365</v>
      </c>
      <c r="B352" t="s">
        <v>8</v>
      </c>
      <c r="C352" s="3">
        <v>41407</v>
      </c>
      <c r="D352" s="3">
        <v>41409</v>
      </c>
    </row>
    <row r="353" spans="1:4" x14ac:dyDescent="0.25">
      <c r="A353" t="s">
        <v>366</v>
      </c>
      <c r="B353" t="s">
        <v>7</v>
      </c>
      <c r="C353" s="3">
        <v>41077</v>
      </c>
      <c r="D353" s="3">
        <v>41114</v>
      </c>
    </row>
    <row r="354" spans="1:4" x14ac:dyDescent="0.25">
      <c r="A354" t="s">
        <v>367</v>
      </c>
      <c r="B354" t="s">
        <v>8</v>
      </c>
      <c r="C354" s="3">
        <v>41515</v>
      </c>
      <c r="D354" s="3">
        <v>41525</v>
      </c>
    </row>
    <row r="355" spans="1:4" x14ac:dyDescent="0.25">
      <c r="A355" t="s">
        <v>368</v>
      </c>
      <c r="B355" t="s">
        <v>5</v>
      </c>
      <c r="C355" s="3">
        <v>41047</v>
      </c>
      <c r="D355" s="3">
        <v>41064</v>
      </c>
    </row>
    <row r="356" spans="1:4" x14ac:dyDescent="0.25">
      <c r="A356" t="s">
        <v>369</v>
      </c>
      <c r="B356" t="s">
        <v>7</v>
      </c>
      <c r="C356" s="3">
        <v>41399</v>
      </c>
      <c r="D356" s="3">
        <v>41419</v>
      </c>
    </row>
    <row r="357" spans="1:4" x14ac:dyDescent="0.25">
      <c r="A357" t="s">
        <v>370</v>
      </c>
      <c r="B357" t="s">
        <v>7</v>
      </c>
      <c r="C357" s="3">
        <v>41231</v>
      </c>
      <c r="D357" s="3">
        <v>41237</v>
      </c>
    </row>
    <row r="358" spans="1:4" x14ac:dyDescent="0.25">
      <c r="A358" t="s">
        <v>371</v>
      </c>
      <c r="B358" t="s">
        <v>8</v>
      </c>
      <c r="C358" s="3">
        <v>41360</v>
      </c>
      <c r="D358" s="3">
        <v>41364</v>
      </c>
    </row>
    <row r="359" spans="1:4" x14ac:dyDescent="0.25">
      <c r="A359" t="s">
        <v>372</v>
      </c>
      <c r="B359" t="s">
        <v>5</v>
      </c>
      <c r="C359" s="3">
        <v>41418</v>
      </c>
      <c r="D359" s="3">
        <v>41428</v>
      </c>
    </row>
    <row r="360" spans="1:4" x14ac:dyDescent="0.25">
      <c r="A360" t="s">
        <v>373</v>
      </c>
      <c r="B360" t="s">
        <v>5</v>
      </c>
      <c r="C360" s="3">
        <v>40918</v>
      </c>
      <c r="D360" s="3">
        <v>40919</v>
      </c>
    </row>
    <row r="361" spans="1:4" x14ac:dyDescent="0.25">
      <c r="A361" t="s">
        <v>374</v>
      </c>
      <c r="B361" t="s">
        <v>8</v>
      </c>
      <c r="C361" s="3">
        <v>41104</v>
      </c>
      <c r="D361" s="3">
        <v>41116</v>
      </c>
    </row>
    <row r="362" spans="1:4" x14ac:dyDescent="0.25">
      <c r="A362" t="s">
        <v>375</v>
      </c>
      <c r="B362" t="s">
        <v>7</v>
      </c>
      <c r="C362" s="3">
        <v>41490</v>
      </c>
      <c r="D362" s="3">
        <v>41491</v>
      </c>
    </row>
    <row r="363" spans="1:4" x14ac:dyDescent="0.25">
      <c r="A363" t="s">
        <v>376</v>
      </c>
      <c r="B363" t="s">
        <v>7</v>
      </c>
      <c r="C363" s="3">
        <v>40926</v>
      </c>
      <c r="D363" s="3">
        <v>40942</v>
      </c>
    </row>
    <row r="364" spans="1:4" x14ac:dyDescent="0.25">
      <c r="A364" t="s">
        <v>377</v>
      </c>
      <c r="B364" t="s">
        <v>8</v>
      </c>
      <c r="C364" s="3">
        <v>41295</v>
      </c>
      <c r="D364" s="3">
        <v>41302</v>
      </c>
    </row>
    <row r="365" spans="1:4" x14ac:dyDescent="0.25">
      <c r="A365" t="s">
        <v>378</v>
      </c>
      <c r="B365" t="s">
        <v>8</v>
      </c>
      <c r="C365" s="3">
        <v>41055</v>
      </c>
      <c r="D365" s="3">
        <v>41061</v>
      </c>
    </row>
    <row r="366" spans="1:4" x14ac:dyDescent="0.25">
      <c r="A366" t="s">
        <v>379</v>
      </c>
      <c r="B366" t="s">
        <v>5</v>
      </c>
      <c r="C366" s="3">
        <v>41393</v>
      </c>
      <c r="D366" s="3">
        <v>41394</v>
      </c>
    </row>
    <row r="367" spans="1:4" x14ac:dyDescent="0.25">
      <c r="A367" t="s">
        <v>380</v>
      </c>
      <c r="B367" t="s">
        <v>5</v>
      </c>
      <c r="C367" s="3">
        <v>41623</v>
      </c>
      <c r="D367" s="3">
        <v>41635</v>
      </c>
    </row>
    <row r="368" spans="1:4" x14ac:dyDescent="0.25">
      <c r="A368" t="s">
        <v>381</v>
      </c>
      <c r="B368" t="s">
        <v>7</v>
      </c>
      <c r="C368" s="3">
        <v>41500</v>
      </c>
      <c r="D368" s="3">
        <v>41503</v>
      </c>
    </row>
    <row r="369" spans="1:4" x14ac:dyDescent="0.25">
      <c r="A369" t="s">
        <v>382</v>
      </c>
      <c r="B369" t="s">
        <v>7</v>
      </c>
      <c r="C369" s="3">
        <v>41255</v>
      </c>
      <c r="D369" s="3">
        <v>41267</v>
      </c>
    </row>
    <row r="370" spans="1:4" x14ac:dyDescent="0.25">
      <c r="A370" t="s">
        <v>383</v>
      </c>
      <c r="B370" t="s">
        <v>8</v>
      </c>
      <c r="C370" s="3">
        <v>41548</v>
      </c>
      <c r="D370" s="3">
        <v>41548</v>
      </c>
    </row>
    <row r="371" spans="1:4" x14ac:dyDescent="0.25">
      <c r="A371" t="s">
        <v>384</v>
      </c>
      <c r="B371" t="s">
        <v>8</v>
      </c>
      <c r="C371" s="3">
        <v>41195</v>
      </c>
      <c r="D371" s="3">
        <v>41196</v>
      </c>
    </row>
    <row r="372" spans="1:4" x14ac:dyDescent="0.25">
      <c r="A372" t="s">
        <v>385</v>
      </c>
      <c r="B372" t="s">
        <v>5</v>
      </c>
      <c r="C372" s="3">
        <v>41590</v>
      </c>
      <c r="D372" s="3">
        <v>41601</v>
      </c>
    </row>
    <row r="373" spans="1:4" x14ac:dyDescent="0.25">
      <c r="A373" t="s">
        <v>386</v>
      </c>
      <c r="B373" t="s">
        <v>8</v>
      </c>
      <c r="C373" s="3">
        <v>40982</v>
      </c>
      <c r="D373" s="3">
        <v>40986</v>
      </c>
    </row>
    <row r="374" spans="1:4" x14ac:dyDescent="0.25">
      <c r="A374" t="s">
        <v>387</v>
      </c>
      <c r="B374" t="s">
        <v>7</v>
      </c>
      <c r="C374" s="3">
        <v>41613</v>
      </c>
      <c r="D374" s="3">
        <v>41639</v>
      </c>
    </row>
    <row r="375" spans="1:4" x14ac:dyDescent="0.25">
      <c r="A375" t="s">
        <v>388</v>
      </c>
      <c r="B375" t="s">
        <v>8</v>
      </c>
      <c r="C375" s="3">
        <v>40932</v>
      </c>
      <c r="D375" s="3">
        <v>40932</v>
      </c>
    </row>
    <row r="376" spans="1:4" x14ac:dyDescent="0.25">
      <c r="A376" t="s">
        <v>389</v>
      </c>
      <c r="B376" t="s">
        <v>5</v>
      </c>
      <c r="C376" s="3">
        <v>41586</v>
      </c>
      <c r="D376" s="3">
        <v>41586</v>
      </c>
    </row>
    <row r="377" spans="1:4" x14ac:dyDescent="0.25">
      <c r="A377" t="s">
        <v>390</v>
      </c>
      <c r="B377" t="s">
        <v>8</v>
      </c>
      <c r="C377" s="3">
        <v>41575</v>
      </c>
      <c r="D377" s="3">
        <v>41594</v>
      </c>
    </row>
    <row r="378" spans="1:4" x14ac:dyDescent="0.25">
      <c r="A378" t="s">
        <v>391</v>
      </c>
      <c r="B378" t="s">
        <v>8</v>
      </c>
      <c r="C378" s="3">
        <v>41428</v>
      </c>
      <c r="D378" s="3">
        <v>41429</v>
      </c>
    </row>
    <row r="379" spans="1:4" x14ac:dyDescent="0.25">
      <c r="A379" t="s">
        <v>392</v>
      </c>
      <c r="B379" t="s">
        <v>7</v>
      </c>
      <c r="C379" s="3">
        <v>41491</v>
      </c>
      <c r="D379" s="3">
        <v>41497</v>
      </c>
    </row>
    <row r="380" spans="1:4" x14ac:dyDescent="0.25">
      <c r="A380" t="s">
        <v>393</v>
      </c>
      <c r="B380" t="s">
        <v>5</v>
      </c>
      <c r="C380" s="3">
        <v>40930</v>
      </c>
      <c r="D380" s="3">
        <v>40942</v>
      </c>
    </row>
    <row r="381" spans="1:4" x14ac:dyDescent="0.25">
      <c r="A381" t="s">
        <v>394</v>
      </c>
      <c r="B381" t="s">
        <v>8</v>
      </c>
      <c r="C381" s="3">
        <v>41046</v>
      </c>
      <c r="D381" s="3">
        <v>41059</v>
      </c>
    </row>
    <row r="382" spans="1:4" x14ac:dyDescent="0.25">
      <c r="A382" t="s">
        <v>395</v>
      </c>
      <c r="B382" t="s">
        <v>5</v>
      </c>
      <c r="C382" s="3">
        <v>41220</v>
      </c>
      <c r="D382" s="3">
        <v>41224</v>
      </c>
    </row>
    <row r="383" spans="1:4" x14ac:dyDescent="0.25">
      <c r="A383" t="s">
        <v>396</v>
      </c>
      <c r="B383" t="s">
        <v>8</v>
      </c>
      <c r="C383" s="3">
        <v>41225</v>
      </c>
      <c r="D383" s="3">
        <v>41241</v>
      </c>
    </row>
    <row r="384" spans="1:4" x14ac:dyDescent="0.25">
      <c r="A384" t="s">
        <v>397</v>
      </c>
      <c r="B384" t="s">
        <v>8</v>
      </c>
      <c r="C384" s="3">
        <v>41057</v>
      </c>
      <c r="D384" s="3">
        <v>41060</v>
      </c>
    </row>
    <row r="385" spans="1:4" x14ac:dyDescent="0.25">
      <c r="A385" t="s">
        <v>398</v>
      </c>
      <c r="B385" t="s">
        <v>5</v>
      </c>
      <c r="C385" s="3">
        <v>41040</v>
      </c>
      <c r="D385" s="3">
        <v>41056</v>
      </c>
    </row>
    <row r="386" spans="1:4" x14ac:dyDescent="0.25">
      <c r="A386" t="s">
        <v>399</v>
      </c>
      <c r="B386" t="s">
        <v>8</v>
      </c>
      <c r="C386" s="3">
        <v>40937</v>
      </c>
      <c r="D386" s="3">
        <v>40953</v>
      </c>
    </row>
    <row r="387" spans="1:4" x14ac:dyDescent="0.25">
      <c r="A387" t="s">
        <v>400</v>
      </c>
      <c r="B387" t="s">
        <v>7</v>
      </c>
      <c r="C387" s="3">
        <v>41051</v>
      </c>
      <c r="D387" s="3">
        <v>41054</v>
      </c>
    </row>
    <row r="388" spans="1:4" x14ac:dyDescent="0.25">
      <c r="A388" t="s">
        <v>401</v>
      </c>
      <c r="B388" t="s">
        <v>8</v>
      </c>
      <c r="C388" s="3">
        <v>41046</v>
      </c>
      <c r="D388" s="3">
        <v>41056</v>
      </c>
    </row>
    <row r="389" spans="1:4" x14ac:dyDescent="0.25">
      <c r="A389" t="s">
        <v>402</v>
      </c>
      <c r="B389" t="s">
        <v>8</v>
      </c>
      <c r="C389" s="3">
        <v>41537</v>
      </c>
      <c r="D389" s="3">
        <v>41585</v>
      </c>
    </row>
    <row r="390" spans="1:4" x14ac:dyDescent="0.25">
      <c r="A390" t="s">
        <v>403</v>
      </c>
      <c r="B390" t="s">
        <v>8</v>
      </c>
      <c r="C390" s="3">
        <v>41567</v>
      </c>
      <c r="D390" s="3">
        <v>41593</v>
      </c>
    </row>
    <row r="391" spans="1:4" x14ac:dyDescent="0.25">
      <c r="A391" t="s">
        <v>404</v>
      </c>
      <c r="B391" t="s">
        <v>8</v>
      </c>
      <c r="C391" s="3">
        <v>41061</v>
      </c>
      <c r="D391" s="3">
        <v>41070</v>
      </c>
    </row>
    <row r="392" spans="1:4" x14ac:dyDescent="0.25">
      <c r="A392" t="s">
        <v>405</v>
      </c>
      <c r="B392" t="s">
        <v>8</v>
      </c>
      <c r="C392" s="3">
        <v>41532</v>
      </c>
      <c r="D392" s="3">
        <v>41535</v>
      </c>
    </row>
    <row r="393" spans="1:4" x14ac:dyDescent="0.25">
      <c r="A393" t="s">
        <v>406</v>
      </c>
      <c r="B393" t="s">
        <v>8</v>
      </c>
      <c r="C393" s="3">
        <v>41227</v>
      </c>
      <c r="D393" s="3">
        <v>41244</v>
      </c>
    </row>
    <row r="394" spans="1:4" x14ac:dyDescent="0.25">
      <c r="A394" t="s">
        <v>407</v>
      </c>
      <c r="B394" t="s">
        <v>8</v>
      </c>
      <c r="C394" s="3">
        <v>40948</v>
      </c>
      <c r="D394" s="3">
        <v>40949</v>
      </c>
    </row>
    <row r="395" spans="1:4" x14ac:dyDescent="0.25">
      <c r="A395" t="s">
        <v>408</v>
      </c>
      <c r="B395" t="s">
        <v>7</v>
      </c>
      <c r="C395" s="3">
        <v>40957</v>
      </c>
      <c r="D395" s="3">
        <v>40958</v>
      </c>
    </row>
    <row r="396" spans="1:4" x14ac:dyDescent="0.25">
      <c r="A396" t="s">
        <v>409</v>
      </c>
      <c r="B396" t="s">
        <v>8</v>
      </c>
      <c r="C396" s="3">
        <v>41106</v>
      </c>
      <c r="D396" s="3">
        <v>41115</v>
      </c>
    </row>
    <row r="397" spans="1:4" x14ac:dyDescent="0.25">
      <c r="A397" t="s">
        <v>410</v>
      </c>
      <c r="B397" t="s">
        <v>5</v>
      </c>
      <c r="C397" s="3">
        <v>41461</v>
      </c>
      <c r="D397" s="3">
        <v>41465</v>
      </c>
    </row>
    <row r="398" spans="1:4" x14ac:dyDescent="0.25">
      <c r="A398" t="s">
        <v>411</v>
      </c>
      <c r="B398" t="s">
        <v>8</v>
      </c>
      <c r="C398" s="3">
        <v>41158</v>
      </c>
      <c r="D398" s="3">
        <v>41161</v>
      </c>
    </row>
    <row r="399" spans="1:4" x14ac:dyDescent="0.25">
      <c r="A399" t="s">
        <v>412</v>
      </c>
      <c r="B399" t="s">
        <v>5</v>
      </c>
      <c r="C399" s="3">
        <v>41007</v>
      </c>
      <c r="D399" s="3">
        <v>41017</v>
      </c>
    </row>
    <row r="400" spans="1:4" x14ac:dyDescent="0.25">
      <c r="A400" t="s">
        <v>413</v>
      </c>
      <c r="B400" t="s">
        <v>5</v>
      </c>
      <c r="C400" s="3">
        <v>41057</v>
      </c>
      <c r="D400" s="3">
        <v>41060</v>
      </c>
    </row>
    <row r="401" spans="1:4" x14ac:dyDescent="0.25">
      <c r="A401" t="s">
        <v>414</v>
      </c>
      <c r="B401" t="s">
        <v>8</v>
      </c>
      <c r="C401" s="3">
        <v>41447</v>
      </c>
      <c r="D401" s="3">
        <v>41451</v>
      </c>
    </row>
    <row r="402" spans="1:4" x14ac:dyDescent="0.25">
      <c r="A402" t="s">
        <v>415</v>
      </c>
      <c r="B402" t="s">
        <v>8</v>
      </c>
      <c r="C402" s="3">
        <v>41422</v>
      </c>
      <c r="D402" s="3">
        <v>41423</v>
      </c>
    </row>
    <row r="403" spans="1:4" x14ac:dyDescent="0.25">
      <c r="A403" t="s">
        <v>416</v>
      </c>
      <c r="B403" t="s">
        <v>7</v>
      </c>
      <c r="C403" s="3">
        <v>41282</v>
      </c>
      <c r="D403" s="3">
        <v>41283</v>
      </c>
    </row>
    <row r="404" spans="1:4" x14ac:dyDescent="0.25">
      <c r="A404" t="s">
        <v>417</v>
      </c>
      <c r="B404" t="s">
        <v>8</v>
      </c>
      <c r="C404" s="3">
        <v>41323</v>
      </c>
      <c r="D404" s="3">
        <v>41325</v>
      </c>
    </row>
    <row r="405" spans="1:4" x14ac:dyDescent="0.25">
      <c r="A405" t="s">
        <v>418</v>
      </c>
      <c r="B405" t="s">
        <v>5</v>
      </c>
      <c r="C405" s="3">
        <v>40947</v>
      </c>
      <c r="D405" s="3">
        <v>40960</v>
      </c>
    </row>
    <row r="406" spans="1:4" x14ac:dyDescent="0.25">
      <c r="A406" t="s">
        <v>419</v>
      </c>
      <c r="B406" t="s">
        <v>5</v>
      </c>
      <c r="C406" s="3">
        <v>41275</v>
      </c>
      <c r="D406" s="3">
        <v>41286</v>
      </c>
    </row>
    <row r="407" spans="1:4" x14ac:dyDescent="0.25">
      <c r="A407" t="s">
        <v>420</v>
      </c>
      <c r="B407" t="s">
        <v>5</v>
      </c>
      <c r="C407" s="3">
        <v>41395</v>
      </c>
      <c r="D407" s="3">
        <v>41441</v>
      </c>
    </row>
    <row r="408" spans="1:4" x14ac:dyDescent="0.25">
      <c r="A408" t="s">
        <v>421</v>
      </c>
      <c r="B408" t="s">
        <v>8</v>
      </c>
      <c r="C408" s="3">
        <v>41031</v>
      </c>
      <c r="D408" s="3">
        <v>41035</v>
      </c>
    </row>
    <row r="409" spans="1:4" x14ac:dyDescent="0.25">
      <c r="A409" t="s">
        <v>422</v>
      </c>
      <c r="B409" t="s">
        <v>5</v>
      </c>
      <c r="C409" s="3">
        <v>40918</v>
      </c>
      <c r="D409" s="3">
        <v>40938</v>
      </c>
    </row>
    <row r="410" spans="1:4" x14ac:dyDescent="0.25">
      <c r="A410" t="s">
        <v>423</v>
      </c>
      <c r="B410" t="s">
        <v>8</v>
      </c>
      <c r="C410" s="3">
        <v>41532</v>
      </c>
      <c r="D410" s="3">
        <v>41541</v>
      </c>
    </row>
    <row r="411" spans="1:4" x14ac:dyDescent="0.25">
      <c r="A411" t="s">
        <v>424</v>
      </c>
      <c r="B411" t="s">
        <v>5</v>
      </c>
      <c r="C411" s="3">
        <v>41462</v>
      </c>
      <c r="D411" s="3">
        <v>41464</v>
      </c>
    </row>
    <row r="412" spans="1:4" x14ac:dyDescent="0.25">
      <c r="A412" t="s">
        <v>425</v>
      </c>
      <c r="B412" t="s">
        <v>8</v>
      </c>
      <c r="C412" s="3">
        <v>40956</v>
      </c>
      <c r="D412" s="3">
        <v>40964</v>
      </c>
    </row>
    <row r="413" spans="1:4" x14ac:dyDescent="0.25">
      <c r="A413" t="s">
        <v>426</v>
      </c>
      <c r="B413" t="s">
        <v>7</v>
      </c>
      <c r="C413" s="3">
        <v>41482</v>
      </c>
      <c r="D413" s="3">
        <v>41495</v>
      </c>
    </row>
    <row r="414" spans="1:4" x14ac:dyDescent="0.25">
      <c r="A414" t="s">
        <v>427</v>
      </c>
      <c r="B414" t="s">
        <v>7</v>
      </c>
      <c r="C414" s="3">
        <v>41328</v>
      </c>
      <c r="D414" s="3">
        <v>41331</v>
      </c>
    </row>
    <row r="415" spans="1:4" x14ac:dyDescent="0.25">
      <c r="A415" t="s">
        <v>428</v>
      </c>
      <c r="B415" t="s">
        <v>5</v>
      </c>
      <c r="C415" s="3">
        <v>41311</v>
      </c>
      <c r="D415" s="3">
        <v>41350</v>
      </c>
    </row>
    <row r="416" spans="1:4" x14ac:dyDescent="0.25">
      <c r="A416" t="s">
        <v>429</v>
      </c>
      <c r="B416" t="s">
        <v>7</v>
      </c>
      <c r="C416" s="3">
        <v>41570</v>
      </c>
      <c r="D416" s="3">
        <v>41571</v>
      </c>
    </row>
    <row r="417" spans="1:4" x14ac:dyDescent="0.25">
      <c r="A417" t="s">
        <v>430</v>
      </c>
      <c r="B417" t="s">
        <v>7</v>
      </c>
      <c r="C417" s="3">
        <v>41034</v>
      </c>
      <c r="D417" s="3">
        <v>41045</v>
      </c>
    </row>
    <row r="418" spans="1:4" x14ac:dyDescent="0.25">
      <c r="A418" t="s">
        <v>431</v>
      </c>
      <c r="B418" t="s">
        <v>5</v>
      </c>
      <c r="C418" s="3">
        <v>41596</v>
      </c>
      <c r="D418" s="3">
        <v>41598</v>
      </c>
    </row>
    <row r="419" spans="1:4" x14ac:dyDescent="0.25">
      <c r="A419" t="s">
        <v>432</v>
      </c>
      <c r="B419" t="s">
        <v>5</v>
      </c>
      <c r="C419" s="3">
        <v>41029</v>
      </c>
      <c r="D419" s="3">
        <v>41029</v>
      </c>
    </row>
    <row r="420" spans="1:4" x14ac:dyDescent="0.25">
      <c r="A420" t="s">
        <v>433</v>
      </c>
      <c r="B420" t="s">
        <v>8</v>
      </c>
      <c r="C420" s="3">
        <v>41535</v>
      </c>
      <c r="D420" s="3">
        <v>41539</v>
      </c>
    </row>
    <row r="421" spans="1:4" x14ac:dyDescent="0.25">
      <c r="A421" t="s">
        <v>434</v>
      </c>
      <c r="B421" t="s">
        <v>8</v>
      </c>
      <c r="C421" s="3">
        <v>41085</v>
      </c>
      <c r="D421" s="3">
        <v>41090</v>
      </c>
    </row>
    <row r="422" spans="1:4" x14ac:dyDescent="0.25">
      <c r="A422" t="s">
        <v>435</v>
      </c>
      <c r="B422" t="s">
        <v>7</v>
      </c>
      <c r="C422" s="3">
        <v>41398</v>
      </c>
      <c r="D422" s="3">
        <v>41407</v>
      </c>
    </row>
    <row r="423" spans="1:4" x14ac:dyDescent="0.25">
      <c r="A423" t="s">
        <v>436</v>
      </c>
      <c r="B423" t="s">
        <v>7</v>
      </c>
      <c r="C423" s="3">
        <v>40967</v>
      </c>
      <c r="D423" s="3">
        <v>40969</v>
      </c>
    </row>
    <row r="424" spans="1:4" x14ac:dyDescent="0.25">
      <c r="A424" t="s">
        <v>437</v>
      </c>
      <c r="B424" t="s">
        <v>5</v>
      </c>
      <c r="C424" s="3">
        <v>41529</v>
      </c>
      <c r="D424" s="3">
        <v>41547</v>
      </c>
    </row>
    <row r="425" spans="1:4" x14ac:dyDescent="0.25">
      <c r="A425" t="s">
        <v>438</v>
      </c>
      <c r="B425" t="s">
        <v>7</v>
      </c>
      <c r="C425" s="3">
        <v>40936</v>
      </c>
      <c r="D425" s="3">
        <v>40936</v>
      </c>
    </row>
    <row r="426" spans="1:4" x14ac:dyDescent="0.25">
      <c r="A426" t="s">
        <v>439</v>
      </c>
      <c r="B426" t="s">
        <v>5</v>
      </c>
      <c r="C426" s="3">
        <v>41044</v>
      </c>
      <c r="D426" s="3">
        <v>41050</v>
      </c>
    </row>
    <row r="427" spans="1:4" x14ac:dyDescent="0.25">
      <c r="A427" t="s">
        <v>440</v>
      </c>
      <c r="B427" t="s">
        <v>5</v>
      </c>
      <c r="C427" s="3">
        <v>41345</v>
      </c>
      <c r="D427" s="3">
        <v>41352</v>
      </c>
    </row>
    <row r="428" spans="1:4" x14ac:dyDescent="0.25">
      <c r="A428" t="s">
        <v>441</v>
      </c>
      <c r="B428" t="s">
        <v>8</v>
      </c>
      <c r="C428" s="3">
        <v>41444</v>
      </c>
      <c r="D428" s="3">
        <v>41444</v>
      </c>
    </row>
    <row r="429" spans="1:4" x14ac:dyDescent="0.25">
      <c r="A429" t="s">
        <v>442</v>
      </c>
      <c r="B429" t="s">
        <v>5</v>
      </c>
      <c r="C429" s="3">
        <v>41574</v>
      </c>
      <c r="D429" s="3">
        <v>41581</v>
      </c>
    </row>
    <row r="430" spans="1:4" x14ac:dyDescent="0.25">
      <c r="A430" t="s">
        <v>443</v>
      </c>
      <c r="B430" t="s">
        <v>8</v>
      </c>
      <c r="C430" s="3">
        <v>40947</v>
      </c>
      <c r="D430" s="3">
        <v>40964</v>
      </c>
    </row>
    <row r="431" spans="1:4" x14ac:dyDescent="0.25">
      <c r="A431" t="s">
        <v>444</v>
      </c>
      <c r="B431" t="s">
        <v>7</v>
      </c>
      <c r="C431" s="3">
        <v>40956</v>
      </c>
      <c r="D431" s="3">
        <v>40967</v>
      </c>
    </row>
    <row r="432" spans="1:4" x14ac:dyDescent="0.25">
      <c r="A432" t="s">
        <v>445</v>
      </c>
      <c r="B432" t="s">
        <v>7</v>
      </c>
      <c r="C432" s="3">
        <v>41576</v>
      </c>
      <c r="D432" s="3">
        <v>41577</v>
      </c>
    </row>
    <row r="433" spans="1:4" x14ac:dyDescent="0.25">
      <c r="A433" t="s">
        <v>446</v>
      </c>
      <c r="B433" t="s">
        <v>8</v>
      </c>
      <c r="C433" s="3">
        <v>41177</v>
      </c>
      <c r="D433" s="3">
        <v>41177</v>
      </c>
    </row>
    <row r="434" spans="1:4" x14ac:dyDescent="0.25">
      <c r="A434" t="s">
        <v>447</v>
      </c>
      <c r="B434" t="s">
        <v>7</v>
      </c>
      <c r="C434" s="3">
        <v>41229</v>
      </c>
      <c r="D434" s="3">
        <v>41232</v>
      </c>
    </row>
    <row r="435" spans="1:4" x14ac:dyDescent="0.25">
      <c r="A435" t="s">
        <v>448</v>
      </c>
      <c r="B435" t="s">
        <v>5</v>
      </c>
      <c r="C435" s="3">
        <v>41387</v>
      </c>
      <c r="D435" s="3">
        <v>41387</v>
      </c>
    </row>
    <row r="436" spans="1:4" x14ac:dyDescent="0.25">
      <c r="A436" t="s">
        <v>449</v>
      </c>
      <c r="B436" t="s">
        <v>8</v>
      </c>
      <c r="C436" s="3">
        <v>40968</v>
      </c>
      <c r="D436" s="3">
        <v>40971</v>
      </c>
    </row>
    <row r="437" spans="1:4" x14ac:dyDescent="0.25">
      <c r="A437" t="s">
        <v>450</v>
      </c>
      <c r="B437" t="s">
        <v>5</v>
      </c>
      <c r="C437" s="3">
        <v>41226</v>
      </c>
      <c r="D437" s="3">
        <v>41251</v>
      </c>
    </row>
    <row r="438" spans="1:4" x14ac:dyDescent="0.25">
      <c r="A438" t="s">
        <v>451</v>
      </c>
      <c r="B438" t="s">
        <v>8</v>
      </c>
      <c r="C438" s="3">
        <v>41243</v>
      </c>
      <c r="D438" s="3">
        <v>41292</v>
      </c>
    </row>
    <row r="439" spans="1:4" x14ac:dyDescent="0.25">
      <c r="A439" t="s">
        <v>452</v>
      </c>
      <c r="B439" t="s">
        <v>8</v>
      </c>
      <c r="C439" s="3">
        <v>40975</v>
      </c>
      <c r="D439" s="3">
        <v>40976</v>
      </c>
    </row>
    <row r="440" spans="1:4" x14ac:dyDescent="0.25">
      <c r="A440" t="s">
        <v>453</v>
      </c>
      <c r="B440" t="s">
        <v>8</v>
      </c>
      <c r="C440" s="3">
        <v>40918</v>
      </c>
      <c r="D440" s="3">
        <v>40924</v>
      </c>
    </row>
    <row r="441" spans="1:4" x14ac:dyDescent="0.25">
      <c r="A441" t="s">
        <v>454</v>
      </c>
      <c r="B441" t="s">
        <v>8</v>
      </c>
      <c r="C441" s="3">
        <v>40925</v>
      </c>
      <c r="D441" s="3">
        <v>40928</v>
      </c>
    </row>
    <row r="442" spans="1:4" x14ac:dyDescent="0.25">
      <c r="A442" t="s">
        <v>455</v>
      </c>
      <c r="B442" t="s">
        <v>7</v>
      </c>
      <c r="C442" s="3">
        <v>41558</v>
      </c>
      <c r="D442" s="3">
        <v>41565</v>
      </c>
    </row>
    <row r="443" spans="1:4" x14ac:dyDescent="0.25">
      <c r="A443" t="s">
        <v>456</v>
      </c>
      <c r="B443" t="s">
        <v>5</v>
      </c>
      <c r="C443" s="3">
        <v>41528</v>
      </c>
      <c r="D443" s="3">
        <v>41532</v>
      </c>
    </row>
    <row r="444" spans="1:4" x14ac:dyDescent="0.25">
      <c r="A444" t="s">
        <v>457</v>
      </c>
      <c r="B444" t="s">
        <v>8</v>
      </c>
      <c r="C444" s="3">
        <v>41538</v>
      </c>
      <c r="D444" s="3">
        <v>41540</v>
      </c>
    </row>
    <row r="445" spans="1:4" x14ac:dyDescent="0.25">
      <c r="A445" t="s">
        <v>458</v>
      </c>
      <c r="B445" t="s">
        <v>8</v>
      </c>
      <c r="C445" s="3">
        <v>41448</v>
      </c>
      <c r="D445" s="3">
        <v>41458</v>
      </c>
    </row>
    <row r="446" spans="1:4" x14ac:dyDescent="0.25">
      <c r="A446" t="s">
        <v>459</v>
      </c>
      <c r="B446" t="s">
        <v>8</v>
      </c>
      <c r="C446" s="3">
        <v>41020</v>
      </c>
      <c r="D446" s="3">
        <v>41026</v>
      </c>
    </row>
    <row r="447" spans="1:4" x14ac:dyDescent="0.25">
      <c r="A447" t="s">
        <v>460</v>
      </c>
      <c r="B447" t="s">
        <v>7</v>
      </c>
      <c r="C447" s="3">
        <v>41219</v>
      </c>
      <c r="D447" s="3">
        <v>41219</v>
      </c>
    </row>
    <row r="448" spans="1:4" x14ac:dyDescent="0.25">
      <c r="A448" t="s">
        <v>461</v>
      </c>
      <c r="B448" t="s">
        <v>8</v>
      </c>
      <c r="C448" s="3">
        <v>41579</v>
      </c>
      <c r="D448" s="3">
        <v>41625</v>
      </c>
    </row>
    <row r="449" spans="1:4" x14ac:dyDescent="0.25">
      <c r="A449" t="s">
        <v>462</v>
      </c>
      <c r="B449" t="s">
        <v>8</v>
      </c>
      <c r="C449" s="3">
        <v>41220</v>
      </c>
      <c r="D449" s="3">
        <v>41221</v>
      </c>
    </row>
    <row r="450" spans="1:4" x14ac:dyDescent="0.25">
      <c r="A450" t="s">
        <v>463</v>
      </c>
      <c r="B450" t="s">
        <v>5</v>
      </c>
      <c r="C450" s="3">
        <v>41230</v>
      </c>
      <c r="D450" s="3">
        <v>41239</v>
      </c>
    </row>
    <row r="451" spans="1:4" x14ac:dyDescent="0.25">
      <c r="A451" t="s">
        <v>464</v>
      </c>
      <c r="B451" t="s">
        <v>8</v>
      </c>
      <c r="C451" s="3">
        <v>41562</v>
      </c>
      <c r="D451" s="3">
        <v>41569</v>
      </c>
    </row>
    <row r="452" spans="1:4" x14ac:dyDescent="0.25">
      <c r="A452" t="s">
        <v>465</v>
      </c>
      <c r="B452" t="s">
        <v>8</v>
      </c>
      <c r="C452" s="3">
        <v>41491</v>
      </c>
      <c r="D452" s="3">
        <v>41495</v>
      </c>
    </row>
    <row r="453" spans="1:4" x14ac:dyDescent="0.25">
      <c r="A453" t="s">
        <v>466</v>
      </c>
      <c r="B453" t="s">
        <v>7</v>
      </c>
      <c r="C453" s="3">
        <v>41258</v>
      </c>
      <c r="D453" s="3">
        <v>41268</v>
      </c>
    </row>
    <row r="454" spans="1:4" x14ac:dyDescent="0.25">
      <c r="A454" t="s">
        <v>467</v>
      </c>
      <c r="B454" t="s">
        <v>5</v>
      </c>
      <c r="C454" s="3">
        <v>40988</v>
      </c>
      <c r="D454" s="3">
        <v>40992</v>
      </c>
    </row>
    <row r="455" spans="1:4" x14ac:dyDescent="0.25">
      <c r="A455" t="s">
        <v>468</v>
      </c>
      <c r="B455" t="s">
        <v>8</v>
      </c>
      <c r="C455" s="3">
        <v>41594</v>
      </c>
      <c r="D455" s="3">
        <v>41597</v>
      </c>
    </row>
    <row r="456" spans="1:4" x14ac:dyDescent="0.25">
      <c r="A456" t="s">
        <v>469</v>
      </c>
      <c r="B456" t="s">
        <v>7</v>
      </c>
      <c r="C456" s="3">
        <v>41358</v>
      </c>
      <c r="D456" s="3">
        <v>41370</v>
      </c>
    </row>
    <row r="457" spans="1:4" x14ac:dyDescent="0.25">
      <c r="A457" t="s">
        <v>470</v>
      </c>
      <c r="B457" t="s">
        <v>8</v>
      </c>
      <c r="C457" s="3">
        <v>41475</v>
      </c>
      <c r="D457" s="3">
        <v>41498</v>
      </c>
    </row>
    <row r="458" spans="1:4" x14ac:dyDescent="0.25">
      <c r="A458" t="s">
        <v>471</v>
      </c>
      <c r="B458" t="s">
        <v>7</v>
      </c>
      <c r="C458" s="3">
        <v>41590</v>
      </c>
      <c r="D458" s="3">
        <v>41609</v>
      </c>
    </row>
    <row r="459" spans="1:4" x14ac:dyDescent="0.25">
      <c r="A459" t="s">
        <v>472</v>
      </c>
      <c r="B459" t="s">
        <v>7</v>
      </c>
      <c r="C459" s="3">
        <v>41427</v>
      </c>
      <c r="D459" s="3">
        <v>41430</v>
      </c>
    </row>
    <row r="460" spans="1:4" x14ac:dyDescent="0.25">
      <c r="A460" t="s">
        <v>473</v>
      </c>
      <c r="B460" t="s">
        <v>5</v>
      </c>
      <c r="C460" s="3">
        <v>41638</v>
      </c>
      <c r="D460" s="3">
        <v>41647</v>
      </c>
    </row>
    <row r="461" spans="1:4" x14ac:dyDescent="0.25">
      <c r="A461" t="s">
        <v>474</v>
      </c>
      <c r="B461" t="s">
        <v>7</v>
      </c>
      <c r="C461" s="3">
        <v>41125</v>
      </c>
      <c r="D461" s="3">
        <v>41140</v>
      </c>
    </row>
    <row r="462" spans="1:4" x14ac:dyDescent="0.25">
      <c r="A462" t="s">
        <v>475</v>
      </c>
      <c r="B462" t="s">
        <v>8</v>
      </c>
      <c r="C462" s="3">
        <v>41257</v>
      </c>
      <c r="D462" s="3">
        <v>41257</v>
      </c>
    </row>
    <row r="463" spans="1:4" x14ac:dyDescent="0.25">
      <c r="A463" t="s">
        <v>476</v>
      </c>
      <c r="B463" t="s">
        <v>5</v>
      </c>
      <c r="C463" s="3">
        <v>41499</v>
      </c>
      <c r="D463" s="3">
        <v>41499</v>
      </c>
    </row>
    <row r="464" spans="1:4" x14ac:dyDescent="0.25">
      <c r="A464" t="s">
        <v>477</v>
      </c>
      <c r="B464" t="s">
        <v>7</v>
      </c>
      <c r="C464" s="3">
        <v>41029</v>
      </c>
      <c r="D464" s="3">
        <v>41048</v>
      </c>
    </row>
    <row r="465" spans="1:4" x14ac:dyDescent="0.25">
      <c r="A465" t="s">
        <v>478</v>
      </c>
      <c r="B465" t="s">
        <v>5</v>
      </c>
      <c r="C465" s="3">
        <v>41411</v>
      </c>
      <c r="D465" s="3">
        <v>41412</v>
      </c>
    </row>
    <row r="466" spans="1:4" x14ac:dyDescent="0.25">
      <c r="A466" t="s">
        <v>479</v>
      </c>
      <c r="B466" t="s">
        <v>5</v>
      </c>
      <c r="C466" s="3">
        <v>41480</v>
      </c>
      <c r="D466" s="3">
        <v>41504</v>
      </c>
    </row>
    <row r="467" spans="1:4" x14ac:dyDescent="0.25">
      <c r="A467" t="s">
        <v>480</v>
      </c>
      <c r="B467" t="s">
        <v>7</v>
      </c>
      <c r="C467" s="3">
        <v>41051</v>
      </c>
      <c r="D467" s="3">
        <v>41055</v>
      </c>
    </row>
    <row r="468" spans="1:4" x14ac:dyDescent="0.25">
      <c r="A468" t="s">
        <v>481</v>
      </c>
      <c r="B468" t="s">
        <v>5</v>
      </c>
      <c r="C468" s="3">
        <v>41287</v>
      </c>
      <c r="D468" s="3">
        <v>41287</v>
      </c>
    </row>
    <row r="469" spans="1:4" x14ac:dyDescent="0.25">
      <c r="A469" t="s">
        <v>482</v>
      </c>
      <c r="B469" t="s">
        <v>5</v>
      </c>
      <c r="C469" s="3">
        <v>41272</v>
      </c>
      <c r="D469" s="3">
        <v>41313</v>
      </c>
    </row>
    <row r="470" spans="1:4" x14ac:dyDescent="0.25">
      <c r="A470" t="s">
        <v>483</v>
      </c>
      <c r="B470" t="s">
        <v>7</v>
      </c>
      <c r="C470" s="3">
        <v>40955</v>
      </c>
      <c r="D470" s="3">
        <v>41004</v>
      </c>
    </row>
    <row r="471" spans="1:4" x14ac:dyDescent="0.25">
      <c r="A471" t="s">
        <v>484</v>
      </c>
      <c r="B471" t="s">
        <v>8</v>
      </c>
      <c r="C471" s="3">
        <v>41465</v>
      </c>
      <c r="D471" s="3">
        <v>41468</v>
      </c>
    </row>
    <row r="472" spans="1:4" x14ac:dyDescent="0.25">
      <c r="A472" t="s">
        <v>485</v>
      </c>
      <c r="B472" t="s">
        <v>5</v>
      </c>
      <c r="C472" s="3">
        <v>41610</v>
      </c>
      <c r="D472" s="3">
        <v>41629</v>
      </c>
    </row>
    <row r="473" spans="1:4" x14ac:dyDescent="0.25">
      <c r="A473" t="s">
        <v>486</v>
      </c>
      <c r="B473" t="s">
        <v>7</v>
      </c>
      <c r="C473" s="3">
        <v>41131</v>
      </c>
      <c r="D473" s="3">
        <v>41132</v>
      </c>
    </row>
    <row r="474" spans="1:4" x14ac:dyDescent="0.25">
      <c r="A474" t="s">
        <v>487</v>
      </c>
      <c r="B474" t="s">
        <v>7</v>
      </c>
      <c r="C474" s="3">
        <v>41249</v>
      </c>
      <c r="D474" s="3">
        <v>41257</v>
      </c>
    </row>
    <row r="475" spans="1:4" x14ac:dyDescent="0.25">
      <c r="A475" t="s">
        <v>488</v>
      </c>
      <c r="B475" t="s">
        <v>8</v>
      </c>
      <c r="C475" s="3">
        <v>41593</v>
      </c>
      <c r="D475" s="3">
        <v>41596</v>
      </c>
    </row>
    <row r="476" spans="1:4" x14ac:dyDescent="0.25">
      <c r="A476" t="s">
        <v>489</v>
      </c>
      <c r="B476" t="s">
        <v>5</v>
      </c>
      <c r="C476" s="3">
        <v>40918</v>
      </c>
      <c r="D476" s="3">
        <v>40928</v>
      </c>
    </row>
    <row r="477" spans="1:4" x14ac:dyDescent="0.25">
      <c r="A477" t="s">
        <v>490</v>
      </c>
      <c r="B477" t="s">
        <v>5</v>
      </c>
      <c r="C477" s="3">
        <v>41288</v>
      </c>
      <c r="D477" s="3">
        <v>41315</v>
      </c>
    </row>
    <row r="478" spans="1:4" x14ac:dyDescent="0.25">
      <c r="A478" t="s">
        <v>491</v>
      </c>
      <c r="B478" t="s">
        <v>8</v>
      </c>
      <c r="C478" s="3">
        <v>41614</v>
      </c>
      <c r="D478" s="3">
        <v>41652</v>
      </c>
    </row>
    <row r="479" spans="1:4" x14ac:dyDescent="0.25">
      <c r="A479" t="s">
        <v>492</v>
      </c>
      <c r="B479" t="s">
        <v>7</v>
      </c>
      <c r="C479" s="3">
        <v>41301</v>
      </c>
      <c r="D479" s="3">
        <v>41316</v>
      </c>
    </row>
    <row r="480" spans="1:4" x14ac:dyDescent="0.25">
      <c r="A480" t="s">
        <v>493</v>
      </c>
      <c r="B480" t="s">
        <v>7</v>
      </c>
      <c r="C480" s="3">
        <v>41435</v>
      </c>
      <c r="D480" s="3">
        <v>41443</v>
      </c>
    </row>
    <row r="481" spans="1:4" x14ac:dyDescent="0.25">
      <c r="A481" t="s">
        <v>494</v>
      </c>
      <c r="B481" t="s">
        <v>7</v>
      </c>
      <c r="C481" s="3">
        <v>41565</v>
      </c>
      <c r="D481" s="3">
        <v>41565</v>
      </c>
    </row>
    <row r="482" spans="1:4" x14ac:dyDescent="0.25">
      <c r="A482" t="s">
        <v>495</v>
      </c>
      <c r="B482" t="s">
        <v>5</v>
      </c>
      <c r="C482" s="3">
        <v>41232</v>
      </c>
      <c r="D482" s="3">
        <v>41240</v>
      </c>
    </row>
    <row r="483" spans="1:4" x14ac:dyDescent="0.25">
      <c r="A483" t="s">
        <v>496</v>
      </c>
      <c r="B483" t="s">
        <v>8</v>
      </c>
      <c r="C483" s="3">
        <v>41494</v>
      </c>
      <c r="D483" s="3">
        <v>41506</v>
      </c>
    </row>
    <row r="484" spans="1:4" x14ac:dyDescent="0.25">
      <c r="A484" t="s">
        <v>497</v>
      </c>
      <c r="B484" t="s">
        <v>8</v>
      </c>
      <c r="C484" s="3">
        <v>41106</v>
      </c>
      <c r="D484" s="3">
        <v>41108</v>
      </c>
    </row>
    <row r="485" spans="1:4" x14ac:dyDescent="0.25">
      <c r="A485" t="s">
        <v>498</v>
      </c>
      <c r="B485" t="s">
        <v>8</v>
      </c>
      <c r="C485" s="3">
        <v>41394</v>
      </c>
      <c r="D485" s="3">
        <v>41398</v>
      </c>
    </row>
    <row r="486" spans="1:4" x14ac:dyDescent="0.25">
      <c r="A486" t="s">
        <v>499</v>
      </c>
      <c r="B486" t="s">
        <v>7</v>
      </c>
      <c r="C486" s="3">
        <v>41556</v>
      </c>
      <c r="D486" s="3">
        <v>41556</v>
      </c>
    </row>
    <row r="487" spans="1:4" x14ac:dyDescent="0.25">
      <c r="A487" t="s">
        <v>500</v>
      </c>
      <c r="B487" t="s">
        <v>8</v>
      </c>
      <c r="C487" s="3">
        <v>41412</v>
      </c>
      <c r="D487" s="3">
        <v>41447</v>
      </c>
    </row>
    <row r="488" spans="1:4" x14ac:dyDescent="0.25">
      <c r="A488" t="s">
        <v>501</v>
      </c>
      <c r="B488" t="s">
        <v>7</v>
      </c>
      <c r="C488" s="3">
        <v>41232</v>
      </c>
      <c r="D488" s="3">
        <v>41235</v>
      </c>
    </row>
    <row r="489" spans="1:4" x14ac:dyDescent="0.25">
      <c r="A489" t="s">
        <v>502</v>
      </c>
      <c r="B489" t="s">
        <v>8</v>
      </c>
      <c r="C489" s="3">
        <v>41625</v>
      </c>
      <c r="D489" s="3">
        <v>41674</v>
      </c>
    </row>
    <row r="490" spans="1:4" x14ac:dyDescent="0.25">
      <c r="A490" t="s">
        <v>503</v>
      </c>
      <c r="B490" t="s">
        <v>8</v>
      </c>
      <c r="C490" s="3">
        <v>41584</v>
      </c>
      <c r="D490" s="3">
        <v>41586</v>
      </c>
    </row>
    <row r="491" spans="1:4" x14ac:dyDescent="0.25">
      <c r="A491" t="s">
        <v>504</v>
      </c>
      <c r="B491" t="s">
        <v>5</v>
      </c>
      <c r="C491" s="3">
        <v>40914</v>
      </c>
      <c r="D491" s="3">
        <v>40960</v>
      </c>
    </row>
    <row r="492" spans="1:4" x14ac:dyDescent="0.25">
      <c r="A492" t="s">
        <v>505</v>
      </c>
      <c r="B492" t="s">
        <v>5</v>
      </c>
      <c r="C492" s="3">
        <v>40925</v>
      </c>
      <c r="D492" s="3">
        <v>40942</v>
      </c>
    </row>
    <row r="493" spans="1:4" x14ac:dyDescent="0.25">
      <c r="A493" t="s">
        <v>506</v>
      </c>
      <c r="B493" t="s">
        <v>7</v>
      </c>
      <c r="C493" s="3">
        <v>41628</v>
      </c>
      <c r="D493" s="3">
        <v>41636</v>
      </c>
    </row>
    <row r="494" spans="1:4" x14ac:dyDescent="0.25">
      <c r="A494" t="s">
        <v>507</v>
      </c>
      <c r="B494" t="s">
        <v>5</v>
      </c>
      <c r="C494" s="3">
        <v>41297</v>
      </c>
      <c r="D494" s="3">
        <v>41333</v>
      </c>
    </row>
    <row r="495" spans="1:4" x14ac:dyDescent="0.25">
      <c r="A495" t="s">
        <v>508</v>
      </c>
      <c r="B495" t="s">
        <v>8</v>
      </c>
      <c r="C495" s="3">
        <v>41126</v>
      </c>
      <c r="D495" s="3">
        <v>41133</v>
      </c>
    </row>
    <row r="496" spans="1:4" x14ac:dyDescent="0.25">
      <c r="A496" t="s">
        <v>509</v>
      </c>
      <c r="B496" t="s">
        <v>7</v>
      </c>
      <c r="C496" s="3">
        <v>41137</v>
      </c>
      <c r="D496" s="3">
        <v>41170</v>
      </c>
    </row>
    <row r="497" spans="1:4" x14ac:dyDescent="0.25">
      <c r="A497" t="s">
        <v>510</v>
      </c>
      <c r="B497" t="s">
        <v>5</v>
      </c>
      <c r="C497" s="3">
        <v>41571</v>
      </c>
      <c r="D497" s="3">
        <v>41612</v>
      </c>
    </row>
    <row r="498" spans="1:4" x14ac:dyDescent="0.25">
      <c r="A498" t="s">
        <v>511</v>
      </c>
      <c r="B498" t="s">
        <v>8</v>
      </c>
      <c r="C498" s="3">
        <v>40956</v>
      </c>
      <c r="D498" s="3">
        <v>40994</v>
      </c>
    </row>
    <row r="499" spans="1:4" x14ac:dyDescent="0.25">
      <c r="A499" t="s">
        <v>512</v>
      </c>
      <c r="B499" t="s">
        <v>5</v>
      </c>
      <c r="C499" s="3">
        <v>40976</v>
      </c>
      <c r="D499" s="3">
        <v>40990</v>
      </c>
    </row>
    <row r="500" spans="1:4" x14ac:dyDescent="0.25">
      <c r="A500" t="s">
        <v>513</v>
      </c>
      <c r="B500" t="s">
        <v>8</v>
      </c>
      <c r="C500" s="3">
        <v>41272</v>
      </c>
      <c r="D500" s="3">
        <v>41275</v>
      </c>
    </row>
    <row r="501" spans="1:4" x14ac:dyDescent="0.25">
      <c r="A501" t="s">
        <v>514</v>
      </c>
      <c r="B501" t="s">
        <v>8</v>
      </c>
      <c r="C501" s="3">
        <v>41577</v>
      </c>
      <c r="D501" s="3">
        <v>41579</v>
      </c>
    </row>
    <row r="502" spans="1:4" x14ac:dyDescent="0.25">
      <c r="A502" t="s">
        <v>515</v>
      </c>
      <c r="B502" t="s">
        <v>8</v>
      </c>
      <c r="C502" s="3">
        <v>41026</v>
      </c>
      <c r="D502" s="3">
        <v>41069</v>
      </c>
    </row>
    <row r="503" spans="1:4" x14ac:dyDescent="0.25">
      <c r="A503" t="s">
        <v>516</v>
      </c>
      <c r="B503" t="s">
        <v>7</v>
      </c>
      <c r="C503" s="3">
        <v>41376</v>
      </c>
      <c r="D503" s="3">
        <v>41395</v>
      </c>
    </row>
    <row r="504" spans="1:4" x14ac:dyDescent="0.25">
      <c r="A504" t="s">
        <v>34</v>
      </c>
      <c r="B504" t="s">
        <v>8</v>
      </c>
      <c r="C504" s="3">
        <v>41600</v>
      </c>
      <c r="D504" s="3">
        <v>41619</v>
      </c>
    </row>
    <row r="505" spans="1:4" x14ac:dyDescent="0.25">
      <c r="A505" t="s">
        <v>517</v>
      </c>
      <c r="B505" t="s">
        <v>8</v>
      </c>
      <c r="C505" s="3">
        <v>40947</v>
      </c>
      <c r="D505" s="3">
        <v>40962</v>
      </c>
    </row>
    <row r="506" spans="1:4" x14ac:dyDescent="0.25">
      <c r="A506" t="s">
        <v>518</v>
      </c>
      <c r="B506" t="s">
        <v>7</v>
      </c>
      <c r="C506" s="3">
        <v>41044</v>
      </c>
      <c r="D506" s="3">
        <v>41044</v>
      </c>
    </row>
    <row r="507" spans="1:4" x14ac:dyDescent="0.25">
      <c r="A507" t="s">
        <v>519</v>
      </c>
      <c r="B507" t="s">
        <v>7</v>
      </c>
      <c r="C507" s="3">
        <v>41088</v>
      </c>
      <c r="D507" s="3">
        <v>41116</v>
      </c>
    </row>
    <row r="508" spans="1:4" x14ac:dyDescent="0.25">
      <c r="A508" t="s">
        <v>520</v>
      </c>
      <c r="B508" t="s">
        <v>8</v>
      </c>
      <c r="C508" s="3">
        <v>41503</v>
      </c>
      <c r="D508" s="3">
        <v>41543</v>
      </c>
    </row>
    <row r="509" spans="1:4" x14ac:dyDescent="0.25">
      <c r="A509" t="s">
        <v>521</v>
      </c>
      <c r="B509" t="s">
        <v>8</v>
      </c>
      <c r="C509" s="3">
        <v>41247</v>
      </c>
      <c r="D509" s="3">
        <v>41293</v>
      </c>
    </row>
    <row r="510" spans="1:4" x14ac:dyDescent="0.25">
      <c r="A510" t="s">
        <v>522</v>
      </c>
      <c r="B510" t="s">
        <v>8</v>
      </c>
      <c r="C510" s="3">
        <v>41345</v>
      </c>
      <c r="D510" s="3">
        <v>41349</v>
      </c>
    </row>
    <row r="511" spans="1:4" x14ac:dyDescent="0.25">
      <c r="A511" t="s">
        <v>523</v>
      </c>
      <c r="B511" t="s">
        <v>7</v>
      </c>
      <c r="C511" s="3">
        <v>41432</v>
      </c>
      <c r="D511" s="3">
        <v>41433</v>
      </c>
    </row>
    <row r="512" spans="1:4" x14ac:dyDescent="0.25">
      <c r="A512" t="s">
        <v>524</v>
      </c>
      <c r="B512" t="s">
        <v>5</v>
      </c>
      <c r="C512" s="3">
        <v>41478</v>
      </c>
      <c r="D512" s="3">
        <v>41482</v>
      </c>
    </row>
    <row r="513" spans="1:4" x14ac:dyDescent="0.25">
      <c r="A513" t="s">
        <v>525</v>
      </c>
      <c r="B513" t="s">
        <v>8</v>
      </c>
      <c r="C513" s="3">
        <v>41478</v>
      </c>
      <c r="D513" s="3">
        <v>41491</v>
      </c>
    </row>
    <row r="514" spans="1:4" x14ac:dyDescent="0.25">
      <c r="A514" t="s">
        <v>526</v>
      </c>
      <c r="B514" t="s">
        <v>7</v>
      </c>
      <c r="C514" s="3">
        <v>41196</v>
      </c>
      <c r="D514" s="3">
        <v>41202</v>
      </c>
    </row>
    <row r="515" spans="1:4" x14ac:dyDescent="0.25">
      <c r="A515" t="s">
        <v>527</v>
      </c>
      <c r="B515" t="s">
        <v>7</v>
      </c>
      <c r="C515" s="3">
        <v>41104</v>
      </c>
      <c r="D515" s="3">
        <v>41105</v>
      </c>
    </row>
    <row r="516" spans="1:4" x14ac:dyDescent="0.25">
      <c r="A516" t="s">
        <v>528</v>
      </c>
      <c r="B516" t="s">
        <v>5</v>
      </c>
      <c r="C516" s="3">
        <v>41582</v>
      </c>
      <c r="D516" s="3">
        <v>41585</v>
      </c>
    </row>
    <row r="517" spans="1:4" x14ac:dyDescent="0.25">
      <c r="A517" t="s">
        <v>529</v>
      </c>
      <c r="B517" t="s">
        <v>5</v>
      </c>
      <c r="C517" s="3">
        <v>41048</v>
      </c>
      <c r="D517" s="3">
        <v>41065</v>
      </c>
    </row>
    <row r="518" spans="1:4" x14ac:dyDescent="0.25">
      <c r="A518" t="s">
        <v>530</v>
      </c>
      <c r="B518" t="s">
        <v>5</v>
      </c>
      <c r="C518" s="3">
        <v>41012</v>
      </c>
      <c r="D518" s="3">
        <v>41013</v>
      </c>
    </row>
    <row r="519" spans="1:4" x14ac:dyDescent="0.25">
      <c r="A519" t="s">
        <v>531</v>
      </c>
      <c r="B519" t="s">
        <v>7</v>
      </c>
      <c r="C519" s="3">
        <v>41265</v>
      </c>
      <c r="D519" s="3">
        <v>41274</v>
      </c>
    </row>
    <row r="520" spans="1:4" x14ac:dyDescent="0.25">
      <c r="A520" t="s">
        <v>532</v>
      </c>
      <c r="B520" t="s">
        <v>8</v>
      </c>
      <c r="C520" s="3">
        <v>41403</v>
      </c>
      <c r="D520" s="3">
        <v>41407</v>
      </c>
    </row>
    <row r="521" spans="1:4" x14ac:dyDescent="0.25">
      <c r="A521" t="s">
        <v>533</v>
      </c>
      <c r="B521" t="s">
        <v>7</v>
      </c>
      <c r="C521" s="3">
        <v>41469</v>
      </c>
      <c r="D521" s="3">
        <v>41473</v>
      </c>
    </row>
    <row r="522" spans="1:4" x14ac:dyDescent="0.25">
      <c r="A522" t="s">
        <v>534</v>
      </c>
      <c r="B522" t="s">
        <v>5</v>
      </c>
      <c r="C522" s="3">
        <v>41464</v>
      </c>
      <c r="D522" s="3">
        <v>41479</v>
      </c>
    </row>
    <row r="523" spans="1:4" x14ac:dyDescent="0.25">
      <c r="A523" t="s">
        <v>535</v>
      </c>
      <c r="B523" t="s">
        <v>7</v>
      </c>
      <c r="C523" s="3">
        <v>41505</v>
      </c>
      <c r="D523" s="3">
        <v>41535</v>
      </c>
    </row>
    <row r="524" spans="1:4" x14ac:dyDescent="0.25">
      <c r="A524" t="s">
        <v>536</v>
      </c>
      <c r="B524" t="s">
        <v>5</v>
      </c>
      <c r="C524" s="3">
        <v>41527</v>
      </c>
      <c r="D524" s="3">
        <v>41538</v>
      </c>
    </row>
    <row r="525" spans="1:4" x14ac:dyDescent="0.25">
      <c r="A525" t="s">
        <v>537</v>
      </c>
      <c r="B525" t="s">
        <v>7</v>
      </c>
      <c r="C525" s="3">
        <v>41165</v>
      </c>
      <c r="D525" s="3">
        <v>41176</v>
      </c>
    </row>
    <row r="526" spans="1:4" x14ac:dyDescent="0.25">
      <c r="A526" t="s">
        <v>538</v>
      </c>
      <c r="B526" t="s">
        <v>7</v>
      </c>
      <c r="C526" s="3">
        <v>41030</v>
      </c>
      <c r="D526" s="3">
        <v>41034</v>
      </c>
    </row>
    <row r="527" spans="1:4" x14ac:dyDescent="0.25">
      <c r="A527" t="s">
        <v>539</v>
      </c>
      <c r="B527" t="s">
        <v>7</v>
      </c>
      <c r="C527" s="3">
        <v>41507</v>
      </c>
      <c r="D527" s="3">
        <v>41507</v>
      </c>
    </row>
    <row r="528" spans="1:4" x14ac:dyDescent="0.25">
      <c r="A528" t="s">
        <v>540</v>
      </c>
      <c r="B528" t="s">
        <v>7</v>
      </c>
      <c r="C528" s="3">
        <v>41424</v>
      </c>
      <c r="D528" s="3">
        <v>41426</v>
      </c>
    </row>
    <row r="529" spans="1:4" x14ac:dyDescent="0.25">
      <c r="A529" t="s">
        <v>541</v>
      </c>
      <c r="B529" t="s">
        <v>5</v>
      </c>
      <c r="C529" s="3">
        <v>41585</v>
      </c>
      <c r="D529" s="3">
        <v>41602</v>
      </c>
    </row>
    <row r="530" spans="1:4" x14ac:dyDescent="0.25">
      <c r="A530" t="s">
        <v>542</v>
      </c>
      <c r="B530" t="s">
        <v>7</v>
      </c>
      <c r="C530" s="3">
        <v>41103</v>
      </c>
      <c r="D530" s="3">
        <v>41107</v>
      </c>
    </row>
    <row r="531" spans="1:4" x14ac:dyDescent="0.25">
      <c r="A531" t="s">
        <v>543</v>
      </c>
      <c r="B531" t="s">
        <v>7</v>
      </c>
      <c r="C531" s="3">
        <v>41574</v>
      </c>
      <c r="D531" s="3">
        <v>41574</v>
      </c>
    </row>
    <row r="532" spans="1:4" x14ac:dyDescent="0.25">
      <c r="A532" t="s">
        <v>544</v>
      </c>
      <c r="B532" t="s">
        <v>5</v>
      </c>
      <c r="C532" s="3">
        <v>41625</v>
      </c>
      <c r="D532" s="3">
        <v>41626</v>
      </c>
    </row>
    <row r="533" spans="1:4" x14ac:dyDescent="0.25">
      <c r="A533" t="s">
        <v>33</v>
      </c>
      <c r="B533" t="s">
        <v>7</v>
      </c>
      <c r="C533" s="3">
        <v>41420</v>
      </c>
      <c r="D533" s="3">
        <v>41423</v>
      </c>
    </row>
    <row r="534" spans="1:4" x14ac:dyDescent="0.25">
      <c r="A534" t="s">
        <v>545</v>
      </c>
      <c r="B534" t="s">
        <v>5</v>
      </c>
      <c r="C534" s="3">
        <v>41494</v>
      </c>
      <c r="D534" s="3">
        <v>41498</v>
      </c>
    </row>
    <row r="535" spans="1:4" x14ac:dyDescent="0.25">
      <c r="A535" t="s">
        <v>546</v>
      </c>
      <c r="B535" t="s">
        <v>7</v>
      </c>
      <c r="C535" s="3">
        <v>41247</v>
      </c>
      <c r="D535" s="3">
        <v>41248</v>
      </c>
    </row>
    <row r="536" spans="1:4" x14ac:dyDescent="0.25">
      <c r="A536" t="s">
        <v>547</v>
      </c>
      <c r="B536" t="s">
        <v>5</v>
      </c>
      <c r="C536" s="3">
        <v>41441</v>
      </c>
      <c r="D536" s="3">
        <v>41453</v>
      </c>
    </row>
    <row r="537" spans="1:4" x14ac:dyDescent="0.25">
      <c r="A537" t="s">
        <v>548</v>
      </c>
      <c r="B537" t="s">
        <v>7</v>
      </c>
      <c r="C537" s="3">
        <v>41631</v>
      </c>
      <c r="D537" s="3">
        <v>41633</v>
      </c>
    </row>
    <row r="538" spans="1:4" x14ac:dyDescent="0.25">
      <c r="A538" t="s">
        <v>549</v>
      </c>
      <c r="B538" t="s">
        <v>7</v>
      </c>
      <c r="C538" s="3">
        <v>41126</v>
      </c>
      <c r="D538" s="3">
        <v>41145</v>
      </c>
    </row>
    <row r="539" spans="1:4" x14ac:dyDescent="0.25">
      <c r="A539" t="s">
        <v>550</v>
      </c>
      <c r="B539" t="s">
        <v>5</v>
      </c>
      <c r="C539" s="3">
        <v>41355</v>
      </c>
      <c r="D539" s="3">
        <v>41355</v>
      </c>
    </row>
    <row r="540" spans="1:4" x14ac:dyDescent="0.25">
      <c r="A540" t="s">
        <v>551</v>
      </c>
      <c r="B540" t="s">
        <v>7</v>
      </c>
      <c r="C540" s="3">
        <v>41488</v>
      </c>
      <c r="D540" s="3">
        <v>41512</v>
      </c>
    </row>
    <row r="541" spans="1:4" x14ac:dyDescent="0.25">
      <c r="A541" t="s">
        <v>552</v>
      </c>
      <c r="B541" t="s">
        <v>5</v>
      </c>
      <c r="C541" s="3">
        <v>40965</v>
      </c>
      <c r="D541" s="3">
        <v>40983</v>
      </c>
    </row>
    <row r="542" spans="1:4" x14ac:dyDescent="0.25">
      <c r="A542" t="s">
        <v>553</v>
      </c>
      <c r="B542" t="s">
        <v>5</v>
      </c>
      <c r="C542" s="3">
        <v>40968</v>
      </c>
      <c r="D542" s="3">
        <v>40970</v>
      </c>
    </row>
    <row r="543" spans="1:4" x14ac:dyDescent="0.25">
      <c r="A543" t="s">
        <v>554</v>
      </c>
      <c r="B543" t="s">
        <v>7</v>
      </c>
      <c r="C543" s="3">
        <v>40967</v>
      </c>
      <c r="D543" s="3">
        <v>40971</v>
      </c>
    </row>
    <row r="544" spans="1:4" x14ac:dyDescent="0.25">
      <c r="A544" t="s">
        <v>555</v>
      </c>
      <c r="B544" t="s">
        <v>8</v>
      </c>
      <c r="C544" s="3">
        <v>41290</v>
      </c>
      <c r="D544" s="3">
        <v>41300</v>
      </c>
    </row>
    <row r="545" spans="1:4" x14ac:dyDescent="0.25">
      <c r="A545" t="s">
        <v>556</v>
      </c>
      <c r="B545" t="s">
        <v>8</v>
      </c>
      <c r="C545" s="3">
        <v>41414</v>
      </c>
      <c r="D545" s="3">
        <v>41416</v>
      </c>
    </row>
    <row r="546" spans="1:4" x14ac:dyDescent="0.25">
      <c r="A546" t="s">
        <v>36</v>
      </c>
      <c r="B546" t="s">
        <v>8</v>
      </c>
      <c r="C546" s="3">
        <v>41085</v>
      </c>
      <c r="D546" s="3">
        <v>41096</v>
      </c>
    </row>
    <row r="547" spans="1:4" x14ac:dyDescent="0.25">
      <c r="A547" t="s">
        <v>557</v>
      </c>
      <c r="B547" t="s">
        <v>5</v>
      </c>
      <c r="C547" s="3">
        <v>41002</v>
      </c>
      <c r="D547" s="3">
        <v>41003</v>
      </c>
    </row>
    <row r="548" spans="1:4" x14ac:dyDescent="0.25">
      <c r="A548" t="s">
        <v>558</v>
      </c>
      <c r="B548" t="s">
        <v>8</v>
      </c>
      <c r="C548" s="3">
        <v>41174</v>
      </c>
      <c r="D548" s="3">
        <v>41188</v>
      </c>
    </row>
    <row r="549" spans="1:4" x14ac:dyDescent="0.25">
      <c r="A549" t="s">
        <v>559</v>
      </c>
      <c r="B549" t="s">
        <v>7</v>
      </c>
      <c r="C549" s="3">
        <v>40992</v>
      </c>
      <c r="D549" s="3">
        <v>40994</v>
      </c>
    </row>
    <row r="550" spans="1:4" x14ac:dyDescent="0.25">
      <c r="A550" t="s">
        <v>560</v>
      </c>
      <c r="B550" t="s">
        <v>8</v>
      </c>
      <c r="C550" s="3">
        <v>41002</v>
      </c>
      <c r="D550" s="3">
        <v>41030</v>
      </c>
    </row>
    <row r="551" spans="1:4" x14ac:dyDescent="0.25">
      <c r="A551" t="s">
        <v>561</v>
      </c>
      <c r="B551" t="s">
        <v>8</v>
      </c>
      <c r="C551" s="3">
        <v>41198</v>
      </c>
      <c r="D551" s="3">
        <v>41212</v>
      </c>
    </row>
    <row r="552" spans="1:4" x14ac:dyDescent="0.25">
      <c r="A552" t="s">
        <v>562</v>
      </c>
      <c r="B552" t="s">
        <v>8</v>
      </c>
      <c r="C552" s="3">
        <v>40994</v>
      </c>
      <c r="D552" s="3">
        <v>40997</v>
      </c>
    </row>
    <row r="553" spans="1:4" x14ac:dyDescent="0.25">
      <c r="A553" t="s">
        <v>563</v>
      </c>
      <c r="B553" t="s">
        <v>7</v>
      </c>
      <c r="C553" s="3">
        <v>41437</v>
      </c>
      <c r="D553" s="3">
        <v>41450</v>
      </c>
    </row>
    <row r="554" spans="1:4" x14ac:dyDescent="0.25">
      <c r="A554" t="s">
        <v>564</v>
      </c>
      <c r="B554" t="s">
        <v>8</v>
      </c>
      <c r="C554" s="3">
        <v>41079</v>
      </c>
      <c r="D554" s="3">
        <v>41091</v>
      </c>
    </row>
    <row r="555" spans="1:4" x14ac:dyDescent="0.25">
      <c r="A555" t="s">
        <v>565</v>
      </c>
      <c r="B555" t="s">
        <v>5</v>
      </c>
      <c r="C555" s="3">
        <v>41369</v>
      </c>
      <c r="D555" s="3">
        <v>41373</v>
      </c>
    </row>
    <row r="556" spans="1:4" x14ac:dyDescent="0.25">
      <c r="A556" t="s">
        <v>566</v>
      </c>
      <c r="B556" t="s">
        <v>7</v>
      </c>
      <c r="C556" s="3">
        <v>41065</v>
      </c>
      <c r="D556" s="3">
        <v>41081</v>
      </c>
    </row>
    <row r="557" spans="1:4" x14ac:dyDescent="0.25">
      <c r="A557" t="s">
        <v>567</v>
      </c>
      <c r="B557" t="s">
        <v>8</v>
      </c>
      <c r="C557" s="3">
        <v>41118</v>
      </c>
      <c r="D557" s="3">
        <v>41120</v>
      </c>
    </row>
    <row r="558" spans="1:4" x14ac:dyDescent="0.25">
      <c r="A558" t="s">
        <v>568</v>
      </c>
      <c r="B558" t="s">
        <v>8</v>
      </c>
      <c r="C558" s="3">
        <v>41420</v>
      </c>
      <c r="D558" s="3">
        <v>41423</v>
      </c>
    </row>
    <row r="559" spans="1:4" x14ac:dyDescent="0.25">
      <c r="A559" t="s">
        <v>569</v>
      </c>
      <c r="B559" t="s">
        <v>7</v>
      </c>
      <c r="C559" s="3">
        <v>41555</v>
      </c>
      <c r="D559" s="3">
        <v>41569</v>
      </c>
    </row>
    <row r="560" spans="1:4" x14ac:dyDescent="0.25">
      <c r="A560" t="s">
        <v>570</v>
      </c>
      <c r="B560" t="s">
        <v>7</v>
      </c>
      <c r="C560" s="3">
        <v>40936</v>
      </c>
      <c r="D560" s="3">
        <v>40946</v>
      </c>
    </row>
    <row r="561" spans="1:4" x14ac:dyDescent="0.25">
      <c r="A561" t="s">
        <v>32</v>
      </c>
      <c r="B561" t="s">
        <v>5</v>
      </c>
      <c r="C561" s="3">
        <v>40951</v>
      </c>
      <c r="D561" s="3">
        <v>40954</v>
      </c>
    </row>
    <row r="562" spans="1:4" x14ac:dyDescent="0.25">
      <c r="A562" t="s">
        <v>571</v>
      </c>
      <c r="B562" t="s">
        <v>5</v>
      </c>
      <c r="C562" s="3">
        <v>41433</v>
      </c>
      <c r="D562" s="3">
        <v>41437</v>
      </c>
    </row>
    <row r="563" spans="1:4" x14ac:dyDescent="0.25">
      <c r="A563" t="s">
        <v>572</v>
      </c>
      <c r="B563" t="s">
        <v>8</v>
      </c>
      <c r="C563" s="3">
        <v>41463</v>
      </c>
      <c r="D563" s="3">
        <v>41465</v>
      </c>
    </row>
    <row r="564" spans="1:4" x14ac:dyDescent="0.25">
      <c r="A564" t="s">
        <v>573</v>
      </c>
      <c r="B564" t="s">
        <v>7</v>
      </c>
      <c r="C564" s="3">
        <v>41397</v>
      </c>
      <c r="D564" s="3">
        <v>41446</v>
      </c>
    </row>
    <row r="565" spans="1:4" x14ac:dyDescent="0.25">
      <c r="A565" t="s">
        <v>574</v>
      </c>
      <c r="B565" t="s">
        <v>8</v>
      </c>
      <c r="C565" s="3">
        <v>41544</v>
      </c>
      <c r="D565" s="3">
        <v>41578</v>
      </c>
    </row>
    <row r="566" spans="1:4" x14ac:dyDescent="0.25">
      <c r="A566" t="s">
        <v>575</v>
      </c>
      <c r="B566" t="s">
        <v>5</v>
      </c>
      <c r="C566" s="3">
        <v>41087</v>
      </c>
      <c r="D566" s="3">
        <v>41087</v>
      </c>
    </row>
    <row r="567" spans="1:4" x14ac:dyDescent="0.25">
      <c r="A567" t="s">
        <v>576</v>
      </c>
      <c r="B567" t="s">
        <v>7</v>
      </c>
      <c r="C567" s="3">
        <v>41262</v>
      </c>
      <c r="D567" s="3">
        <v>41296</v>
      </c>
    </row>
    <row r="568" spans="1:4" x14ac:dyDescent="0.25">
      <c r="A568" t="s">
        <v>577</v>
      </c>
      <c r="B568" t="s">
        <v>5</v>
      </c>
      <c r="C568" s="3">
        <v>41493</v>
      </c>
      <c r="D568" s="3">
        <v>41499</v>
      </c>
    </row>
    <row r="569" spans="1:4" x14ac:dyDescent="0.25">
      <c r="A569" t="s">
        <v>578</v>
      </c>
      <c r="B569" t="s">
        <v>7</v>
      </c>
      <c r="C569" s="3">
        <v>41459</v>
      </c>
      <c r="D569" s="3">
        <v>41460</v>
      </c>
    </row>
    <row r="570" spans="1:4" x14ac:dyDescent="0.25">
      <c r="A570" t="s">
        <v>579</v>
      </c>
      <c r="B570" t="s">
        <v>8</v>
      </c>
      <c r="C570" s="3">
        <v>41043</v>
      </c>
      <c r="D570" s="3">
        <v>41044</v>
      </c>
    </row>
    <row r="571" spans="1:4" x14ac:dyDescent="0.25">
      <c r="A571" t="s">
        <v>580</v>
      </c>
      <c r="B571" t="s">
        <v>8</v>
      </c>
      <c r="C571" s="3">
        <v>41242</v>
      </c>
      <c r="D571" s="3">
        <v>41253</v>
      </c>
    </row>
    <row r="572" spans="1:4" x14ac:dyDescent="0.25">
      <c r="A572" t="s">
        <v>581</v>
      </c>
      <c r="B572" t="s">
        <v>8</v>
      </c>
      <c r="C572" s="3">
        <v>40946</v>
      </c>
      <c r="D572" s="3">
        <v>40987</v>
      </c>
    </row>
    <row r="573" spans="1:4" x14ac:dyDescent="0.25">
      <c r="A573" t="s">
        <v>582</v>
      </c>
      <c r="B573" t="s">
        <v>7</v>
      </c>
      <c r="C573" s="3">
        <v>41066</v>
      </c>
      <c r="D573" s="3">
        <v>41070</v>
      </c>
    </row>
    <row r="574" spans="1:4" x14ac:dyDescent="0.25">
      <c r="A574" t="s">
        <v>583</v>
      </c>
      <c r="B574" t="s">
        <v>5</v>
      </c>
      <c r="C574" s="3">
        <v>41520</v>
      </c>
      <c r="D574" s="3">
        <v>41530</v>
      </c>
    </row>
    <row r="575" spans="1:4" x14ac:dyDescent="0.25">
      <c r="A575" t="s">
        <v>584</v>
      </c>
      <c r="B575" t="s">
        <v>5</v>
      </c>
      <c r="C575" s="3">
        <v>41626</v>
      </c>
      <c r="D575" s="3">
        <v>41629</v>
      </c>
    </row>
    <row r="576" spans="1:4" x14ac:dyDescent="0.25">
      <c r="A576" t="s">
        <v>585</v>
      </c>
      <c r="B576" t="s">
        <v>7</v>
      </c>
      <c r="C576" s="3">
        <v>41242</v>
      </c>
      <c r="D576" s="3">
        <v>41245</v>
      </c>
    </row>
    <row r="577" spans="1:4" x14ac:dyDescent="0.25">
      <c r="A577" t="s">
        <v>586</v>
      </c>
      <c r="B577" t="s">
        <v>8</v>
      </c>
      <c r="C577" s="3">
        <v>41402</v>
      </c>
      <c r="D577" s="3">
        <v>41420</v>
      </c>
    </row>
    <row r="578" spans="1:4" x14ac:dyDescent="0.25">
      <c r="A578" t="s">
        <v>587</v>
      </c>
      <c r="B578" t="s">
        <v>7</v>
      </c>
      <c r="C578" s="3">
        <v>41251</v>
      </c>
      <c r="D578" s="3">
        <v>41252</v>
      </c>
    </row>
    <row r="579" spans="1:4" x14ac:dyDescent="0.25">
      <c r="A579" t="s">
        <v>588</v>
      </c>
      <c r="B579" t="s">
        <v>8</v>
      </c>
      <c r="C579" s="3">
        <v>41613</v>
      </c>
      <c r="D579" s="3">
        <v>41617</v>
      </c>
    </row>
    <row r="580" spans="1:4" x14ac:dyDescent="0.25">
      <c r="A580" t="s">
        <v>589</v>
      </c>
      <c r="B580" t="s">
        <v>7</v>
      </c>
      <c r="C580" s="3">
        <v>41564</v>
      </c>
      <c r="D580" s="3">
        <v>41564</v>
      </c>
    </row>
    <row r="581" spans="1:4" x14ac:dyDescent="0.25">
      <c r="A581" t="s">
        <v>590</v>
      </c>
      <c r="B581" t="s">
        <v>7</v>
      </c>
      <c r="C581" s="3">
        <v>41176</v>
      </c>
      <c r="D581" s="3">
        <v>41180</v>
      </c>
    </row>
    <row r="582" spans="1:4" x14ac:dyDescent="0.25">
      <c r="A582" t="s">
        <v>591</v>
      </c>
      <c r="B582" t="s">
        <v>8</v>
      </c>
      <c r="C582" s="3">
        <v>41234</v>
      </c>
      <c r="D582" s="3">
        <v>41255</v>
      </c>
    </row>
    <row r="583" spans="1:4" x14ac:dyDescent="0.25">
      <c r="A583" t="s">
        <v>592</v>
      </c>
      <c r="B583" t="s">
        <v>7</v>
      </c>
      <c r="C583" s="3">
        <v>41323</v>
      </c>
      <c r="D583" s="3">
        <v>41332</v>
      </c>
    </row>
    <row r="584" spans="1:4" x14ac:dyDescent="0.25">
      <c r="A584" t="s">
        <v>593</v>
      </c>
      <c r="B584" t="s">
        <v>8</v>
      </c>
      <c r="C584" s="3">
        <v>41061</v>
      </c>
      <c r="D584" s="3">
        <v>41081</v>
      </c>
    </row>
    <row r="585" spans="1:4" x14ac:dyDescent="0.25">
      <c r="A585" t="s">
        <v>594</v>
      </c>
      <c r="B585" t="s">
        <v>7</v>
      </c>
      <c r="C585" s="3">
        <v>41504</v>
      </c>
      <c r="D585" s="3">
        <v>41522</v>
      </c>
    </row>
    <row r="586" spans="1:4" x14ac:dyDescent="0.25">
      <c r="A586" t="s">
        <v>595</v>
      </c>
      <c r="B586" t="s">
        <v>8</v>
      </c>
      <c r="C586" s="3">
        <v>41526</v>
      </c>
      <c r="D586" s="3">
        <v>41530</v>
      </c>
    </row>
    <row r="587" spans="1:4" x14ac:dyDescent="0.25">
      <c r="A587" t="s">
        <v>596</v>
      </c>
      <c r="B587" t="s">
        <v>5</v>
      </c>
      <c r="C587" s="3">
        <v>41079</v>
      </c>
      <c r="D587" s="3">
        <v>41079</v>
      </c>
    </row>
    <row r="588" spans="1:4" x14ac:dyDescent="0.25">
      <c r="A588" t="s">
        <v>597</v>
      </c>
      <c r="B588" t="s">
        <v>7</v>
      </c>
      <c r="C588" s="3">
        <v>41071</v>
      </c>
      <c r="D588" s="3">
        <v>41112</v>
      </c>
    </row>
    <row r="589" spans="1:4" x14ac:dyDescent="0.25">
      <c r="A589" t="s">
        <v>598</v>
      </c>
      <c r="B589" t="s">
        <v>7</v>
      </c>
      <c r="C589" s="3">
        <v>41440</v>
      </c>
      <c r="D589" s="3">
        <v>41442</v>
      </c>
    </row>
    <row r="590" spans="1:4" x14ac:dyDescent="0.25">
      <c r="A590" t="s">
        <v>599</v>
      </c>
      <c r="B590" t="s">
        <v>8</v>
      </c>
      <c r="C590" s="3">
        <v>41309</v>
      </c>
      <c r="D590" s="3">
        <v>41343</v>
      </c>
    </row>
    <row r="591" spans="1:4" x14ac:dyDescent="0.25">
      <c r="A591" t="s">
        <v>600</v>
      </c>
      <c r="B591" t="s">
        <v>7</v>
      </c>
      <c r="C591" s="3">
        <v>41447</v>
      </c>
      <c r="D591" s="3">
        <v>41463</v>
      </c>
    </row>
    <row r="592" spans="1:4" x14ac:dyDescent="0.25">
      <c r="A592" t="s">
        <v>601</v>
      </c>
      <c r="B592" t="s">
        <v>7</v>
      </c>
      <c r="C592" s="3">
        <v>41386</v>
      </c>
      <c r="D592" s="3">
        <v>41389</v>
      </c>
    </row>
    <row r="593" spans="1:4" x14ac:dyDescent="0.25">
      <c r="A593" t="s">
        <v>602</v>
      </c>
      <c r="B593" t="s">
        <v>7</v>
      </c>
      <c r="C593" s="3">
        <v>41541</v>
      </c>
      <c r="D593" s="3">
        <v>41566</v>
      </c>
    </row>
    <row r="594" spans="1:4" x14ac:dyDescent="0.25">
      <c r="A594" t="s">
        <v>603</v>
      </c>
      <c r="B594" t="s">
        <v>5</v>
      </c>
      <c r="C594" s="3">
        <v>41321</v>
      </c>
      <c r="D594" s="3">
        <v>41351</v>
      </c>
    </row>
    <row r="595" spans="1:4" x14ac:dyDescent="0.25">
      <c r="A595" t="s">
        <v>604</v>
      </c>
      <c r="B595" t="s">
        <v>5</v>
      </c>
      <c r="C595" s="3">
        <v>41070</v>
      </c>
      <c r="D595" s="3">
        <v>41089</v>
      </c>
    </row>
    <row r="596" spans="1:4" x14ac:dyDescent="0.25">
      <c r="A596" t="s">
        <v>605</v>
      </c>
      <c r="B596" t="s">
        <v>7</v>
      </c>
      <c r="C596" s="3">
        <v>41205</v>
      </c>
      <c r="D596" s="3">
        <v>41211</v>
      </c>
    </row>
    <row r="597" spans="1:4" x14ac:dyDescent="0.25">
      <c r="A597" t="s">
        <v>606</v>
      </c>
      <c r="B597" t="s">
        <v>7</v>
      </c>
      <c r="C597" s="3">
        <v>41500</v>
      </c>
      <c r="D597" s="3">
        <v>41503</v>
      </c>
    </row>
    <row r="598" spans="1:4" x14ac:dyDescent="0.25">
      <c r="A598" t="s">
        <v>607</v>
      </c>
      <c r="B598" t="s">
        <v>5</v>
      </c>
      <c r="C598" s="3">
        <v>41362</v>
      </c>
      <c r="D598" s="3">
        <v>41367</v>
      </c>
    </row>
    <row r="599" spans="1:4" x14ac:dyDescent="0.25">
      <c r="A599" t="s">
        <v>608</v>
      </c>
      <c r="B599" t="s">
        <v>5</v>
      </c>
      <c r="C599" s="3">
        <v>41346</v>
      </c>
      <c r="D599" s="3">
        <v>41377</v>
      </c>
    </row>
    <row r="600" spans="1:4" x14ac:dyDescent="0.25">
      <c r="A600" t="s">
        <v>609</v>
      </c>
      <c r="B600" t="s">
        <v>5</v>
      </c>
      <c r="C600" s="3">
        <v>41587</v>
      </c>
      <c r="D600" s="3">
        <v>41624</v>
      </c>
    </row>
    <row r="601" spans="1:4" x14ac:dyDescent="0.25">
      <c r="A601" t="s">
        <v>610</v>
      </c>
      <c r="B601" t="s">
        <v>7</v>
      </c>
      <c r="C601" s="3">
        <v>41518</v>
      </c>
      <c r="D601" s="3">
        <v>41520</v>
      </c>
    </row>
    <row r="602" spans="1:4" x14ac:dyDescent="0.25">
      <c r="A602" t="s">
        <v>611</v>
      </c>
      <c r="B602" t="s">
        <v>8</v>
      </c>
      <c r="C602" s="3">
        <v>40993</v>
      </c>
      <c r="D602" s="3">
        <v>41000</v>
      </c>
    </row>
    <row r="603" spans="1:4" x14ac:dyDescent="0.25">
      <c r="A603" t="s">
        <v>612</v>
      </c>
      <c r="B603" t="s">
        <v>7</v>
      </c>
      <c r="C603" s="3">
        <v>41355</v>
      </c>
      <c r="D603" s="3">
        <v>41376</v>
      </c>
    </row>
    <row r="604" spans="1:4" x14ac:dyDescent="0.25">
      <c r="A604" t="s">
        <v>613</v>
      </c>
      <c r="B604" t="s">
        <v>7</v>
      </c>
      <c r="C604" s="3">
        <v>41638</v>
      </c>
      <c r="D604" s="3">
        <v>41639</v>
      </c>
    </row>
    <row r="605" spans="1:4" x14ac:dyDescent="0.25">
      <c r="A605" t="s">
        <v>614</v>
      </c>
      <c r="B605" t="s">
        <v>7</v>
      </c>
      <c r="C605" s="3">
        <v>41084</v>
      </c>
      <c r="D605" s="3">
        <v>41088</v>
      </c>
    </row>
    <row r="606" spans="1:4" x14ac:dyDescent="0.25">
      <c r="A606" t="s">
        <v>615</v>
      </c>
      <c r="B606" t="s">
        <v>5</v>
      </c>
      <c r="C606" s="3">
        <v>41463</v>
      </c>
      <c r="D606" s="3">
        <v>41463</v>
      </c>
    </row>
    <row r="607" spans="1:4" x14ac:dyDescent="0.25">
      <c r="A607" t="s">
        <v>616</v>
      </c>
      <c r="B607" t="s">
        <v>8</v>
      </c>
      <c r="C607" s="3">
        <v>41055</v>
      </c>
      <c r="D607" s="3">
        <v>41074</v>
      </c>
    </row>
    <row r="608" spans="1:4" x14ac:dyDescent="0.25">
      <c r="A608" t="s">
        <v>617</v>
      </c>
      <c r="B608" t="s">
        <v>8</v>
      </c>
      <c r="C608" s="3">
        <v>41075</v>
      </c>
      <c r="D608" s="3">
        <v>41076</v>
      </c>
    </row>
    <row r="609" spans="1:4" x14ac:dyDescent="0.25">
      <c r="A609" t="s">
        <v>618</v>
      </c>
      <c r="B609" t="s">
        <v>8</v>
      </c>
      <c r="C609" s="3">
        <v>40979</v>
      </c>
      <c r="D609" s="3">
        <v>40997</v>
      </c>
    </row>
    <row r="610" spans="1:4" x14ac:dyDescent="0.25">
      <c r="A610" t="s">
        <v>619</v>
      </c>
      <c r="B610" t="s">
        <v>5</v>
      </c>
      <c r="C610" s="3">
        <v>41361</v>
      </c>
      <c r="D610" s="3">
        <v>41365</v>
      </c>
    </row>
    <row r="611" spans="1:4" x14ac:dyDescent="0.25">
      <c r="A611" t="s">
        <v>620</v>
      </c>
      <c r="B611" t="s">
        <v>7</v>
      </c>
      <c r="C611" s="3">
        <v>41222</v>
      </c>
      <c r="D611" s="3">
        <v>41226</v>
      </c>
    </row>
    <row r="612" spans="1:4" x14ac:dyDescent="0.25">
      <c r="A612" t="s">
        <v>621</v>
      </c>
      <c r="B612" t="s">
        <v>8</v>
      </c>
      <c r="C612" s="3">
        <v>41574</v>
      </c>
      <c r="D612" s="3">
        <v>41578</v>
      </c>
    </row>
    <row r="613" spans="1:4" x14ac:dyDescent="0.25">
      <c r="A613" t="s">
        <v>622</v>
      </c>
      <c r="B613" t="s">
        <v>7</v>
      </c>
      <c r="C613" s="3">
        <v>41273</v>
      </c>
      <c r="D613" s="3">
        <v>41286</v>
      </c>
    </row>
    <row r="614" spans="1:4" x14ac:dyDescent="0.25">
      <c r="A614" t="s">
        <v>623</v>
      </c>
      <c r="B614" t="s">
        <v>8</v>
      </c>
      <c r="C614" s="3">
        <v>41554</v>
      </c>
      <c r="D614" s="3">
        <v>41554</v>
      </c>
    </row>
    <row r="615" spans="1:4" x14ac:dyDescent="0.25">
      <c r="A615" t="s">
        <v>624</v>
      </c>
      <c r="B615" t="s">
        <v>8</v>
      </c>
      <c r="C615" s="3">
        <v>40954</v>
      </c>
      <c r="D615" s="3">
        <v>40964</v>
      </c>
    </row>
    <row r="616" spans="1:4" x14ac:dyDescent="0.25">
      <c r="A616" t="s">
        <v>625</v>
      </c>
      <c r="B616" t="s">
        <v>8</v>
      </c>
      <c r="C616" s="3">
        <v>41172</v>
      </c>
      <c r="D616" s="3">
        <v>41194</v>
      </c>
    </row>
    <row r="617" spans="1:4" x14ac:dyDescent="0.25">
      <c r="A617" t="s">
        <v>626</v>
      </c>
      <c r="B617" t="s">
        <v>5</v>
      </c>
      <c r="C617" s="3">
        <v>41594</v>
      </c>
      <c r="D617" s="3">
        <v>41595</v>
      </c>
    </row>
    <row r="618" spans="1:4" x14ac:dyDescent="0.25">
      <c r="A618" t="s">
        <v>627</v>
      </c>
      <c r="B618" t="s">
        <v>5</v>
      </c>
      <c r="C618" s="3">
        <v>40911</v>
      </c>
      <c r="D618" s="3">
        <v>40953</v>
      </c>
    </row>
    <row r="619" spans="1:4" x14ac:dyDescent="0.25">
      <c r="A619" t="s">
        <v>628</v>
      </c>
      <c r="B619" t="s">
        <v>8</v>
      </c>
      <c r="C619" s="3">
        <v>41431</v>
      </c>
      <c r="D619" s="3">
        <v>41432</v>
      </c>
    </row>
    <row r="620" spans="1:4" x14ac:dyDescent="0.25">
      <c r="A620" t="s">
        <v>629</v>
      </c>
      <c r="B620" t="s">
        <v>7</v>
      </c>
      <c r="C620" s="3">
        <v>41126</v>
      </c>
      <c r="D620" s="3">
        <v>41168</v>
      </c>
    </row>
    <row r="621" spans="1:4" x14ac:dyDescent="0.25">
      <c r="A621" t="s">
        <v>630</v>
      </c>
      <c r="B621" t="s">
        <v>8</v>
      </c>
      <c r="C621" s="3">
        <v>41074</v>
      </c>
      <c r="D621" s="3">
        <v>41085</v>
      </c>
    </row>
    <row r="622" spans="1:4" x14ac:dyDescent="0.25">
      <c r="A622" t="s">
        <v>631</v>
      </c>
      <c r="B622" t="s">
        <v>5</v>
      </c>
      <c r="C622" s="3">
        <v>40912</v>
      </c>
      <c r="D622" s="3">
        <v>40916</v>
      </c>
    </row>
    <row r="623" spans="1:4" x14ac:dyDescent="0.25">
      <c r="A623" t="s">
        <v>632</v>
      </c>
      <c r="B623" t="s">
        <v>7</v>
      </c>
      <c r="C623" s="3">
        <v>41075</v>
      </c>
      <c r="D623" s="3">
        <v>41075</v>
      </c>
    </row>
    <row r="624" spans="1:4" x14ac:dyDescent="0.25">
      <c r="A624" t="s">
        <v>633</v>
      </c>
      <c r="B624" t="s">
        <v>5</v>
      </c>
      <c r="C624" s="3">
        <v>41544</v>
      </c>
      <c r="D624" s="3">
        <v>41547</v>
      </c>
    </row>
    <row r="625" spans="1:4" x14ac:dyDescent="0.25">
      <c r="A625" t="s">
        <v>634</v>
      </c>
      <c r="B625" t="s">
        <v>7</v>
      </c>
      <c r="C625" s="3">
        <v>41244</v>
      </c>
      <c r="D625" s="3">
        <v>41256</v>
      </c>
    </row>
    <row r="626" spans="1:4" x14ac:dyDescent="0.25">
      <c r="A626" t="s">
        <v>635</v>
      </c>
      <c r="B626" t="s">
        <v>5</v>
      </c>
      <c r="C626" s="3">
        <v>41395</v>
      </c>
      <c r="D626" s="3">
        <v>41430</v>
      </c>
    </row>
    <row r="627" spans="1:4" x14ac:dyDescent="0.25">
      <c r="A627" t="s">
        <v>636</v>
      </c>
      <c r="B627" t="s">
        <v>5</v>
      </c>
      <c r="C627" s="3">
        <v>40935</v>
      </c>
      <c r="D627" s="3">
        <v>40935</v>
      </c>
    </row>
    <row r="628" spans="1:4" x14ac:dyDescent="0.25">
      <c r="A628" t="s">
        <v>637</v>
      </c>
      <c r="B628" t="s">
        <v>5</v>
      </c>
      <c r="C628" s="3">
        <v>41191</v>
      </c>
      <c r="D628" s="3">
        <v>41191</v>
      </c>
    </row>
    <row r="629" spans="1:4" x14ac:dyDescent="0.25">
      <c r="A629" t="s">
        <v>638</v>
      </c>
      <c r="B629" t="s">
        <v>8</v>
      </c>
      <c r="C629" s="3">
        <v>41026</v>
      </c>
      <c r="D629" s="3">
        <v>41034</v>
      </c>
    </row>
    <row r="630" spans="1:4" x14ac:dyDescent="0.25">
      <c r="A630" t="s">
        <v>639</v>
      </c>
      <c r="B630" t="s">
        <v>5</v>
      </c>
      <c r="C630" s="3">
        <v>40990</v>
      </c>
      <c r="D630" s="3">
        <v>41008</v>
      </c>
    </row>
    <row r="631" spans="1:4" x14ac:dyDescent="0.25">
      <c r="A631" t="s">
        <v>640</v>
      </c>
      <c r="B631" t="s">
        <v>8</v>
      </c>
      <c r="C631" s="3">
        <v>41582</v>
      </c>
      <c r="D631" s="3">
        <v>41583</v>
      </c>
    </row>
    <row r="632" spans="1:4" x14ac:dyDescent="0.25">
      <c r="A632" t="s">
        <v>641</v>
      </c>
      <c r="B632" t="s">
        <v>7</v>
      </c>
      <c r="C632" s="3">
        <v>41159</v>
      </c>
      <c r="D632" s="3">
        <v>41196</v>
      </c>
    </row>
    <row r="633" spans="1:4" x14ac:dyDescent="0.25">
      <c r="A633" t="s">
        <v>642</v>
      </c>
      <c r="B633" t="s">
        <v>8</v>
      </c>
      <c r="C633" s="3">
        <v>41175</v>
      </c>
      <c r="D633" s="3">
        <v>41178</v>
      </c>
    </row>
    <row r="634" spans="1:4" x14ac:dyDescent="0.25">
      <c r="A634" t="s">
        <v>643</v>
      </c>
      <c r="B634" t="s">
        <v>8</v>
      </c>
      <c r="C634" s="3">
        <v>40917</v>
      </c>
      <c r="D634" s="3">
        <v>40919</v>
      </c>
    </row>
    <row r="635" spans="1:4" x14ac:dyDescent="0.25">
      <c r="A635" t="s">
        <v>644</v>
      </c>
      <c r="B635" t="s">
        <v>8</v>
      </c>
      <c r="C635" s="3">
        <v>41375</v>
      </c>
      <c r="D635" s="3">
        <v>41379</v>
      </c>
    </row>
    <row r="636" spans="1:4" x14ac:dyDescent="0.25">
      <c r="A636" t="s">
        <v>645</v>
      </c>
      <c r="B636" t="s">
        <v>5</v>
      </c>
      <c r="C636" s="3">
        <v>41029</v>
      </c>
      <c r="D636" s="3">
        <v>41052</v>
      </c>
    </row>
    <row r="637" spans="1:4" x14ac:dyDescent="0.25">
      <c r="A637" t="s">
        <v>646</v>
      </c>
      <c r="B637" t="s">
        <v>5</v>
      </c>
      <c r="C637" s="3">
        <v>41242</v>
      </c>
      <c r="D637" s="3">
        <v>41246</v>
      </c>
    </row>
    <row r="638" spans="1:4" x14ac:dyDescent="0.25">
      <c r="A638" t="s">
        <v>647</v>
      </c>
      <c r="B638" t="s">
        <v>8</v>
      </c>
      <c r="C638" s="3">
        <v>41284</v>
      </c>
      <c r="D638" s="3">
        <v>41285</v>
      </c>
    </row>
    <row r="639" spans="1:4" x14ac:dyDescent="0.25">
      <c r="A639" t="s">
        <v>648</v>
      </c>
      <c r="B639" t="s">
        <v>5</v>
      </c>
      <c r="C639" s="3">
        <v>41159</v>
      </c>
      <c r="D639" s="3">
        <v>41161</v>
      </c>
    </row>
    <row r="640" spans="1:4" x14ac:dyDescent="0.25">
      <c r="A640" t="s">
        <v>649</v>
      </c>
      <c r="B640" t="s">
        <v>8</v>
      </c>
      <c r="C640" s="3">
        <v>41141</v>
      </c>
      <c r="D640" s="3">
        <v>41145</v>
      </c>
    </row>
    <row r="641" spans="1:4" x14ac:dyDescent="0.25">
      <c r="A641" t="s">
        <v>650</v>
      </c>
      <c r="B641" t="s">
        <v>7</v>
      </c>
      <c r="C641" s="3">
        <v>41158</v>
      </c>
      <c r="D641" s="3">
        <v>41171</v>
      </c>
    </row>
    <row r="642" spans="1:4" x14ac:dyDescent="0.25">
      <c r="A642" t="s">
        <v>651</v>
      </c>
      <c r="B642" t="s">
        <v>7</v>
      </c>
      <c r="C642" s="3">
        <v>41365</v>
      </c>
      <c r="D642" s="3">
        <v>41367</v>
      </c>
    </row>
    <row r="643" spans="1:4" x14ac:dyDescent="0.25">
      <c r="A643" t="s">
        <v>652</v>
      </c>
      <c r="B643" t="s">
        <v>5</v>
      </c>
      <c r="C643" s="3">
        <v>40969</v>
      </c>
      <c r="D643" s="3">
        <v>40978</v>
      </c>
    </row>
    <row r="644" spans="1:4" x14ac:dyDescent="0.25">
      <c r="A644" t="s">
        <v>653</v>
      </c>
      <c r="B644" t="s">
        <v>5</v>
      </c>
      <c r="C644" s="3">
        <v>41537</v>
      </c>
      <c r="D644" s="3">
        <v>41559</v>
      </c>
    </row>
    <row r="645" spans="1:4" x14ac:dyDescent="0.25">
      <c r="A645" t="s">
        <v>654</v>
      </c>
      <c r="B645" t="s">
        <v>5</v>
      </c>
      <c r="C645" s="3">
        <v>41540</v>
      </c>
      <c r="D645" s="3">
        <v>41581</v>
      </c>
    </row>
    <row r="646" spans="1:4" x14ac:dyDescent="0.25">
      <c r="A646" t="s">
        <v>655</v>
      </c>
      <c r="B646" t="s">
        <v>7</v>
      </c>
      <c r="C646" s="3">
        <v>41494</v>
      </c>
      <c r="D646" s="3">
        <v>41496</v>
      </c>
    </row>
    <row r="647" spans="1:4" x14ac:dyDescent="0.25">
      <c r="A647" t="s">
        <v>656</v>
      </c>
      <c r="B647" t="s">
        <v>8</v>
      </c>
      <c r="C647" s="3">
        <v>40964</v>
      </c>
      <c r="D647" s="3">
        <v>40979</v>
      </c>
    </row>
    <row r="648" spans="1:4" x14ac:dyDescent="0.25">
      <c r="A648" t="s">
        <v>657</v>
      </c>
      <c r="B648" t="s">
        <v>8</v>
      </c>
      <c r="C648" s="3">
        <v>41265</v>
      </c>
      <c r="D648" s="3">
        <v>41284</v>
      </c>
    </row>
    <row r="649" spans="1:4" x14ac:dyDescent="0.25">
      <c r="A649" t="s">
        <v>658</v>
      </c>
      <c r="B649" t="s">
        <v>7</v>
      </c>
      <c r="C649" s="3">
        <v>41053</v>
      </c>
      <c r="D649" s="3">
        <v>41056</v>
      </c>
    </row>
    <row r="650" spans="1:4" x14ac:dyDescent="0.25">
      <c r="A650" t="s">
        <v>659</v>
      </c>
      <c r="B650" t="s">
        <v>8</v>
      </c>
      <c r="C650" s="3">
        <v>41251</v>
      </c>
      <c r="D650" s="3">
        <v>41287</v>
      </c>
    </row>
    <row r="651" spans="1:4" x14ac:dyDescent="0.25">
      <c r="A651" t="s">
        <v>660</v>
      </c>
      <c r="B651" t="s">
        <v>7</v>
      </c>
      <c r="C651" s="3">
        <v>41028</v>
      </c>
      <c r="D651" s="3">
        <v>41047</v>
      </c>
    </row>
    <row r="652" spans="1:4" x14ac:dyDescent="0.25">
      <c r="A652" t="s">
        <v>661</v>
      </c>
      <c r="B652" t="s">
        <v>5</v>
      </c>
      <c r="C652" s="3">
        <v>41621</v>
      </c>
      <c r="D652" s="3">
        <v>41629</v>
      </c>
    </row>
    <row r="653" spans="1:4" x14ac:dyDescent="0.25">
      <c r="A653" t="s">
        <v>662</v>
      </c>
      <c r="B653" t="s">
        <v>8</v>
      </c>
      <c r="C653" s="3">
        <v>41035</v>
      </c>
      <c r="D653" s="3">
        <v>41040</v>
      </c>
    </row>
    <row r="654" spans="1:4" x14ac:dyDescent="0.25">
      <c r="A654" t="s">
        <v>663</v>
      </c>
      <c r="B654" t="s">
        <v>8</v>
      </c>
      <c r="C654" s="3">
        <v>41546</v>
      </c>
      <c r="D654" s="3">
        <v>41582</v>
      </c>
    </row>
    <row r="655" spans="1:4" x14ac:dyDescent="0.25">
      <c r="A655" t="s">
        <v>664</v>
      </c>
      <c r="B655" t="s">
        <v>7</v>
      </c>
      <c r="C655" s="3">
        <v>41100</v>
      </c>
      <c r="D655" s="3">
        <v>41101</v>
      </c>
    </row>
    <row r="656" spans="1:4" x14ac:dyDescent="0.25">
      <c r="A656" t="s">
        <v>665</v>
      </c>
      <c r="B656" t="s">
        <v>5</v>
      </c>
      <c r="C656" s="3">
        <v>41605</v>
      </c>
      <c r="D656" s="3">
        <v>41607</v>
      </c>
    </row>
    <row r="657" spans="1:4" x14ac:dyDescent="0.25">
      <c r="A657" t="s">
        <v>666</v>
      </c>
      <c r="B657" t="s">
        <v>8</v>
      </c>
      <c r="C657" s="3">
        <v>41111</v>
      </c>
      <c r="D657" s="3">
        <v>41126</v>
      </c>
    </row>
    <row r="658" spans="1:4" x14ac:dyDescent="0.25">
      <c r="A658" t="s">
        <v>667</v>
      </c>
      <c r="B658" t="s">
        <v>8</v>
      </c>
      <c r="C658" s="3">
        <v>40964</v>
      </c>
      <c r="D658" s="3">
        <v>40967</v>
      </c>
    </row>
    <row r="659" spans="1:4" x14ac:dyDescent="0.25">
      <c r="A659" t="s">
        <v>668</v>
      </c>
      <c r="B659" t="s">
        <v>8</v>
      </c>
      <c r="C659" s="3">
        <v>41287</v>
      </c>
      <c r="D659" s="3">
        <v>41298</v>
      </c>
    </row>
    <row r="660" spans="1:4" x14ac:dyDescent="0.25">
      <c r="A660" t="s">
        <v>669</v>
      </c>
      <c r="B660" t="s">
        <v>8</v>
      </c>
      <c r="C660" s="3">
        <v>41329</v>
      </c>
      <c r="D660" s="3">
        <v>41375</v>
      </c>
    </row>
    <row r="661" spans="1:4" x14ac:dyDescent="0.25">
      <c r="A661" t="s">
        <v>670</v>
      </c>
      <c r="B661" t="s">
        <v>7</v>
      </c>
      <c r="C661" s="3">
        <v>41471</v>
      </c>
      <c r="D661" s="3">
        <v>41471</v>
      </c>
    </row>
    <row r="662" spans="1:4" x14ac:dyDescent="0.25">
      <c r="A662" t="s">
        <v>671</v>
      </c>
      <c r="B662" t="s">
        <v>8</v>
      </c>
      <c r="C662" s="3">
        <v>41222</v>
      </c>
      <c r="D662" s="3">
        <v>41262</v>
      </c>
    </row>
    <row r="663" spans="1:4" x14ac:dyDescent="0.25">
      <c r="A663" t="s">
        <v>672</v>
      </c>
      <c r="B663" t="s">
        <v>5</v>
      </c>
      <c r="C663" s="3">
        <v>40913</v>
      </c>
      <c r="D663" s="3">
        <v>40917</v>
      </c>
    </row>
    <row r="664" spans="1:4" x14ac:dyDescent="0.25">
      <c r="A664" t="s">
        <v>673</v>
      </c>
      <c r="B664" t="s">
        <v>8</v>
      </c>
      <c r="C664" s="3">
        <v>41535</v>
      </c>
      <c r="D664" s="3">
        <v>41554</v>
      </c>
    </row>
    <row r="665" spans="1:4" x14ac:dyDescent="0.25">
      <c r="A665" t="s">
        <v>674</v>
      </c>
      <c r="B665" t="s">
        <v>8</v>
      </c>
      <c r="C665" s="3">
        <v>41199</v>
      </c>
      <c r="D665" s="3">
        <v>41206</v>
      </c>
    </row>
    <row r="666" spans="1:4" x14ac:dyDescent="0.25">
      <c r="A666" t="s">
        <v>675</v>
      </c>
      <c r="B666" t="s">
        <v>8</v>
      </c>
      <c r="C666" s="3">
        <v>41177</v>
      </c>
      <c r="D666" s="3">
        <v>41186</v>
      </c>
    </row>
    <row r="667" spans="1:4" x14ac:dyDescent="0.25">
      <c r="A667" t="s">
        <v>676</v>
      </c>
      <c r="B667" t="s">
        <v>5</v>
      </c>
      <c r="C667" s="3">
        <v>41495</v>
      </c>
      <c r="D667" s="3">
        <v>41510</v>
      </c>
    </row>
    <row r="668" spans="1:4" x14ac:dyDescent="0.25">
      <c r="A668" t="s">
        <v>677</v>
      </c>
      <c r="B668" t="s">
        <v>7</v>
      </c>
      <c r="C668" s="3">
        <v>41285</v>
      </c>
      <c r="D668" s="3">
        <v>41286</v>
      </c>
    </row>
    <row r="669" spans="1:4" x14ac:dyDescent="0.25">
      <c r="A669" t="s">
        <v>678</v>
      </c>
      <c r="B669" t="s">
        <v>8</v>
      </c>
      <c r="C669" s="3">
        <v>41316</v>
      </c>
      <c r="D669" s="3">
        <v>41328</v>
      </c>
    </row>
    <row r="670" spans="1:4" x14ac:dyDescent="0.25">
      <c r="A670" t="s">
        <v>679</v>
      </c>
      <c r="B670" t="s">
        <v>7</v>
      </c>
      <c r="C670" s="3">
        <v>41635</v>
      </c>
      <c r="D670" s="3">
        <v>41635</v>
      </c>
    </row>
    <row r="671" spans="1:4" x14ac:dyDescent="0.25">
      <c r="A671" t="s">
        <v>680</v>
      </c>
      <c r="B671" t="s">
        <v>5</v>
      </c>
      <c r="C671" s="3">
        <v>41136</v>
      </c>
      <c r="D671" s="3">
        <v>41136</v>
      </c>
    </row>
    <row r="672" spans="1:4" x14ac:dyDescent="0.25">
      <c r="A672" t="s">
        <v>681</v>
      </c>
      <c r="B672" t="s">
        <v>5</v>
      </c>
      <c r="C672" s="3">
        <v>41573</v>
      </c>
      <c r="D672" s="3">
        <v>41592</v>
      </c>
    </row>
    <row r="673" spans="1:4" x14ac:dyDescent="0.25">
      <c r="A673" t="s">
        <v>682</v>
      </c>
      <c r="B673" t="s">
        <v>7</v>
      </c>
      <c r="C673" s="3">
        <v>41262</v>
      </c>
      <c r="D673" s="3">
        <v>41267</v>
      </c>
    </row>
    <row r="674" spans="1:4" x14ac:dyDescent="0.25">
      <c r="A674" t="s">
        <v>683</v>
      </c>
      <c r="B674" t="s">
        <v>5</v>
      </c>
      <c r="C674" s="3">
        <v>41295</v>
      </c>
      <c r="D674" s="3">
        <v>41306</v>
      </c>
    </row>
    <row r="675" spans="1:4" x14ac:dyDescent="0.25">
      <c r="A675" t="s">
        <v>684</v>
      </c>
      <c r="B675" t="s">
        <v>8</v>
      </c>
      <c r="C675" s="3">
        <v>41264</v>
      </c>
      <c r="D675" s="3">
        <v>41280</v>
      </c>
    </row>
    <row r="676" spans="1:4" x14ac:dyDescent="0.25">
      <c r="A676" t="s">
        <v>685</v>
      </c>
      <c r="B676" t="s">
        <v>8</v>
      </c>
      <c r="C676" s="3">
        <v>41177</v>
      </c>
      <c r="D676" s="3">
        <v>41181</v>
      </c>
    </row>
    <row r="677" spans="1:4" x14ac:dyDescent="0.25">
      <c r="A677" t="s">
        <v>686</v>
      </c>
      <c r="B677" t="s">
        <v>8</v>
      </c>
      <c r="C677" s="3">
        <v>41580</v>
      </c>
      <c r="D677" s="3">
        <v>41583</v>
      </c>
    </row>
    <row r="678" spans="1:4" x14ac:dyDescent="0.25">
      <c r="A678" t="s">
        <v>687</v>
      </c>
      <c r="B678" t="s">
        <v>7</v>
      </c>
      <c r="C678" s="3">
        <v>41081</v>
      </c>
      <c r="D678" s="3">
        <v>41099</v>
      </c>
    </row>
    <row r="679" spans="1:4" x14ac:dyDescent="0.25">
      <c r="A679" t="s">
        <v>688</v>
      </c>
      <c r="B679" t="s">
        <v>5</v>
      </c>
      <c r="C679" s="3">
        <v>41458</v>
      </c>
      <c r="D679" s="3">
        <v>41467</v>
      </c>
    </row>
    <row r="680" spans="1:4" x14ac:dyDescent="0.25">
      <c r="A680" t="s">
        <v>689</v>
      </c>
      <c r="B680" t="s">
        <v>7</v>
      </c>
      <c r="C680" s="3">
        <v>41358</v>
      </c>
      <c r="D680" s="3">
        <v>41370</v>
      </c>
    </row>
    <row r="681" spans="1:4" x14ac:dyDescent="0.25">
      <c r="A681" t="s">
        <v>690</v>
      </c>
      <c r="B681" t="s">
        <v>7</v>
      </c>
      <c r="C681" s="3">
        <v>41158</v>
      </c>
      <c r="D681" s="3">
        <v>41197</v>
      </c>
    </row>
    <row r="682" spans="1:4" x14ac:dyDescent="0.25">
      <c r="A682" t="s">
        <v>691</v>
      </c>
      <c r="B682" t="s">
        <v>7</v>
      </c>
      <c r="C682" s="3">
        <v>41488</v>
      </c>
      <c r="D682" s="3">
        <v>41490</v>
      </c>
    </row>
    <row r="683" spans="1:4" x14ac:dyDescent="0.25">
      <c r="A683" t="s">
        <v>692</v>
      </c>
      <c r="B683" t="s">
        <v>8</v>
      </c>
      <c r="C683" s="3">
        <v>41454</v>
      </c>
      <c r="D683" s="3">
        <v>41455</v>
      </c>
    </row>
    <row r="684" spans="1:4" x14ac:dyDescent="0.25">
      <c r="A684" t="s">
        <v>693</v>
      </c>
      <c r="B684" t="s">
        <v>5</v>
      </c>
      <c r="C684" s="3">
        <v>41170</v>
      </c>
      <c r="D684" s="3">
        <v>41170</v>
      </c>
    </row>
    <row r="685" spans="1:4" x14ac:dyDescent="0.25">
      <c r="A685" t="s">
        <v>694</v>
      </c>
      <c r="B685" t="s">
        <v>8</v>
      </c>
      <c r="C685" s="3">
        <v>41058</v>
      </c>
      <c r="D685" s="3">
        <v>41061</v>
      </c>
    </row>
    <row r="686" spans="1:4" x14ac:dyDescent="0.25">
      <c r="A686" t="s">
        <v>695</v>
      </c>
      <c r="B686" t="s">
        <v>5</v>
      </c>
      <c r="C686" s="3">
        <v>40977</v>
      </c>
      <c r="D686" s="3">
        <v>40978</v>
      </c>
    </row>
    <row r="687" spans="1:4" x14ac:dyDescent="0.25">
      <c r="A687" t="s">
        <v>696</v>
      </c>
      <c r="B687" t="s">
        <v>7</v>
      </c>
      <c r="C687" s="3">
        <v>41137</v>
      </c>
      <c r="D687" s="3">
        <v>41138</v>
      </c>
    </row>
    <row r="688" spans="1:4" x14ac:dyDescent="0.25">
      <c r="A688" t="s">
        <v>697</v>
      </c>
      <c r="B688" t="s">
        <v>5</v>
      </c>
      <c r="C688" s="3">
        <v>41431</v>
      </c>
      <c r="D688" s="3">
        <v>41449</v>
      </c>
    </row>
    <row r="689" spans="1:4" x14ac:dyDescent="0.25">
      <c r="A689" t="s">
        <v>698</v>
      </c>
      <c r="B689" t="s">
        <v>7</v>
      </c>
      <c r="C689" s="3">
        <v>41168</v>
      </c>
      <c r="D689" s="3">
        <v>41171</v>
      </c>
    </row>
    <row r="690" spans="1:4" x14ac:dyDescent="0.25">
      <c r="A690" t="s">
        <v>699</v>
      </c>
      <c r="B690" t="s">
        <v>5</v>
      </c>
      <c r="C690" s="3">
        <v>41123</v>
      </c>
      <c r="D690" s="3">
        <v>41126</v>
      </c>
    </row>
    <row r="691" spans="1:4" x14ac:dyDescent="0.25">
      <c r="A691" t="s">
        <v>700</v>
      </c>
      <c r="B691" t="s">
        <v>8</v>
      </c>
      <c r="C691" s="3">
        <v>41481</v>
      </c>
      <c r="D691" s="3">
        <v>41519</v>
      </c>
    </row>
    <row r="692" spans="1:4" x14ac:dyDescent="0.25">
      <c r="A692" t="s">
        <v>701</v>
      </c>
      <c r="B692" t="s">
        <v>5</v>
      </c>
      <c r="C692" s="3">
        <v>41001</v>
      </c>
      <c r="D692" s="3">
        <v>41016</v>
      </c>
    </row>
    <row r="693" spans="1:4" x14ac:dyDescent="0.25">
      <c r="A693" t="s">
        <v>702</v>
      </c>
      <c r="B693" t="s">
        <v>5</v>
      </c>
      <c r="C693" s="3">
        <v>41051</v>
      </c>
      <c r="D693" s="3">
        <v>41055</v>
      </c>
    </row>
    <row r="694" spans="1:4" x14ac:dyDescent="0.25">
      <c r="A694" t="s">
        <v>703</v>
      </c>
      <c r="B694" t="s">
        <v>7</v>
      </c>
      <c r="C694" s="3">
        <v>41001</v>
      </c>
      <c r="D694" s="3">
        <v>41001</v>
      </c>
    </row>
    <row r="695" spans="1:4" x14ac:dyDescent="0.25">
      <c r="A695" t="s">
        <v>704</v>
      </c>
      <c r="B695" t="s">
        <v>5</v>
      </c>
      <c r="C695" s="3">
        <v>41284</v>
      </c>
      <c r="D695" s="3">
        <v>41287</v>
      </c>
    </row>
    <row r="696" spans="1:4" x14ac:dyDescent="0.25">
      <c r="A696" t="s">
        <v>705</v>
      </c>
      <c r="B696" t="s">
        <v>8</v>
      </c>
      <c r="C696" s="3">
        <v>41172</v>
      </c>
      <c r="D696" s="3">
        <v>41176</v>
      </c>
    </row>
    <row r="697" spans="1:4" x14ac:dyDescent="0.25">
      <c r="A697" t="s">
        <v>706</v>
      </c>
      <c r="B697" t="s">
        <v>7</v>
      </c>
      <c r="C697" s="3">
        <v>41561</v>
      </c>
      <c r="D697" s="3">
        <v>41563</v>
      </c>
    </row>
    <row r="698" spans="1:4" x14ac:dyDescent="0.25">
      <c r="A698" t="s">
        <v>707</v>
      </c>
      <c r="B698" t="s">
        <v>5</v>
      </c>
      <c r="C698" s="3">
        <v>40966</v>
      </c>
      <c r="D698" s="3">
        <v>40989</v>
      </c>
    </row>
    <row r="699" spans="1:4" x14ac:dyDescent="0.25">
      <c r="A699" t="s">
        <v>708</v>
      </c>
      <c r="B699" t="s">
        <v>5</v>
      </c>
      <c r="C699" s="3">
        <v>41429</v>
      </c>
      <c r="D699" s="3">
        <v>41450</v>
      </c>
    </row>
    <row r="700" spans="1:4" x14ac:dyDescent="0.25">
      <c r="A700" t="s">
        <v>709</v>
      </c>
      <c r="B700" t="s">
        <v>7</v>
      </c>
      <c r="C700" s="3">
        <v>41341</v>
      </c>
      <c r="D700" s="3">
        <v>41376</v>
      </c>
    </row>
    <row r="701" spans="1:4" x14ac:dyDescent="0.25">
      <c r="A701" t="s">
        <v>710</v>
      </c>
      <c r="B701" t="s">
        <v>7</v>
      </c>
      <c r="C701" s="3">
        <v>41377</v>
      </c>
      <c r="D701" s="3">
        <v>41377</v>
      </c>
    </row>
    <row r="702" spans="1:4" x14ac:dyDescent="0.25">
      <c r="A702" t="s">
        <v>711</v>
      </c>
      <c r="B702" t="s">
        <v>7</v>
      </c>
      <c r="C702" s="3">
        <v>40945</v>
      </c>
      <c r="D702" s="3">
        <v>40964</v>
      </c>
    </row>
    <row r="703" spans="1:4" x14ac:dyDescent="0.25">
      <c r="A703" t="s">
        <v>712</v>
      </c>
      <c r="B703" t="s">
        <v>5</v>
      </c>
      <c r="C703" s="3">
        <v>41316</v>
      </c>
      <c r="D703" s="3">
        <v>41344</v>
      </c>
    </row>
    <row r="704" spans="1:4" x14ac:dyDescent="0.25">
      <c r="A704" t="s">
        <v>713</v>
      </c>
      <c r="B704" t="s">
        <v>7</v>
      </c>
      <c r="C704" s="3">
        <v>41109</v>
      </c>
      <c r="D704" s="3">
        <v>41114</v>
      </c>
    </row>
    <row r="705" spans="1:4" x14ac:dyDescent="0.25">
      <c r="A705" t="s">
        <v>714</v>
      </c>
      <c r="B705" t="s">
        <v>8</v>
      </c>
      <c r="C705" s="3">
        <v>41241</v>
      </c>
      <c r="D705" s="3">
        <v>41252</v>
      </c>
    </row>
    <row r="706" spans="1:4" x14ac:dyDescent="0.25">
      <c r="A706" t="s">
        <v>715</v>
      </c>
      <c r="B706" t="s">
        <v>7</v>
      </c>
      <c r="C706" s="3">
        <v>41225</v>
      </c>
      <c r="D706" s="3">
        <v>41255</v>
      </c>
    </row>
    <row r="707" spans="1:4" x14ac:dyDescent="0.25">
      <c r="A707" t="s">
        <v>716</v>
      </c>
      <c r="B707" t="s">
        <v>7</v>
      </c>
      <c r="C707" s="3">
        <v>41093</v>
      </c>
      <c r="D707" s="3">
        <v>41097</v>
      </c>
    </row>
    <row r="708" spans="1:4" x14ac:dyDescent="0.25">
      <c r="A708" t="s">
        <v>717</v>
      </c>
      <c r="B708" t="s">
        <v>8</v>
      </c>
      <c r="C708" s="3">
        <v>41588</v>
      </c>
      <c r="D708" s="3">
        <v>41621</v>
      </c>
    </row>
    <row r="709" spans="1:4" x14ac:dyDescent="0.25">
      <c r="A709" t="s">
        <v>718</v>
      </c>
      <c r="B709" t="s">
        <v>8</v>
      </c>
      <c r="C709" s="3">
        <v>41457</v>
      </c>
      <c r="D709" s="3">
        <v>41459</v>
      </c>
    </row>
    <row r="710" spans="1:4" x14ac:dyDescent="0.25">
      <c r="A710" t="s">
        <v>719</v>
      </c>
      <c r="B710" t="s">
        <v>5</v>
      </c>
      <c r="C710" s="3">
        <v>41025</v>
      </c>
      <c r="D710" s="3">
        <v>41028</v>
      </c>
    </row>
    <row r="711" spans="1:4" x14ac:dyDescent="0.25">
      <c r="A711" t="s">
        <v>720</v>
      </c>
      <c r="B711" t="s">
        <v>8</v>
      </c>
      <c r="C711" s="3">
        <v>41463</v>
      </c>
      <c r="D711" s="3">
        <v>41485</v>
      </c>
    </row>
    <row r="712" spans="1:4" x14ac:dyDescent="0.25">
      <c r="A712" t="s">
        <v>721</v>
      </c>
      <c r="B712" t="s">
        <v>7</v>
      </c>
      <c r="C712" s="3">
        <v>40954</v>
      </c>
      <c r="D712" s="3">
        <v>40956</v>
      </c>
    </row>
    <row r="713" spans="1:4" x14ac:dyDescent="0.25">
      <c r="A713" t="s">
        <v>722</v>
      </c>
      <c r="B713" t="s">
        <v>5</v>
      </c>
      <c r="C713" s="3">
        <v>41146</v>
      </c>
      <c r="D713" s="3">
        <v>41163</v>
      </c>
    </row>
    <row r="714" spans="1:4" x14ac:dyDescent="0.25">
      <c r="A714" t="s">
        <v>723</v>
      </c>
      <c r="B714" t="s">
        <v>7</v>
      </c>
      <c r="C714" s="3">
        <v>41491</v>
      </c>
      <c r="D714" s="3">
        <v>41492</v>
      </c>
    </row>
    <row r="715" spans="1:4" x14ac:dyDescent="0.25">
      <c r="A715" t="s">
        <v>724</v>
      </c>
      <c r="B715" t="s">
        <v>5</v>
      </c>
      <c r="C715" s="3">
        <v>41193</v>
      </c>
      <c r="D715" s="3">
        <v>41200</v>
      </c>
    </row>
    <row r="716" spans="1:4" x14ac:dyDescent="0.25">
      <c r="A716" t="s">
        <v>725</v>
      </c>
      <c r="B716" t="s">
        <v>7</v>
      </c>
      <c r="C716" s="3">
        <v>41570</v>
      </c>
      <c r="D716" s="3">
        <v>41582</v>
      </c>
    </row>
    <row r="717" spans="1:4" x14ac:dyDescent="0.25">
      <c r="A717" t="s">
        <v>726</v>
      </c>
      <c r="B717" t="s">
        <v>7</v>
      </c>
      <c r="C717" s="3">
        <v>41093</v>
      </c>
      <c r="D717" s="3">
        <v>41096</v>
      </c>
    </row>
    <row r="718" spans="1:4" x14ac:dyDescent="0.25">
      <c r="A718" t="s">
        <v>727</v>
      </c>
      <c r="B718" t="s">
        <v>7</v>
      </c>
      <c r="C718" s="3">
        <v>41201</v>
      </c>
      <c r="D718" s="3">
        <v>41248</v>
      </c>
    </row>
    <row r="719" spans="1:4" x14ac:dyDescent="0.25">
      <c r="A719" t="s">
        <v>728</v>
      </c>
      <c r="B719" t="s">
        <v>7</v>
      </c>
      <c r="C719" s="3">
        <v>41059</v>
      </c>
      <c r="D719" s="3">
        <v>41106</v>
      </c>
    </row>
    <row r="720" spans="1:4" x14ac:dyDescent="0.25">
      <c r="A720" t="s">
        <v>729</v>
      </c>
      <c r="B720" t="s">
        <v>8</v>
      </c>
      <c r="C720" s="3">
        <v>41132</v>
      </c>
      <c r="D720" s="3">
        <v>41133</v>
      </c>
    </row>
    <row r="721" spans="1:4" x14ac:dyDescent="0.25">
      <c r="A721" t="s">
        <v>730</v>
      </c>
      <c r="B721" t="s">
        <v>7</v>
      </c>
      <c r="C721" s="3">
        <v>41630</v>
      </c>
      <c r="D721" s="3">
        <v>41642</v>
      </c>
    </row>
    <row r="722" spans="1:4" x14ac:dyDescent="0.25">
      <c r="A722" t="s">
        <v>731</v>
      </c>
      <c r="B722" t="s">
        <v>8</v>
      </c>
      <c r="C722" s="3">
        <v>41366</v>
      </c>
      <c r="D722" s="3">
        <v>41413</v>
      </c>
    </row>
    <row r="723" spans="1:4" x14ac:dyDescent="0.25">
      <c r="A723" t="s">
        <v>732</v>
      </c>
      <c r="B723" t="s">
        <v>5</v>
      </c>
      <c r="C723" s="3">
        <v>41186</v>
      </c>
      <c r="D723" s="3">
        <v>41231</v>
      </c>
    </row>
    <row r="724" spans="1:4" x14ac:dyDescent="0.25">
      <c r="A724" t="s">
        <v>733</v>
      </c>
      <c r="B724" t="s">
        <v>5</v>
      </c>
      <c r="C724" s="3">
        <v>41224</v>
      </c>
      <c r="D724" s="3">
        <v>41228</v>
      </c>
    </row>
    <row r="725" spans="1:4" x14ac:dyDescent="0.25">
      <c r="A725" t="s">
        <v>734</v>
      </c>
      <c r="B725" t="s">
        <v>7</v>
      </c>
      <c r="C725" s="3">
        <v>41177</v>
      </c>
      <c r="D725" s="3">
        <v>41180</v>
      </c>
    </row>
    <row r="726" spans="1:4" x14ac:dyDescent="0.25">
      <c r="A726" t="s">
        <v>735</v>
      </c>
      <c r="B726" t="s">
        <v>7</v>
      </c>
      <c r="C726" s="3">
        <v>41100</v>
      </c>
      <c r="D726" s="3">
        <v>41146</v>
      </c>
    </row>
    <row r="727" spans="1:4" x14ac:dyDescent="0.25">
      <c r="A727" t="s">
        <v>736</v>
      </c>
      <c r="B727" t="s">
        <v>8</v>
      </c>
      <c r="C727" s="3">
        <v>41484</v>
      </c>
      <c r="D727" s="3">
        <v>41502</v>
      </c>
    </row>
    <row r="728" spans="1:4" x14ac:dyDescent="0.25">
      <c r="A728" t="s">
        <v>737</v>
      </c>
      <c r="B728" t="s">
        <v>7</v>
      </c>
      <c r="C728" s="3">
        <v>40998</v>
      </c>
      <c r="D728" s="3">
        <v>41000</v>
      </c>
    </row>
    <row r="729" spans="1:4" x14ac:dyDescent="0.25">
      <c r="A729" t="s">
        <v>738</v>
      </c>
      <c r="B729" t="s">
        <v>5</v>
      </c>
      <c r="C729" s="3">
        <v>41579</v>
      </c>
      <c r="D729" s="3">
        <v>41590</v>
      </c>
    </row>
    <row r="730" spans="1:4" x14ac:dyDescent="0.25">
      <c r="A730" t="s">
        <v>739</v>
      </c>
      <c r="B730" t="s">
        <v>7</v>
      </c>
      <c r="C730" s="3">
        <v>41516</v>
      </c>
      <c r="D730" s="3">
        <v>41517</v>
      </c>
    </row>
    <row r="731" spans="1:4" x14ac:dyDescent="0.25">
      <c r="A731" t="s">
        <v>740</v>
      </c>
      <c r="B731" t="s">
        <v>5</v>
      </c>
      <c r="C731" s="3">
        <v>41279</v>
      </c>
      <c r="D731" s="3">
        <v>41282</v>
      </c>
    </row>
    <row r="732" spans="1:4" x14ac:dyDescent="0.25">
      <c r="A732" t="s">
        <v>741</v>
      </c>
      <c r="B732" t="s">
        <v>7</v>
      </c>
      <c r="C732" s="3">
        <v>40977</v>
      </c>
      <c r="D732" s="3">
        <v>40977</v>
      </c>
    </row>
    <row r="733" spans="1:4" x14ac:dyDescent="0.25">
      <c r="A733" t="s">
        <v>742</v>
      </c>
      <c r="B733" t="s">
        <v>8</v>
      </c>
      <c r="C733" s="3">
        <v>41244</v>
      </c>
      <c r="D733" s="3">
        <v>41254</v>
      </c>
    </row>
    <row r="734" spans="1:4" x14ac:dyDescent="0.25">
      <c r="A734" t="s">
        <v>743</v>
      </c>
      <c r="B734" t="s">
        <v>7</v>
      </c>
      <c r="C734" s="3">
        <v>41540</v>
      </c>
      <c r="D734" s="3">
        <v>41588</v>
      </c>
    </row>
    <row r="735" spans="1:4" x14ac:dyDescent="0.25">
      <c r="A735" t="s">
        <v>744</v>
      </c>
      <c r="B735" t="s">
        <v>7</v>
      </c>
      <c r="C735" s="3">
        <v>41472</v>
      </c>
      <c r="D735" s="3">
        <v>41496</v>
      </c>
    </row>
    <row r="736" spans="1:4" x14ac:dyDescent="0.25">
      <c r="A736" t="s">
        <v>745</v>
      </c>
      <c r="B736" t="s">
        <v>5</v>
      </c>
      <c r="C736" s="3">
        <v>41221</v>
      </c>
      <c r="D736" s="3">
        <v>41234</v>
      </c>
    </row>
    <row r="737" spans="1:4" x14ac:dyDescent="0.25">
      <c r="A737" t="s">
        <v>746</v>
      </c>
      <c r="B737" t="s">
        <v>7</v>
      </c>
      <c r="C737" s="3">
        <v>40915</v>
      </c>
      <c r="D737" s="3">
        <v>40916</v>
      </c>
    </row>
    <row r="738" spans="1:4" x14ac:dyDescent="0.25">
      <c r="A738" t="s">
        <v>747</v>
      </c>
      <c r="B738" t="s">
        <v>5</v>
      </c>
      <c r="C738" s="3">
        <v>41512</v>
      </c>
      <c r="D738" s="3">
        <v>41514</v>
      </c>
    </row>
    <row r="739" spans="1:4" x14ac:dyDescent="0.25">
      <c r="A739" t="s">
        <v>748</v>
      </c>
      <c r="B739" t="s">
        <v>8</v>
      </c>
      <c r="C739" s="3">
        <v>41481</v>
      </c>
      <c r="D739" s="3">
        <v>41484</v>
      </c>
    </row>
    <row r="740" spans="1:4" x14ac:dyDescent="0.25">
      <c r="A740" t="s">
        <v>749</v>
      </c>
      <c r="B740" t="s">
        <v>5</v>
      </c>
      <c r="C740" s="3">
        <v>41091</v>
      </c>
      <c r="D740" s="3">
        <v>41107</v>
      </c>
    </row>
    <row r="741" spans="1:4" x14ac:dyDescent="0.25">
      <c r="A741" t="s">
        <v>750</v>
      </c>
      <c r="B741" t="s">
        <v>7</v>
      </c>
      <c r="C741" s="3">
        <v>41141</v>
      </c>
      <c r="D741" s="3">
        <v>41149</v>
      </c>
    </row>
    <row r="742" spans="1:4" x14ac:dyDescent="0.25">
      <c r="A742" t="s">
        <v>751</v>
      </c>
      <c r="B742" t="s">
        <v>7</v>
      </c>
      <c r="C742" s="3">
        <v>41514</v>
      </c>
      <c r="D742" s="3">
        <v>41527</v>
      </c>
    </row>
    <row r="743" spans="1:4" x14ac:dyDescent="0.25">
      <c r="A743" t="s">
        <v>752</v>
      </c>
      <c r="B743" t="s">
        <v>7</v>
      </c>
      <c r="C743" s="3">
        <v>41136</v>
      </c>
      <c r="D743" s="3">
        <v>41137</v>
      </c>
    </row>
    <row r="744" spans="1:4" x14ac:dyDescent="0.25">
      <c r="A744" t="s">
        <v>753</v>
      </c>
      <c r="B744" t="s">
        <v>5</v>
      </c>
      <c r="C744" s="3">
        <v>41368</v>
      </c>
      <c r="D744" s="3">
        <v>41369</v>
      </c>
    </row>
    <row r="745" spans="1:4" x14ac:dyDescent="0.25">
      <c r="A745" t="s">
        <v>754</v>
      </c>
      <c r="B745" t="s">
        <v>8</v>
      </c>
      <c r="C745" s="3">
        <v>41491</v>
      </c>
      <c r="D745" s="3">
        <v>41494</v>
      </c>
    </row>
    <row r="746" spans="1:4" x14ac:dyDescent="0.25">
      <c r="A746" t="s">
        <v>755</v>
      </c>
      <c r="B746" t="s">
        <v>7</v>
      </c>
      <c r="C746" s="3">
        <v>41002</v>
      </c>
      <c r="D746" s="3">
        <v>41010</v>
      </c>
    </row>
    <row r="747" spans="1:4" x14ac:dyDescent="0.25">
      <c r="A747" t="s">
        <v>756</v>
      </c>
      <c r="B747" t="s">
        <v>5</v>
      </c>
      <c r="C747" s="3">
        <v>41396</v>
      </c>
      <c r="D747" s="3">
        <v>41425</v>
      </c>
    </row>
    <row r="748" spans="1:4" x14ac:dyDescent="0.25">
      <c r="A748" t="s">
        <v>757</v>
      </c>
      <c r="B748" t="s">
        <v>7</v>
      </c>
      <c r="C748" s="3">
        <v>40965</v>
      </c>
      <c r="D748" s="3">
        <v>40979</v>
      </c>
    </row>
    <row r="749" spans="1:4" x14ac:dyDescent="0.25">
      <c r="A749" t="s">
        <v>758</v>
      </c>
      <c r="B749" t="s">
        <v>5</v>
      </c>
      <c r="C749" s="3">
        <v>41102</v>
      </c>
      <c r="D749" s="3">
        <v>41144</v>
      </c>
    </row>
    <row r="750" spans="1:4" x14ac:dyDescent="0.25">
      <c r="A750" t="s">
        <v>759</v>
      </c>
      <c r="B750" t="s">
        <v>8</v>
      </c>
      <c r="C750" s="3">
        <v>41022</v>
      </c>
      <c r="D750" s="3">
        <v>41026</v>
      </c>
    </row>
    <row r="751" spans="1:4" x14ac:dyDescent="0.25">
      <c r="A751" t="s">
        <v>760</v>
      </c>
      <c r="B751" t="s">
        <v>7</v>
      </c>
      <c r="C751" s="3">
        <v>41061</v>
      </c>
      <c r="D751" s="3">
        <v>41065</v>
      </c>
    </row>
    <row r="752" spans="1:4" x14ac:dyDescent="0.25">
      <c r="A752" t="s">
        <v>761</v>
      </c>
      <c r="B752" t="s">
        <v>5</v>
      </c>
      <c r="C752" s="3">
        <v>41230</v>
      </c>
      <c r="D752" s="3">
        <v>41254</v>
      </c>
    </row>
    <row r="753" spans="1:4" x14ac:dyDescent="0.25">
      <c r="A753" t="s">
        <v>762</v>
      </c>
      <c r="B753" t="s">
        <v>8</v>
      </c>
      <c r="C753" s="3">
        <v>41069</v>
      </c>
      <c r="D753" s="3">
        <v>41070</v>
      </c>
    </row>
    <row r="754" spans="1:4" x14ac:dyDescent="0.25">
      <c r="A754" t="s">
        <v>763</v>
      </c>
      <c r="B754" t="s">
        <v>5</v>
      </c>
      <c r="C754" s="3">
        <v>41069</v>
      </c>
      <c r="D754" s="3">
        <v>41111</v>
      </c>
    </row>
    <row r="755" spans="1:4" x14ac:dyDescent="0.25">
      <c r="A755" t="s">
        <v>764</v>
      </c>
      <c r="B755" t="s">
        <v>8</v>
      </c>
      <c r="C755" s="3">
        <v>41269</v>
      </c>
      <c r="D755" s="3">
        <v>41270</v>
      </c>
    </row>
    <row r="756" spans="1:4" x14ac:dyDescent="0.25">
      <c r="A756" t="s">
        <v>765</v>
      </c>
      <c r="B756" t="s">
        <v>5</v>
      </c>
      <c r="C756" s="3">
        <v>41247</v>
      </c>
      <c r="D756" s="3">
        <v>41260</v>
      </c>
    </row>
    <row r="757" spans="1:4" x14ac:dyDescent="0.25">
      <c r="A757" t="s">
        <v>766</v>
      </c>
      <c r="B757" t="s">
        <v>7</v>
      </c>
      <c r="C757" s="3">
        <v>41402</v>
      </c>
      <c r="D757" s="3">
        <v>41406</v>
      </c>
    </row>
    <row r="758" spans="1:4" x14ac:dyDescent="0.25">
      <c r="A758" t="s">
        <v>767</v>
      </c>
      <c r="B758" t="s">
        <v>8</v>
      </c>
      <c r="C758" s="3">
        <v>41301</v>
      </c>
      <c r="D758" s="3">
        <v>41304</v>
      </c>
    </row>
    <row r="759" spans="1:4" x14ac:dyDescent="0.25">
      <c r="A759" t="s">
        <v>768</v>
      </c>
      <c r="B759" t="s">
        <v>7</v>
      </c>
      <c r="C759" s="3">
        <v>41609</v>
      </c>
      <c r="D759" s="3">
        <v>41613</v>
      </c>
    </row>
    <row r="760" spans="1:4" x14ac:dyDescent="0.25">
      <c r="A760" t="s">
        <v>769</v>
      </c>
      <c r="B760" t="s">
        <v>8</v>
      </c>
      <c r="C760" s="3">
        <v>40949</v>
      </c>
      <c r="D760" s="3">
        <v>40951</v>
      </c>
    </row>
    <row r="761" spans="1:4" x14ac:dyDescent="0.25">
      <c r="A761" t="s">
        <v>770</v>
      </c>
      <c r="B761" t="s">
        <v>5</v>
      </c>
      <c r="C761" s="3">
        <v>41308</v>
      </c>
      <c r="D761" s="3">
        <v>41310</v>
      </c>
    </row>
    <row r="762" spans="1:4" x14ac:dyDescent="0.25">
      <c r="A762" t="s">
        <v>771</v>
      </c>
      <c r="B762" t="s">
        <v>7</v>
      </c>
      <c r="C762" s="3">
        <v>41389</v>
      </c>
      <c r="D762" s="3">
        <v>41390</v>
      </c>
    </row>
    <row r="763" spans="1:4" x14ac:dyDescent="0.25">
      <c r="A763" t="s">
        <v>772</v>
      </c>
      <c r="B763" t="s">
        <v>8</v>
      </c>
      <c r="C763" s="3">
        <v>41574</v>
      </c>
      <c r="D763" s="3">
        <v>41578</v>
      </c>
    </row>
    <row r="764" spans="1:4" x14ac:dyDescent="0.25">
      <c r="A764" t="s">
        <v>773</v>
      </c>
      <c r="B764" t="s">
        <v>5</v>
      </c>
      <c r="C764" s="3">
        <v>40942</v>
      </c>
      <c r="D764" s="3">
        <v>40970</v>
      </c>
    </row>
    <row r="765" spans="1:4" x14ac:dyDescent="0.25">
      <c r="A765" t="s">
        <v>774</v>
      </c>
      <c r="B765" t="s">
        <v>5</v>
      </c>
      <c r="C765" s="3">
        <v>41521</v>
      </c>
      <c r="D765" s="3">
        <v>41524</v>
      </c>
    </row>
    <row r="766" spans="1:4" x14ac:dyDescent="0.25">
      <c r="A766" t="s">
        <v>775</v>
      </c>
      <c r="B766" t="s">
        <v>8</v>
      </c>
      <c r="C766" s="3">
        <v>41041</v>
      </c>
      <c r="D766" s="3">
        <v>41060</v>
      </c>
    </row>
    <row r="767" spans="1:4" x14ac:dyDescent="0.25">
      <c r="A767" t="s">
        <v>776</v>
      </c>
      <c r="B767" t="s">
        <v>8</v>
      </c>
      <c r="C767" s="3">
        <v>41565</v>
      </c>
      <c r="D767" s="3">
        <v>41568</v>
      </c>
    </row>
    <row r="768" spans="1:4" x14ac:dyDescent="0.25">
      <c r="A768" t="s">
        <v>777</v>
      </c>
      <c r="B768" t="s">
        <v>8</v>
      </c>
      <c r="C768" s="3">
        <v>41443</v>
      </c>
      <c r="D768" s="3">
        <v>41453</v>
      </c>
    </row>
    <row r="769" spans="1:4" x14ac:dyDescent="0.25">
      <c r="A769" t="s">
        <v>778</v>
      </c>
      <c r="B769" t="s">
        <v>5</v>
      </c>
      <c r="C769" s="3">
        <v>41479</v>
      </c>
      <c r="D769" s="3">
        <v>41496</v>
      </c>
    </row>
    <row r="770" spans="1:4" x14ac:dyDescent="0.25">
      <c r="A770" t="s">
        <v>779</v>
      </c>
      <c r="B770" t="s">
        <v>8</v>
      </c>
      <c r="C770" s="3">
        <v>41635</v>
      </c>
      <c r="D770" s="3">
        <v>41654</v>
      </c>
    </row>
    <row r="771" spans="1:4" x14ac:dyDescent="0.25">
      <c r="A771" t="s">
        <v>780</v>
      </c>
      <c r="B771" t="s">
        <v>5</v>
      </c>
      <c r="C771" s="3">
        <v>41536</v>
      </c>
      <c r="D771" s="3">
        <v>41548</v>
      </c>
    </row>
    <row r="772" spans="1:4" x14ac:dyDescent="0.25">
      <c r="A772" t="s">
        <v>781</v>
      </c>
      <c r="B772" t="s">
        <v>7</v>
      </c>
      <c r="C772" s="3">
        <v>41530</v>
      </c>
      <c r="D772" s="3">
        <v>41533</v>
      </c>
    </row>
    <row r="773" spans="1:4" x14ac:dyDescent="0.25">
      <c r="A773" t="s">
        <v>782</v>
      </c>
      <c r="B773" t="s">
        <v>8</v>
      </c>
      <c r="C773" s="3">
        <v>41516</v>
      </c>
      <c r="D773" s="3">
        <v>41559</v>
      </c>
    </row>
    <row r="774" spans="1:4" x14ac:dyDescent="0.25">
      <c r="A774" t="s">
        <v>783</v>
      </c>
      <c r="B774" t="s">
        <v>8</v>
      </c>
      <c r="C774" s="3">
        <v>41069</v>
      </c>
      <c r="D774" s="3">
        <v>41102</v>
      </c>
    </row>
    <row r="775" spans="1:4" x14ac:dyDescent="0.25">
      <c r="A775" t="s">
        <v>784</v>
      </c>
      <c r="B775" t="s">
        <v>8</v>
      </c>
      <c r="C775" s="3">
        <v>41076</v>
      </c>
      <c r="D775" s="3">
        <v>41078</v>
      </c>
    </row>
    <row r="776" spans="1:4" x14ac:dyDescent="0.25">
      <c r="A776" t="s">
        <v>785</v>
      </c>
      <c r="B776" t="s">
        <v>5</v>
      </c>
      <c r="C776" s="3">
        <v>41095</v>
      </c>
      <c r="D776" s="3">
        <v>41096</v>
      </c>
    </row>
    <row r="777" spans="1:4" x14ac:dyDescent="0.25">
      <c r="A777" t="s">
        <v>786</v>
      </c>
      <c r="B777" t="s">
        <v>5</v>
      </c>
      <c r="C777" s="3">
        <v>40981</v>
      </c>
      <c r="D777" s="3">
        <v>40985</v>
      </c>
    </row>
    <row r="778" spans="1:4" x14ac:dyDescent="0.25">
      <c r="A778" t="s">
        <v>787</v>
      </c>
      <c r="B778" t="s">
        <v>7</v>
      </c>
      <c r="C778" s="3">
        <v>41108</v>
      </c>
      <c r="D778" s="3">
        <v>41112</v>
      </c>
    </row>
    <row r="779" spans="1:4" x14ac:dyDescent="0.25">
      <c r="A779" t="s">
        <v>788</v>
      </c>
      <c r="B779" t="s">
        <v>5</v>
      </c>
      <c r="C779" s="3">
        <v>40925</v>
      </c>
      <c r="D779" s="3">
        <v>40928</v>
      </c>
    </row>
    <row r="780" spans="1:4" x14ac:dyDescent="0.25">
      <c r="A780" t="s">
        <v>789</v>
      </c>
      <c r="B780" t="s">
        <v>8</v>
      </c>
      <c r="C780" s="3">
        <v>41302</v>
      </c>
      <c r="D780" s="3">
        <v>41312</v>
      </c>
    </row>
    <row r="781" spans="1:4" x14ac:dyDescent="0.25">
      <c r="A781" t="s">
        <v>790</v>
      </c>
      <c r="B781" t="s">
        <v>8</v>
      </c>
      <c r="C781" s="3">
        <v>41616</v>
      </c>
      <c r="D781" s="3">
        <v>41616</v>
      </c>
    </row>
    <row r="782" spans="1:4" x14ac:dyDescent="0.25">
      <c r="A782" t="s">
        <v>791</v>
      </c>
      <c r="B782" t="s">
        <v>5</v>
      </c>
      <c r="C782" s="3">
        <v>41083</v>
      </c>
      <c r="D782" s="3">
        <v>41089</v>
      </c>
    </row>
    <row r="783" spans="1:4" x14ac:dyDescent="0.25">
      <c r="A783" t="s">
        <v>792</v>
      </c>
      <c r="B783" t="s">
        <v>5</v>
      </c>
      <c r="C783" s="3">
        <v>41630</v>
      </c>
      <c r="D783" s="3">
        <v>41637</v>
      </c>
    </row>
    <row r="784" spans="1:4" x14ac:dyDescent="0.25">
      <c r="A784" t="s">
        <v>793</v>
      </c>
      <c r="B784" t="s">
        <v>7</v>
      </c>
      <c r="C784" s="3">
        <v>41291</v>
      </c>
      <c r="D784" s="3">
        <v>41327</v>
      </c>
    </row>
    <row r="785" spans="1:4" x14ac:dyDescent="0.25">
      <c r="A785" t="s">
        <v>794</v>
      </c>
      <c r="B785" t="s">
        <v>7</v>
      </c>
      <c r="C785" s="3">
        <v>41111</v>
      </c>
      <c r="D785" s="3">
        <v>41112</v>
      </c>
    </row>
    <row r="786" spans="1:4" x14ac:dyDescent="0.25">
      <c r="A786" t="s">
        <v>795</v>
      </c>
      <c r="B786" t="s">
        <v>7</v>
      </c>
      <c r="C786" s="3">
        <v>41011</v>
      </c>
      <c r="D786" s="3">
        <v>41022</v>
      </c>
    </row>
    <row r="787" spans="1:4" x14ac:dyDescent="0.25">
      <c r="A787" t="s">
        <v>796</v>
      </c>
      <c r="B787" t="s">
        <v>5</v>
      </c>
      <c r="C787" s="3">
        <v>41018</v>
      </c>
      <c r="D787" s="3">
        <v>41022</v>
      </c>
    </row>
    <row r="788" spans="1:4" x14ac:dyDescent="0.25">
      <c r="A788" t="s">
        <v>797</v>
      </c>
      <c r="B788" t="s">
        <v>8</v>
      </c>
      <c r="C788" s="3">
        <v>41463</v>
      </c>
      <c r="D788" s="3">
        <v>41468</v>
      </c>
    </row>
    <row r="789" spans="1:4" x14ac:dyDescent="0.25">
      <c r="A789" t="s">
        <v>798</v>
      </c>
      <c r="B789" t="s">
        <v>5</v>
      </c>
      <c r="C789" s="3">
        <v>40969</v>
      </c>
      <c r="D789" s="3">
        <v>41004</v>
      </c>
    </row>
    <row r="790" spans="1:4" x14ac:dyDescent="0.25">
      <c r="A790" t="s">
        <v>799</v>
      </c>
      <c r="B790" t="s">
        <v>5</v>
      </c>
      <c r="C790" s="3">
        <v>41521</v>
      </c>
      <c r="D790" s="3">
        <v>41545</v>
      </c>
    </row>
    <row r="791" spans="1:4" x14ac:dyDescent="0.25">
      <c r="A791" t="s">
        <v>800</v>
      </c>
      <c r="B791" t="s">
        <v>5</v>
      </c>
      <c r="C791" s="3">
        <v>41454</v>
      </c>
      <c r="D791" s="3">
        <v>41458</v>
      </c>
    </row>
    <row r="792" spans="1:4" x14ac:dyDescent="0.25">
      <c r="A792" t="s">
        <v>801</v>
      </c>
      <c r="B792" t="s">
        <v>5</v>
      </c>
      <c r="C792" s="3">
        <v>41559</v>
      </c>
      <c r="D792" s="3">
        <v>41559</v>
      </c>
    </row>
    <row r="793" spans="1:4" x14ac:dyDescent="0.25">
      <c r="A793" t="s">
        <v>802</v>
      </c>
      <c r="B793" t="s">
        <v>7</v>
      </c>
      <c r="C793" s="3">
        <v>41468</v>
      </c>
      <c r="D793" s="3">
        <v>41478</v>
      </c>
    </row>
    <row r="794" spans="1:4" x14ac:dyDescent="0.25">
      <c r="A794" t="s">
        <v>803</v>
      </c>
      <c r="B794" t="s">
        <v>7</v>
      </c>
      <c r="C794" s="3">
        <v>41374</v>
      </c>
      <c r="D794" s="3">
        <v>41389</v>
      </c>
    </row>
    <row r="795" spans="1:4" x14ac:dyDescent="0.25">
      <c r="A795" t="s">
        <v>804</v>
      </c>
      <c r="B795" t="s">
        <v>5</v>
      </c>
      <c r="C795" s="3">
        <v>40964</v>
      </c>
      <c r="D795" s="3">
        <v>40965</v>
      </c>
    </row>
    <row r="796" spans="1:4" x14ac:dyDescent="0.25">
      <c r="A796" t="s">
        <v>805</v>
      </c>
      <c r="B796" t="s">
        <v>7</v>
      </c>
      <c r="C796" s="3">
        <v>41361</v>
      </c>
      <c r="D796" s="3">
        <v>41363</v>
      </c>
    </row>
    <row r="797" spans="1:4" x14ac:dyDescent="0.25">
      <c r="A797" t="s">
        <v>806</v>
      </c>
      <c r="B797" t="s">
        <v>8</v>
      </c>
      <c r="C797" s="3">
        <v>41229</v>
      </c>
      <c r="D797" s="3">
        <v>41262</v>
      </c>
    </row>
    <row r="798" spans="1:4" x14ac:dyDescent="0.25">
      <c r="A798" t="s">
        <v>807</v>
      </c>
      <c r="B798" t="s">
        <v>5</v>
      </c>
      <c r="C798" s="3">
        <v>41502</v>
      </c>
      <c r="D798" s="3">
        <v>41525</v>
      </c>
    </row>
    <row r="799" spans="1:4" x14ac:dyDescent="0.25">
      <c r="A799" t="s">
        <v>808</v>
      </c>
      <c r="B799" t="s">
        <v>7</v>
      </c>
      <c r="C799" s="3">
        <v>41602</v>
      </c>
      <c r="D799" s="3">
        <v>41606</v>
      </c>
    </row>
    <row r="800" spans="1:4" x14ac:dyDescent="0.25">
      <c r="A800" t="s">
        <v>809</v>
      </c>
      <c r="B800" t="s">
        <v>5</v>
      </c>
      <c r="C800" s="3">
        <v>41205</v>
      </c>
      <c r="D800" s="3">
        <v>41211</v>
      </c>
    </row>
    <row r="801" spans="1:4" x14ac:dyDescent="0.25">
      <c r="A801" t="s">
        <v>810</v>
      </c>
      <c r="B801" t="s">
        <v>8</v>
      </c>
      <c r="C801" s="3">
        <v>41278</v>
      </c>
      <c r="D801" s="3">
        <v>41278</v>
      </c>
    </row>
    <row r="802" spans="1:4" x14ac:dyDescent="0.25">
      <c r="A802" t="s">
        <v>811</v>
      </c>
      <c r="B802" t="s">
        <v>5</v>
      </c>
      <c r="C802" s="3">
        <v>41069</v>
      </c>
      <c r="D802" s="3">
        <v>41091</v>
      </c>
    </row>
    <row r="803" spans="1:4" x14ac:dyDescent="0.25">
      <c r="A803" t="s">
        <v>812</v>
      </c>
      <c r="B803" t="s">
        <v>5</v>
      </c>
      <c r="C803" s="3">
        <v>41413</v>
      </c>
      <c r="D803" s="3">
        <v>41416</v>
      </c>
    </row>
    <row r="804" spans="1:4" x14ac:dyDescent="0.25">
      <c r="A804" t="s">
        <v>813</v>
      </c>
      <c r="B804" t="s">
        <v>8</v>
      </c>
      <c r="C804" s="3">
        <v>41179</v>
      </c>
      <c r="D804" s="3">
        <v>41182</v>
      </c>
    </row>
    <row r="805" spans="1:4" x14ac:dyDescent="0.25">
      <c r="A805" t="s">
        <v>814</v>
      </c>
      <c r="B805" t="s">
        <v>7</v>
      </c>
      <c r="C805" s="3">
        <v>41323</v>
      </c>
      <c r="D805" s="3">
        <v>41327</v>
      </c>
    </row>
    <row r="806" spans="1:4" x14ac:dyDescent="0.25">
      <c r="A806" t="s">
        <v>815</v>
      </c>
      <c r="B806" t="s">
        <v>8</v>
      </c>
      <c r="C806" s="3">
        <v>41238</v>
      </c>
      <c r="D806" s="3">
        <v>41282</v>
      </c>
    </row>
    <row r="807" spans="1:4" x14ac:dyDescent="0.25">
      <c r="A807" t="s">
        <v>816</v>
      </c>
      <c r="B807" t="s">
        <v>5</v>
      </c>
      <c r="C807" s="3">
        <v>41278</v>
      </c>
      <c r="D807" s="3">
        <v>41325</v>
      </c>
    </row>
    <row r="808" spans="1:4" x14ac:dyDescent="0.25">
      <c r="A808" t="s">
        <v>817</v>
      </c>
      <c r="B808" t="s">
        <v>5</v>
      </c>
      <c r="C808" s="3">
        <v>41497</v>
      </c>
      <c r="D808" s="3">
        <v>41513</v>
      </c>
    </row>
    <row r="809" spans="1:4" x14ac:dyDescent="0.25">
      <c r="A809" t="s">
        <v>818</v>
      </c>
      <c r="B809" t="s">
        <v>5</v>
      </c>
      <c r="C809" s="3">
        <v>41431</v>
      </c>
      <c r="D809" s="3">
        <v>41440</v>
      </c>
    </row>
    <row r="810" spans="1:4" x14ac:dyDescent="0.25">
      <c r="A810" t="s">
        <v>819</v>
      </c>
      <c r="B810" t="s">
        <v>7</v>
      </c>
      <c r="C810" s="3">
        <v>41245</v>
      </c>
      <c r="D810" s="3">
        <v>41286</v>
      </c>
    </row>
    <row r="811" spans="1:4" x14ac:dyDescent="0.25">
      <c r="A811" t="s">
        <v>820</v>
      </c>
      <c r="B811" t="s">
        <v>5</v>
      </c>
      <c r="C811" s="3">
        <v>41350</v>
      </c>
      <c r="D811" s="3">
        <v>41358</v>
      </c>
    </row>
    <row r="812" spans="1:4" x14ac:dyDescent="0.25">
      <c r="A812" t="s">
        <v>821</v>
      </c>
      <c r="B812" t="s">
        <v>7</v>
      </c>
      <c r="C812" s="3">
        <v>41451</v>
      </c>
      <c r="D812" s="3">
        <v>41454</v>
      </c>
    </row>
    <row r="813" spans="1:4" x14ac:dyDescent="0.25">
      <c r="A813" t="s">
        <v>822</v>
      </c>
      <c r="B813" t="s">
        <v>7</v>
      </c>
      <c r="C813" s="3">
        <v>40910</v>
      </c>
      <c r="D813" s="3">
        <v>40910</v>
      </c>
    </row>
    <row r="814" spans="1:4" x14ac:dyDescent="0.25">
      <c r="A814" t="s">
        <v>823</v>
      </c>
      <c r="B814" t="s">
        <v>8</v>
      </c>
      <c r="C814" s="3">
        <v>41176</v>
      </c>
      <c r="D814" s="3">
        <v>41178</v>
      </c>
    </row>
    <row r="815" spans="1:4" x14ac:dyDescent="0.25">
      <c r="A815" t="s">
        <v>824</v>
      </c>
      <c r="B815" t="s">
        <v>8</v>
      </c>
      <c r="C815" s="3">
        <v>41094</v>
      </c>
      <c r="D815" s="3">
        <v>41107</v>
      </c>
    </row>
    <row r="816" spans="1:4" x14ac:dyDescent="0.25">
      <c r="A816" t="s">
        <v>825</v>
      </c>
      <c r="B816" t="s">
        <v>7</v>
      </c>
      <c r="C816" s="3">
        <v>41631</v>
      </c>
      <c r="D816" s="3">
        <v>41636</v>
      </c>
    </row>
    <row r="817" spans="1:4" x14ac:dyDescent="0.25">
      <c r="A817" t="s">
        <v>826</v>
      </c>
      <c r="B817" t="s">
        <v>7</v>
      </c>
      <c r="C817" s="3">
        <v>41404</v>
      </c>
      <c r="D817" s="3">
        <v>41406</v>
      </c>
    </row>
    <row r="818" spans="1:4" x14ac:dyDescent="0.25">
      <c r="A818" t="s">
        <v>827</v>
      </c>
      <c r="B818" t="s">
        <v>7</v>
      </c>
      <c r="C818" s="3">
        <v>41476</v>
      </c>
      <c r="D818" s="3">
        <v>41483</v>
      </c>
    </row>
    <row r="819" spans="1:4" x14ac:dyDescent="0.25">
      <c r="A819" t="s">
        <v>828</v>
      </c>
      <c r="B819" t="s">
        <v>7</v>
      </c>
      <c r="C819" s="3">
        <v>41294</v>
      </c>
      <c r="D819" s="3">
        <v>41310</v>
      </c>
    </row>
    <row r="820" spans="1:4" x14ac:dyDescent="0.25">
      <c r="A820" t="s">
        <v>829</v>
      </c>
      <c r="B820" t="s">
        <v>7</v>
      </c>
      <c r="C820" s="3">
        <v>41603</v>
      </c>
      <c r="D820" s="3">
        <v>41622</v>
      </c>
    </row>
    <row r="821" spans="1:4" x14ac:dyDescent="0.25">
      <c r="A821" t="s">
        <v>830</v>
      </c>
      <c r="B821" t="s">
        <v>5</v>
      </c>
      <c r="C821" s="3">
        <v>41241</v>
      </c>
      <c r="D821" s="3">
        <v>41242</v>
      </c>
    </row>
    <row r="822" spans="1:4" x14ac:dyDescent="0.25">
      <c r="A822" t="s">
        <v>831</v>
      </c>
      <c r="B822" t="s">
        <v>8</v>
      </c>
      <c r="C822" s="3">
        <v>41568</v>
      </c>
      <c r="D822" s="3">
        <v>41571</v>
      </c>
    </row>
    <row r="823" spans="1:4" x14ac:dyDescent="0.25">
      <c r="A823" t="s">
        <v>832</v>
      </c>
      <c r="B823" t="s">
        <v>5</v>
      </c>
      <c r="C823" s="3">
        <v>41122</v>
      </c>
      <c r="D823" s="3">
        <v>41140</v>
      </c>
    </row>
    <row r="824" spans="1:4" x14ac:dyDescent="0.25">
      <c r="A824" t="s">
        <v>833</v>
      </c>
      <c r="B824" t="s">
        <v>5</v>
      </c>
      <c r="C824" s="3">
        <v>41461</v>
      </c>
      <c r="D824" s="3">
        <v>41472</v>
      </c>
    </row>
    <row r="825" spans="1:4" x14ac:dyDescent="0.25">
      <c r="A825" t="s">
        <v>834</v>
      </c>
      <c r="B825" t="s">
        <v>8</v>
      </c>
      <c r="C825" s="3">
        <v>41160</v>
      </c>
      <c r="D825" s="3">
        <v>41160</v>
      </c>
    </row>
    <row r="826" spans="1:4" x14ac:dyDescent="0.25">
      <c r="A826" t="s">
        <v>835</v>
      </c>
      <c r="B826" t="s">
        <v>7</v>
      </c>
      <c r="C826" s="3">
        <v>41261</v>
      </c>
      <c r="D826" s="3">
        <v>41265</v>
      </c>
    </row>
    <row r="827" spans="1:4" x14ac:dyDescent="0.25">
      <c r="A827" t="s">
        <v>836</v>
      </c>
      <c r="B827" t="s">
        <v>5</v>
      </c>
      <c r="C827" s="3">
        <v>40968</v>
      </c>
      <c r="D827" s="3">
        <v>40977</v>
      </c>
    </row>
    <row r="828" spans="1:4" x14ac:dyDescent="0.25">
      <c r="A828" t="s">
        <v>837</v>
      </c>
      <c r="B828" t="s">
        <v>7</v>
      </c>
      <c r="C828" s="3">
        <v>41203</v>
      </c>
      <c r="D828" s="3">
        <v>41203</v>
      </c>
    </row>
    <row r="829" spans="1:4" x14ac:dyDescent="0.25">
      <c r="A829" t="s">
        <v>838</v>
      </c>
      <c r="B829" t="s">
        <v>5</v>
      </c>
      <c r="C829" s="3">
        <v>41253</v>
      </c>
      <c r="D829" s="3">
        <v>41282</v>
      </c>
    </row>
    <row r="830" spans="1:4" x14ac:dyDescent="0.25">
      <c r="A830" t="s">
        <v>839</v>
      </c>
      <c r="B830" t="s">
        <v>7</v>
      </c>
      <c r="C830" s="3">
        <v>40940</v>
      </c>
      <c r="D830" s="3">
        <v>40942</v>
      </c>
    </row>
    <row r="831" spans="1:4" x14ac:dyDescent="0.25">
      <c r="A831" t="s">
        <v>840</v>
      </c>
      <c r="B831" t="s">
        <v>8</v>
      </c>
      <c r="C831" s="3">
        <v>40930</v>
      </c>
      <c r="D831" s="3">
        <v>40946</v>
      </c>
    </row>
    <row r="832" spans="1:4" x14ac:dyDescent="0.25">
      <c r="A832" t="s">
        <v>841</v>
      </c>
      <c r="B832" t="s">
        <v>8</v>
      </c>
      <c r="C832" s="3">
        <v>41184</v>
      </c>
      <c r="D832" s="3">
        <v>41228</v>
      </c>
    </row>
    <row r="833" spans="1:4" x14ac:dyDescent="0.25">
      <c r="A833" t="s">
        <v>842</v>
      </c>
      <c r="B833" t="s">
        <v>7</v>
      </c>
      <c r="C833" s="3">
        <v>41383</v>
      </c>
      <c r="D833" s="3">
        <v>41383</v>
      </c>
    </row>
    <row r="834" spans="1:4" x14ac:dyDescent="0.25">
      <c r="A834" t="s">
        <v>843</v>
      </c>
      <c r="B834" t="s">
        <v>7</v>
      </c>
      <c r="C834" s="3">
        <v>41562</v>
      </c>
      <c r="D834" s="3">
        <v>41564</v>
      </c>
    </row>
    <row r="835" spans="1:4" x14ac:dyDescent="0.25">
      <c r="A835" t="s">
        <v>844</v>
      </c>
      <c r="B835" t="s">
        <v>7</v>
      </c>
      <c r="C835" s="3">
        <v>41029</v>
      </c>
      <c r="D835" s="3">
        <v>41031</v>
      </c>
    </row>
    <row r="836" spans="1:4" x14ac:dyDescent="0.25">
      <c r="A836" t="s">
        <v>845</v>
      </c>
      <c r="B836" t="s">
        <v>8</v>
      </c>
      <c r="C836" s="3">
        <v>41352</v>
      </c>
      <c r="D836" s="3">
        <v>41386</v>
      </c>
    </row>
    <row r="837" spans="1:4" x14ac:dyDescent="0.25">
      <c r="A837" t="s">
        <v>846</v>
      </c>
      <c r="B837" t="s">
        <v>5</v>
      </c>
      <c r="C837" s="3">
        <v>40963</v>
      </c>
      <c r="D837" s="3">
        <v>40965</v>
      </c>
    </row>
    <row r="838" spans="1:4" x14ac:dyDescent="0.25">
      <c r="A838" t="s">
        <v>847</v>
      </c>
      <c r="B838" t="s">
        <v>8</v>
      </c>
      <c r="C838" s="3">
        <v>40946</v>
      </c>
      <c r="D838" s="3">
        <v>40948</v>
      </c>
    </row>
    <row r="839" spans="1:4" x14ac:dyDescent="0.25">
      <c r="A839" t="s">
        <v>848</v>
      </c>
      <c r="B839" t="s">
        <v>5</v>
      </c>
      <c r="C839" s="3">
        <v>41014</v>
      </c>
      <c r="D839" s="3">
        <v>41053</v>
      </c>
    </row>
    <row r="840" spans="1:4" x14ac:dyDescent="0.25">
      <c r="A840" t="s">
        <v>849</v>
      </c>
      <c r="B840" t="s">
        <v>5</v>
      </c>
      <c r="C840" s="3">
        <v>41415</v>
      </c>
      <c r="D840" s="3">
        <v>41418</v>
      </c>
    </row>
    <row r="841" spans="1:4" x14ac:dyDescent="0.25">
      <c r="A841" t="s">
        <v>850</v>
      </c>
      <c r="B841" t="s">
        <v>7</v>
      </c>
      <c r="C841" s="3">
        <v>41253</v>
      </c>
      <c r="D841" s="3">
        <v>41271</v>
      </c>
    </row>
    <row r="842" spans="1:4" x14ac:dyDescent="0.25">
      <c r="A842" t="s">
        <v>851</v>
      </c>
      <c r="B842" t="s">
        <v>5</v>
      </c>
      <c r="C842" s="3">
        <v>41102</v>
      </c>
      <c r="D842" s="3">
        <v>41112</v>
      </c>
    </row>
    <row r="843" spans="1:4" x14ac:dyDescent="0.25">
      <c r="A843" t="s">
        <v>852</v>
      </c>
      <c r="B843" t="s">
        <v>7</v>
      </c>
      <c r="C843" s="3">
        <v>41188</v>
      </c>
      <c r="D843" s="3">
        <v>41197</v>
      </c>
    </row>
    <row r="844" spans="1:4" x14ac:dyDescent="0.25">
      <c r="A844" t="s">
        <v>853</v>
      </c>
      <c r="B844" t="s">
        <v>8</v>
      </c>
      <c r="C844" s="3">
        <v>41475</v>
      </c>
      <c r="D844" s="3">
        <v>41520</v>
      </c>
    </row>
    <row r="845" spans="1:4" x14ac:dyDescent="0.25">
      <c r="A845" t="s">
        <v>854</v>
      </c>
      <c r="B845" t="s">
        <v>5</v>
      </c>
      <c r="C845" s="3">
        <v>41438</v>
      </c>
      <c r="D845" s="3">
        <v>41457</v>
      </c>
    </row>
    <row r="846" spans="1:4" x14ac:dyDescent="0.25">
      <c r="A846" t="s">
        <v>855</v>
      </c>
      <c r="B846" t="s">
        <v>5</v>
      </c>
      <c r="C846" s="3">
        <v>41004</v>
      </c>
      <c r="D846" s="3">
        <v>41008</v>
      </c>
    </row>
    <row r="847" spans="1:4" x14ac:dyDescent="0.25">
      <c r="A847" t="s">
        <v>856</v>
      </c>
      <c r="B847" t="s">
        <v>5</v>
      </c>
      <c r="C847" s="3">
        <v>41094</v>
      </c>
      <c r="D847" s="3">
        <v>41113</v>
      </c>
    </row>
    <row r="848" spans="1:4" x14ac:dyDescent="0.25">
      <c r="A848" t="s">
        <v>857</v>
      </c>
      <c r="B848" t="s">
        <v>5</v>
      </c>
      <c r="C848" s="3">
        <v>40956</v>
      </c>
      <c r="D848" s="3">
        <v>40976</v>
      </c>
    </row>
    <row r="849" spans="1:4" x14ac:dyDescent="0.25">
      <c r="A849" t="s">
        <v>858</v>
      </c>
      <c r="B849" t="s">
        <v>5</v>
      </c>
      <c r="C849" s="3">
        <v>41215</v>
      </c>
      <c r="D849" s="3">
        <v>41243</v>
      </c>
    </row>
    <row r="850" spans="1:4" x14ac:dyDescent="0.25">
      <c r="A850" t="s">
        <v>859</v>
      </c>
      <c r="B850" t="s">
        <v>8</v>
      </c>
      <c r="C850" s="3">
        <v>41413</v>
      </c>
      <c r="D850" s="3">
        <v>41422</v>
      </c>
    </row>
    <row r="851" spans="1:4" x14ac:dyDescent="0.25">
      <c r="A851" t="s">
        <v>860</v>
      </c>
      <c r="B851" t="s">
        <v>5</v>
      </c>
      <c r="C851" s="3">
        <v>40978</v>
      </c>
      <c r="D851" s="3">
        <v>41011</v>
      </c>
    </row>
    <row r="852" spans="1:4" x14ac:dyDescent="0.25">
      <c r="A852" t="s">
        <v>861</v>
      </c>
      <c r="B852" t="s">
        <v>8</v>
      </c>
      <c r="C852" s="3">
        <v>41032</v>
      </c>
      <c r="D852" s="3">
        <v>41032</v>
      </c>
    </row>
    <row r="853" spans="1:4" x14ac:dyDescent="0.25">
      <c r="A853" t="s">
        <v>862</v>
      </c>
      <c r="B853" t="s">
        <v>7</v>
      </c>
      <c r="C853" s="3">
        <v>40941</v>
      </c>
      <c r="D853" s="3">
        <v>40958</v>
      </c>
    </row>
    <row r="854" spans="1:4" x14ac:dyDescent="0.25">
      <c r="A854" t="s">
        <v>863</v>
      </c>
      <c r="B854" t="s">
        <v>7</v>
      </c>
      <c r="C854" s="3">
        <v>41558</v>
      </c>
      <c r="D854" s="3">
        <v>41560</v>
      </c>
    </row>
    <row r="855" spans="1:4" x14ac:dyDescent="0.25">
      <c r="A855" t="s">
        <v>864</v>
      </c>
      <c r="B855" t="s">
        <v>5</v>
      </c>
      <c r="C855" s="3">
        <v>41603</v>
      </c>
      <c r="D855" s="3">
        <v>41629</v>
      </c>
    </row>
    <row r="856" spans="1:4" x14ac:dyDescent="0.25">
      <c r="A856" t="s">
        <v>865</v>
      </c>
      <c r="B856" t="s">
        <v>5</v>
      </c>
      <c r="C856" s="3">
        <v>41161</v>
      </c>
      <c r="D856" s="3">
        <v>41164</v>
      </c>
    </row>
    <row r="857" spans="1:4" x14ac:dyDescent="0.25">
      <c r="A857" t="s">
        <v>866</v>
      </c>
      <c r="B857" t="s">
        <v>7</v>
      </c>
      <c r="C857" s="3">
        <v>41258</v>
      </c>
      <c r="D857" s="3">
        <v>41262</v>
      </c>
    </row>
    <row r="858" spans="1:4" x14ac:dyDescent="0.25">
      <c r="A858" t="s">
        <v>867</v>
      </c>
      <c r="B858" t="s">
        <v>7</v>
      </c>
      <c r="C858" s="3">
        <v>41211</v>
      </c>
      <c r="D858" s="3">
        <v>41225</v>
      </c>
    </row>
    <row r="859" spans="1:4" x14ac:dyDescent="0.25">
      <c r="A859" t="s">
        <v>868</v>
      </c>
      <c r="B859" t="s">
        <v>8</v>
      </c>
      <c r="C859" s="3">
        <v>41219</v>
      </c>
      <c r="D859" s="3">
        <v>41221</v>
      </c>
    </row>
    <row r="860" spans="1:4" x14ac:dyDescent="0.25">
      <c r="A860" t="s">
        <v>869</v>
      </c>
      <c r="B860" t="s">
        <v>8</v>
      </c>
      <c r="C860" s="3">
        <v>41519</v>
      </c>
      <c r="D860" s="3">
        <v>41529</v>
      </c>
    </row>
    <row r="861" spans="1:4" x14ac:dyDescent="0.25">
      <c r="A861" t="s">
        <v>870</v>
      </c>
      <c r="B861" t="s">
        <v>7</v>
      </c>
      <c r="C861" s="3">
        <v>41102</v>
      </c>
      <c r="D861" s="3">
        <v>41105</v>
      </c>
    </row>
    <row r="862" spans="1:4" x14ac:dyDescent="0.25">
      <c r="A862" t="s">
        <v>871</v>
      </c>
      <c r="B862" t="s">
        <v>8</v>
      </c>
      <c r="C862" s="3">
        <v>41151</v>
      </c>
      <c r="D862" s="3">
        <v>41154</v>
      </c>
    </row>
    <row r="863" spans="1:4" x14ac:dyDescent="0.25">
      <c r="A863" t="s">
        <v>872</v>
      </c>
      <c r="B863" t="s">
        <v>8</v>
      </c>
      <c r="C863" s="3">
        <v>41089</v>
      </c>
      <c r="D863" s="3">
        <v>41105</v>
      </c>
    </row>
    <row r="864" spans="1:4" x14ac:dyDescent="0.25">
      <c r="A864" t="s">
        <v>873</v>
      </c>
      <c r="B864" t="s">
        <v>5</v>
      </c>
      <c r="C864" s="3">
        <v>41298</v>
      </c>
      <c r="D864" s="3">
        <v>41298</v>
      </c>
    </row>
    <row r="865" spans="1:4" x14ac:dyDescent="0.25">
      <c r="A865" t="s">
        <v>874</v>
      </c>
      <c r="B865" t="s">
        <v>5</v>
      </c>
      <c r="C865" s="3">
        <v>41620</v>
      </c>
      <c r="D865" s="3">
        <v>41637</v>
      </c>
    </row>
    <row r="866" spans="1:4" x14ac:dyDescent="0.25">
      <c r="A866" t="s">
        <v>875</v>
      </c>
      <c r="B866" t="s">
        <v>8</v>
      </c>
      <c r="C866" s="3">
        <v>41319</v>
      </c>
      <c r="D866" s="3">
        <v>41324</v>
      </c>
    </row>
    <row r="867" spans="1:4" x14ac:dyDescent="0.25">
      <c r="A867" t="s">
        <v>876</v>
      </c>
      <c r="B867" t="s">
        <v>8</v>
      </c>
      <c r="C867" s="3">
        <v>41356</v>
      </c>
      <c r="D867" s="3">
        <v>41373</v>
      </c>
    </row>
    <row r="868" spans="1:4" x14ac:dyDescent="0.25">
      <c r="A868" t="s">
        <v>877</v>
      </c>
      <c r="B868" t="s">
        <v>5</v>
      </c>
      <c r="C868" s="3">
        <v>41046</v>
      </c>
      <c r="D868" s="3">
        <v>41047</v>
      </c>
    </row>
    <row r="869" spans="1:4" x14ac:dyDescent="0.25">
      <c r="A869" t="s">
        <v>878</v>
      </c>
      <c r="B869" t="s">
        <v>5</v>
      </c>
      <c r="C869" s="3">
        <v>41453</v>
      </c>
      <c r="D869" s="3">
        <v>41454</v>
      </c>
    </row>
    <row r="870" spans="1:4" x14ac:dyDescent="0.25">
      <c r="A870" t="s">
        <v>879</v>
      </c>
      <c r="B870" t="s">
        <v>8</v>
      </c>
      <c r="C870" s="3">
        <v>41011</v>
      </c>
      <c r="D870" s="3">
        <v>41012</v>
      </c>
    </row>
    <row r="871" spans="1:4" x14ac:dyDescent="0.25">
      <c r="A871" t="s">
        <v>880</v>
      </c>
      <c r="B871" t="s">
        <v>5</v>
      </c>
      <c r="C871" s="3">
        <v>41564</v>
      </c>
      <c r="D871" s="3">
        <v>41573</v>
      </c>
    </row>
    <row r="872" spans="1:4" x14ac:dyDescent="0.25">
      <c r="A872" t="s">
        <v>881</v>
      </c>
      <c r="B872" t="s">
        <v>5</v>
      </c>
      <c r="C872" s="3">
        <v>41516</v>
      </c>
      <c r="D872" s="3">
        <v>41519</v>
      </c>
    </row>
    <row r="873" spans="1:4" x14ac:dyDescent="0.25">
      <c r="A873" t="s">
        <v>882</v>
      </c>
      <c r="B873" t="s">
        <v>8</v>
      </c>
      <c r="C873" s="3">
        <v>41085</v>
      </c>
      <c r="D873" s="3">
        <v>41088</v>
      </c>
    </row>
    <row r="874" spans="1:4" x14ac:dyDescent="0.25">
      <c r="A874" t="s">
        <v>883</v>
      </c>
      <c r="B874" t="s">
        <v>7</v>
      </c>
      <c r="C874" s="3">
        <v>41176</v>
      </c>
      <c r="D874" s="3">
        <v>41180</v>
      </c>
    </row>
    <row r="875" spans="1:4" x14ac:dyDescent="0.25">
      <c r="A875" t="s">
        <v>884</v>
      </c>
      <c r="B875" t="s">
        <v>5</v>
      </c>
      <c r="C875" s="3">
        <v>41088</v>
      </c>
      <c r="D875" s="3">
        <v>41091</v>
      </c>
    </row>
    <row r="876" spans="1:4" x14ac:dyDescent="0.25">
      <c r="A876" t="s">
        <v>885</v>
      </c>
      <c r="B876" t="s">
        <v>7</v>
      </c>
      <c r="C876" s="3">
        <v>41187</v>
      </c>
      <c r="D876" s="3">
        <v>41187</v>
      </c>
    </row>
    <row r="877" spans="1:4" x14ac:dyDescent="0.25">
      <c r="A877" t="s">
        <v>886</v>
      </c>
      <c r="B877" t="s">
        <v>5</v>
      </c>
      <c r="C877" s="3">
        <v>41280</v>
      </c>
      <c r="D877" s="3">
        <v>41280</v>
      </c>
    </row>
    <row r="878" spans="1:4" x14ac:dyDescent="0.25">
      <c r="A878" t="s">
        <v>887</v>
      </c>
      <c r="B878" t="s">
        <v>7</v>
      </c>
      <c r="C878" s="3">
        <v>41241</v>
      </c>
      <c r="D878" s="3">
        <v>41243</v>
      </c>
    </row>
    <row r="879" spans="1:4" x14ac:dyDescent="0.25">
      <c r="A879" t="s">
        <v>888</v>
      </c>
      <c r="B879" t="s">
        <v>7</v>
      </c>
      <c r="C879" s="3">
        <v>41216</v>
      </c>
      <c r="D879" s="3">
        <v>41230</v>
      </c>
    </row>
    <row r="880" spans="1:4" x14ac:dyDescent="0.25">
      <c r="A880" t="s">
        <v>889</v>
      </c>
      <c r="B880" t="s">
        <v>5</v>
      </c>
      <c r="C880" s="3">
        <v>40984</v>
      </c>
      <c r="D880" s="3">
        <v>40990</v>
      </c>
    </row>
    <row r="881" spans="1:4" x14ac:dyDescent="0.25">
      <c r="A881" t="s">
        <v>890</v>
      </c>
      <c r="B881" t="s">
        <v>7</v>
      </c>
      <c r="C881" s="3">
        <v>41404</v>
      </c>
      <c r="D881" s="3">
        <v>41453</v>
      </c>
    </row>
    <row r="882" spans="1:4" x14ac:dyDescent="0.25">
      <c r="A882" t="s">
        <v>891</v>
      </c>
      <c r="B882" t="s">
        <v>8</v>
      </c>
      <c r="C882" s="3">
        <v>41017</v>
      </c>
      <c r="D882" s="3">
        <v>41020</v>
      </c>
    </row>
    <row r="883" spans="1:4" x14ac:dyDescent="0.25">
      <c r="A883" t="s">
        <v>892</v>
      </c>
      <c r="B883" t="s">
        <v>5</v>
      </c>
      <c r="C883" s="3">
        <v>41090</v>
      </c>
      <c r="D883" s="3">
        <v>41099</v>
      </c>
    </row>
    <row r="884" spans="1:4" x14ac:dyDescent="0.25">
      <c r="A884" t="s">
        <v>893</v>
      </c>
      <c r="B884" t="s">
        <v>5</v>
      </c>
      <c r="C884" s="3">
        <v>41463</v>
      </c>
      <c r="D884" s="3">
        <v>41466</v>
      </c>
    </row>
    <row r="885" spans="1:4" x14ac:dyDescent="0.25">
      <c r="A885" t="s">
        <v>894</v>
      </c>
      <c r="B885" t="s">
        <v>5</v>
      </c>
      <c r="C885" s="3">
        <v>41571</v>
      </c>
      <c r="D885" s="3">
        <v>41575</v>
      </c>
    </row>
    <row r="886" spans="1:4" x14ac:dyDescent="0.25">
      <c r="A886" t="s">
        <v>895</v>
      </c>
      <c r="B886" t="s">
        <v>8</v>
      </c>
      <c r="C886" s="3">
        <v>41590</v>
      </c>
      <c r="D886" s="3">
        <v>41592</v>
      </c>
    </row>
    <row r="887" spans="1:4" x14ac:dyDescent="0.25">
      <c r="A887" t="s">
        <v>896</v>
      </c>
      <c r="B887" t="s">
        <v>8</v>
      </c>
      <c r="C887" s="3">
        <v>41521</v>
      </c>
      <c r="D887" s="3">
        <v>41562</v>
      </c>
    </row>
    <row r="888" spans="1:4" x14ac:dyDescent="0.25">
      <c r="A888" t="s">
        <v>897</v>
      </c>
      <c r="B888" t="s">
        <v>7</v>
      </c>
      <c r="C888" s="3">
        <v>41089</v>
      </c>
      <c r="D888" s="3">
        <v>41092</v>
      </c>
    </row>
    <row r="889" spans="1:4" x14ac:dyDescent="0.25">
      <c r="A889" t="s">
        <v>898</v>
      </c>
      <c r="B889" t="s">
        <v>8</v>
      </c>
      <c r="C889" s="3">
        <v>41605</v>
      </c>
      <c r="D889" s="3">
        <v>41637</v>
      </c>
    </row>
    <row r="890" spans="1:4" x14ac:dyDescent="0.25">
      <c r="A890" t="s">
        <v>899</v>
      </c>
      <c r="B890" t="s">
        <v>8</v>
      </c>
      <c r="C890" s="3">
        <v>40936</v>
      </c>
      <c r="D890" s="3">
        <v>40976</v>
      </c>
    </row>
    <row r="891" spans="1:4" x14ac:dyDescent="0.25">
      <c r="A891" t="s">
        <v>900</v>
      </c>
      <c r="B891" t="s">
        <v>5</v>
      </c>
      <c r="C891" s="3">
        <v>41395</v>
      </c>
      <c r="D891" s="3">
        <v>41399</v>
      </c>
    </row>
    <row r="892" spans="1:4" x14ac:dyDescent="0.25">
      <c r="A892" t="s">
        <v>901</v>
      </c>
      <c r="B892" t="s">
        <v>7</v>
      </c>
      <c r="C892" s="3">
        <v>40990</v>
      </c>
      <c r="D892" s="3">
        <v>40996</v>
      </c>
    </row>
    <row r="893" spans="1:4" x14ac:dyDescent="0.25">
      <c r="A893" t="s">
        <v>902</v>
      </c>
      <c r="B893" t="s">
        <v>7</v>
      </c>
      <c r="C893" s="3">
        <v>41248</v>
      </c>
      <c r="D893" s="3">
        <v>41248</v>
      </c>
    </row>
    <row r="894" spans="1:4" x14ac:dyDescent="0.25">
      <c r="A894" t="s">
        <v>903</v>
      </c>
      <c r="B894" t="s">
        <v>5</v>
      </c>
      <c r="C894" s="3">
        <v>41471</v>
      </c>
      <c r="D894" s="3">
        <v>41472</v>
      </c>
    </row>
    <row r="895" spans="1:4" x14ac:dyDescent="0.25">
      <c r="A895" t="s">
        <v>904</v>
      </c>
      <c r="B895" t="s">
        <v>5</v>
      </c>
      <c r="C895" s="3">
        <v>41005</v>
      </c>
      <c r="D895" s="3">
        <v>41007</v>
      </c>
    </row>
    <row r="896" spans="1:4" x14ac:dyDescent="0.25">
      <c r="A896" t="s">
        <v>905</v>
      </c>
      <c r="B896" t="s">
        <v>8</v>
      </c>
      <c r="C896" s="3">
        <v>41351</v>
      </c>
      <c r="D896" s="3">
        <v>41356</v>
      </c>
    </row>
    <row r="897" spans="1:4" x14ac:dyDescent="0.25">
      <c r="A897" t="s">
        <v>906</v>
      </c>
      <c r="B897" t="s">
        <v>8</v>
      </c>
      <c r="C897" s="3">
        <v>41100</v>
      </c>
      <c r="D897" s="3">
        <v>41100</v>
      </c>
    </row>
    <row r="898" spans="1:4" x14ac:dyDescent="0.25">
      <c r="A898" t="s">
        <v>907</v>
      </c>
      <c r="B898" t="s">
        <v>7</v>
      </c>
      <c r="C898" s="3">
        <v>41420</v>
      </c>
      <c r="D898" s="3">
        <v>41421</v>
      </c>
    </row>
    <row r="899" spans="1:4" x14ac:dyDescent="0.25">
      <c r="A899" t="s">
        <v>908</v>
      </c>
      <c r="B899" t="s">
        <v>7</v>
      </c>
      <c r="C899" s="3">
        <v>41314</v>
      </c>
      <c r="D899" s="3">
        <v>41325</v>
      </c>
    </row>
    <row r="900" spans="1:4" x14ac:dyDescent="0.25">
      <c r="A900" t="s">
        <v>909</v>
      </c>
      <c r="B900" t="s">
        <v>7</v>
      </c>
      <c r="C900" s="3">
        <v>40960</v>
      </c>
      <c r="D900" s="3">
        <v>40984</v>
      </c>
    </row>
    <row r="901" spans="1:4" x14ac:dyDescent="0.25">
      <c r="A901" t="s">
        <v>910</v>
      </c>
      <c r="B901" t="s">
        <v>8</v>
      </c>
      <c r="C901" s="3">
        <v>41216</v>
      </c>
      <c r="D901" s="3">
        <v>41220</v>
      </c>
    </row>
    <row r="902" spans="1:4" x14ac:dyDescent="0.25">
      <c r="A902" t="s">
        <v>911</v>
      </c>
      <c r="B902" t="s">
        <v>5</v>
      </c>
      <c r="C902" s="3">
        <v>41462</v>
      </c>
      <c r="D902" s="3">
        <v>41464</v>
      </c>
    </row>
    <row r="903" spans="1:4" x14ac:dyDescent="0.25">
      <c r="A903" t="s">
        <v>912</v>
      </c>
      <c r="B903" t="s">
        <v>8</v>
      </c>
      <c r="C903" s="3">
        <v>41269</v>
      </c>
      <c r="D903" s="3">
        <v>41291</v>
      </c>
    </row>
    <row r="904" spans="1:4" x14ac:dyDescent="0.25">
      <c r="A904" t="s">
        <v>913</v>
      </c>
      <c r="B904" t="s">
        <v>7</v>
      </c>
      <c r="C904" s="3">
        <v>41294</v>
      </c>
      <c r="D904" s="3">
        <v>41300</v>
      </c>
    </row>
    <row r="905" spans="1:4" x14ac:dyDescent="0.25">
      <c r="A905" t="s">
        <v>914</v>
      </c>
      <c r="B905" t="s">
        <v>8</v>
      </c>
      <c r="C905" s="3">
        <v>41244</v>
      </c>
      <c r="D905" s="3">
        <v>41248</v>
      </c>
    </row>
    <row r="906" spans="1:4" x14ac:dyDescent="0.25">
      <c r="A906" t="s">
        <v>915</v>
      </c>
      <c r="B906" t="s">
        <v>8</v>
      </c>
      <c r="C906" s="3">
        <v>41024</v>
      </c>
      <c r="D906" s="3">
        <v>41025</v>
      </c>
    </row>
    <row r="907" spans="1:4" x14ac:dyDescent="0.25">
      <c r="A907" t="s">
        <v>916</v>
      </c>
      <c r="B907" t="s">
        <v>8</v>
      </c>
      <c r="C907" s="3">
        <v>41621</v>
      </c>
      <c r="D907" s="3">
        <v>41622</v>
      </c>
    </row>
    <row r="908" spans="1:4" x14ac:dyDescent="0.25">
      <c r="A908" t="s">
        <v>917</v>
      </c>
      <c r="B908" t="s">
        <v>8</v>
      </c>
      <c r="C908" s="3">
        <v>40932</v>
      </c>
      <c r="D908" s="3">
        <v>40946</v>
      </c>
    </row>
    <row r="909" spans="1:4" x14ac:dyDescent="0.25">
      <c r="A909" t="s">
        <v>918</v>
      </c>
      <c r="B909" t="s">
        <v>8</v>
      </c>
      <c r="C909" s="3">
        <v>41003</v>
      </c>
      <c r="D909" s="3">
        <v>41020</v>
      </c>
    </row>
    <row r="910" spans="1:4" x14ac:dyDescent="0.25">
      <c r="A910" t="s">
        <v>919</v>
      </c>
      <c r="B910" t="s">
        <v>8</v>
      </c>
      <c r="C910" s="3">
        <v>41409</v>
      </c>
      <c r="D910" s="3">
        <v>41440</v>
      </c>
    </row>
    <row r="911" spans="1:4" x14ac:dyDescent="0.25">
      <c r="A911" t="s">
        <v>920</v>
      </c>
      <c r="B911" t="s">
        <v>7</v>
      </c>
      <c r="C911" s="3">
        <v>41458</v>
      </c>
      <c r="D911" s="3">
        <v>41506</v>
      </c>
    </row>
    <row r="912" spans="1:4" x14ac:dyDescent="0.25">
      <c r="A912" t="s">
        <v>921</v>
      </c>
      <c r="B912" t="s">
        <v>5</v>
      </c>
      <c r="C912" s="3">
        <v>41284</v>
      </c>
      <c r="D912" s="3">
        <v>41285</v>
      </c>
    </row>
    <row r="913" spans="1:4" x14ac:dyDescent="0.25">
      <c r="A913" t="s">
        <v>922</v>
      </c>
      <c r="B913" t="s">
        <v>8</v>
      </c>
      <c r="C913" s="3">
        <v>41407</v>
      </c>
      <c r="D913" s="3">
        <v>41426</v>
      </c>
    </row>
    <row r="914" spans="1:4" x14ac:dyDescent="0.25">
      <c r="A914" t="s">
        <v>923</v>
      </c>
      <c r="B914" t="s">
        <v>5</v>
      </c>
      <c r="C914" s="3">
        <v>41549</v>
      </c>
      <c r="D914" s="3">
        <v>41584</v>
      </c>
    </row>
    <row r="915" spans="1:4" x14ac:dyDescent="0.25">
      <c r="A915" t="s">
        <v>924</v>
      </c>
      <c r="B915" t="s">
        <v>7</v>
      </c>
      <c r="C915" s="3">
        <v>41105</v>
      </c>
      <c r="D915" s="3">
        <v>41107</v>
      </c>
    </row>
    <row r="916" spans="1:4" x14ac:dyDescent="0.25">
      <c r="A916" t="s">
        <v>925</v>
      </c>
      <c r="B916" t="s">
        <v>5</v>
      </c>
      <c r="C916" s="3">
        <v>41027</v>
      </c>
      <c r="D916" s="3">
        <v>41028</v>
      </c>
    </row>
    <row r="917" spans="1:4" x14ac:dyDescent="0.25">
      <c r="A917" t="s">
        <v>926</v>
      </c>
      <c r="B917" t="s">
        <v>7</v>
      </c>
      <c r="C917" s="3">
        <v>41229</v>
      </c>
      <c r="D917" s="3">
        <v>41230</v>
      </c>
    </row>
    <row r="918" spans="1:4" x14ac:dyDescent="0.25">
      <c r="A918" t="s">
        <v>927</v>
      </c>
      <c r="B918" t="s">
        <v>7</v>
      </c>
      <c r="C918" s="3">
        <v>40944</v>
      </c>
      <c r="D918" s="3">
        <v>40986</v>
      </c>
    </row>
    <row r="919" spans="1:4" x14ac:dyDescent="0.25">
      <c r="A919" t="s">
        <v>928</v>
      </c>
      <c r="B919" t="s">
        <v>5</v>
      </c>
      <c r="C919" s="3">
        <v>41493</v>
      </c>
      <c r="D919" s="3">
        <v>41493</v>
      </c>
    </row>
    <row r="920" spans="1:4" x14ac:dyDescent="0.25">
      <c r="A920" t="s">
        <v>929</v>
      </c>
      <c r="B920" t="s">
        <v>8</v>
      </c>
      <c r="C920" s="3">
        <v>41355</v>
      </c>
      <c r="D920" s="3">
        <v>41370</v>
      </c>
    </row>
    <row r="921" spans="1:4" x14ac:dyDescent="0.25">
      <c r="A921" t="s">
        <v>28</v>
      </c>
      <c r="B921" t="s">
        <v>5</v>
      </c>
      <c r="C921" s="3">
        <v>41183</v>
      </c>
      <c r="D921" s="3">
        <v>41215</v>
      </c>
    </row>
    <row r="922" spans="1:4" x14ac:dyDescent="0.25">
      <c r="A922" t="s">
        <v>930</v>
      </c>
      <c r="B922" t="s">
        <v>7</v>
      </c>
      <c r="C922" s="3">
        <v>41461</v>
      </c>
      <c r="D922" s="3">
        <v>41466</v>
      </c>
    </row>
    <row r="923" spans="1:4" x14ac:dyDescent="0.25">
      <c r="A923" t="s">
        <v>931</v>
      </c>
      <c r="B923" t="s">
        <v>8</v>
      </c>
      <c r="C923" s="3">
        <v>41042</v>
      </c>
      <c r="D923" s="3">
        <v>41045</v>
      </c>
    </row>
    <row r="924" spans="1:4" x14ac:dyDescent="0.25">
      <c r="A924" t="s">
        <v>932</v>
      </c>
      <c r="B924" t="s">
        <v>5</v>
      </c>
      <c r="C924" s="3">
        <v>40997</v>
      </c>
      <c r="D924" s="3">
        <v>41005</v>
      </c>
    </row>
    <row r="925" spans="1:4" x14ac:dyDescent="0.25">
      <c r="A925" t="s">
        <v>933</v>
      </c>
      <c r="B925" t="s">
        <v>8</v>
      </c>
      <c r="C925" s="3">
        <v>41123</v>
      </c>
      <c r="D925" s="3">
        <v>41130</v>
      </c>
    </row>
    <row r="926" spans="1:4" x14ac:dyDescent="0.25">
      <c r="A926" t="s">
        <v>934</v>
      </c>
      <c r="B926" t="s">
        <v>8</v>
      </c>
      <c r="C926" s="3">
        <v>41025</v>
      </c>
      <c r="D926" s="3">
        <v>41027</v>
      </c>
    </row>
    <row r="927" spans="1:4" x14ac:dyDescent="0.25">
      <c r="A927" t="s">
        <v>935</v>
      </c>
      <c r="B927" t="s">
        <v>5</v>
      </c>
      <c r="C927" s="3">
        <v>40933</v>
      </c>
      <c r="D927" s="3">
        <v>40937</v>
      </c>
    </row>
    <row r="928" spans="1:4" x14ac:dyDescent="0.25">
      <c r="A928" t="s">
        <v>936</v>
      </c>
      <c r="B928" t="s">
        <v>8</v>
      </c>
      <c r="C928" s="3">
        <v>41062</v>
      </c>
      <c r="D928" s="3">
        <v>41094</v>
      </c>
    </row>
    <row r="929" spans="1:4" x14ac:dyDescent="0.25">
      <c r="A929" t="s">
        <v>937</v>
      </c>
      <c r="B929" t="s">
        <v>8</v>
      </c>
      <c r="C929" s="3">
        <v>41026</v>
      </c>
      <c r="D929" s="3">
        <v>41042</v>
      </c>
    </row>
    <row r="930" spans="1:4" x14ac:dyDescent="0.25">
      <c r="A930" t="s">
        <v>938</v>
      </c>
      <c r="B930" t="s">
        <v>8</v>
      </c>
      <c r="C930" s="3">
        <v>41219</v>
      </c>
      <c r="D930" s="3">
        <v>41236</v>
      </c>
    </row>
    <row r="931" spans="1:4" x14ac:dyDescent="0.25">
      <c r="A931" t="s">
        <v>939</v>
      </c>
      <c r="B931" t="s">
        <v>7</v>
      </c>
      <c r="C931" s="3">
        <v>41516</v>
      </c>
      <c r="D931" s="3">
        <v>41557</v>
      </c>
    </row>
    <row r="932" spans="1:4" x14ac:dyDescent="0.25">
      <c r="A932" t="s">
        <v>940</v>
      </c>
      <c r="B932" t="s">
        <v>7</v>
      </c>
      <c r="C932" s="3">
        <v>41212</v>
      </c>
      <c r="D932" s="3">
        <v>41247</v>
      </c>
    </row>
    <row r="933" spans="1:4" x14ac:dyDescent="0.25">
      <c r="A933" t="s">
        <v>941</v>
      </c>
      <c r="B933" t="s">
        <v>7</v>
      </c>
      <c r="C933" s="3">
        <v>41012</v>
      </c>
      <c r="D933" s="3">
        <v>41019</v>
      </c>
    </row>
    <row r="934" spans="1:4" x14ac:dyDescent="0.25">
      <c r="A934" t="s">
        <v>942</v>
      </c>
      <c r="B934" t="s">
        <v>7</v>
      </c>
      <c r="C934" s="3">
        <v>41503</v>
      </c>
      <c r="D934" s="3">
        <v>41505</v>
      </c>
    </row>
    <row r="935" spans="1:4" x14ac:dyDescent="0.25">
      <c r="A935" t="s">
        <v>943</v>
      </c>
      <c r="B935" t="s">
        <v>5</v>
      </c>
      <c r="C935" s="3">
        <v>40935</v>
      </c>
      <c r="D935" s="3">
        <v>40938</v>
      </c>
    </row>
    <row r="936" spans="1:4" x14ac:dyDescent="0.25">
      <c r="A936" t="s">
        <v>944</v>
      </c>
      <c r="B936" t="s">
        <v>7</v>
      </c>
      <c r="C936" s="3">
        <v>40971</v>
      </c>
      <c r="D936" s="3">
        <v>40972</v>
      </c>
    </row>
    <row r="937" spans="1:4" x14ac:dyDescent="0.25">
      <c r="A937" t="s">
        <v>945</v>
      </c>
      <c r="B937" t="s">
        <v>5</v>
      </c>
      <c r="C937" s="3">
        <v>41302</v>
      </c>
      <c r="D937" s="3">
        <v>41305</v>
      </c>
    </row>
    <row r="938" spans="1:4" x14ac:dyDescent="0.25">
      <c r="A938" t="s">
        <v>792</v>
      </c>
      <c r="B938" t="s">
        <v>7</v>
      </c>
      <c r="C938" s="3">
        <v>40947</v>
      </c>
      <c r="D938" s="3">
        <v>40961</v>
      </c>
    </row>
    <row r="939" spans="1:4" x14ac:dyDescent="0.25">
      <c r="A939" t="s">
        <v>946</v>
      </c>
      <c r="B939" t="s">
        <v>7</v>
      </c>
      <c r="C939" s="3">
        <v>41515</v>
      </c>
      <c r="D939" s="3">
        <v>41523</v>
      </c>
    </row>
    <row r="940" spans="1:4" x14ac:dyDescent="0.25">
      <c r="A940" t="s">
        <v>947</v>
      </c>
      <c r="B940" t="s">
        <v>5</v>
      </c>
      <c r="C940" s="3">
        <v>41516</v>
      </c>
      <c r="D940" s="3">
        <v>41554</v>
      </c>
    </row>
    <row r="941" spans="1:4" x14ac:dyDescent="0.25">
      <c r="A941" t="s">
        <v>948</v>
      </c>
      <c r="B941" t="s">
        <v>5</v>
      </c>
      <c r="C941" s="3">
        <v>40950</v>
      </c>
      <c r="D941" s="3">
        <v>40957</v>
      </c>
    </row>
    <row r="942" spans="1:4" x14ac:dyDescent="0.25">
      <c r="A942" t="s">
        <v>949</v>
      </c>
      <c r="B942" t="s">
        <v>8</v>
      </c>
      <c r="C942" s="3">
        <v>41423</v>
      </c>
      <c r="D942" s="3">
        <v>41425</v>
      </c>
    </row>
    <row r="943" spans="1:4" x14ac:dyDescent="0.25">
      <c r="A943" t="s">
        <v>950</v>
      </c>
      <c r="B943" t="s">
        <v>5</v>
      </c>
      <c r="C943" s="3">
        <v>41250</v>
      </c>
      <c r="D943" s="3">
        <v>41257</v>
      </c>
    </row>
    <row r="944" spans="1:4" x14ac:dyDescent="0.25">
      <c r="A944" t="s">
        <v>951</v>
      </c>
      <c r="B944" t="s">
        <v>7</v>
      </c>
      <c r="C944" s="3">
        <v>41079</v>
      </c>
      <c r="D944" s="3">
        <v>41091</v>
      </c>
    </row>
    <row r="945" spans="1:4" x14ac:dyDescent="0.25">
      <c r="A945" t="s">
        <v>952</v>
      </c>
      <c r="B945" t="s">
        <v>7</v>
      </c>
      <c r="C945" s="3">
        <v>41423</v>
      </c>
      <c r="D945" s="3">
        <v>41436</v>
      </c>
    </row>
    <row r="946" spans="1:4" x14ac:dyDescent="0.25">
      <c r="A946" t="s">
        <v>953</v>
      </c>
      <c r="B946" t="s">
        <v>8</v>
      </c>
      <c r="C946" s="3">
        <v>41534</v>
      </c>
      <c r="D946" s="3">
        <v>41535</v>
      </c>
    </row>
    <row r="947" spans="1:4" x14ac:dyDescent="0.25">
      <c r="A947" t="s">
        <v>954</v>
      </c>
      <c r="B947" t="s">
        <v>8</v>
      </c>
      <c r="C947" s="3">
        <v>41262</v>
      </c>
      <c r="D947" s="3">
        <v>41298</v>
      </c>
    </row>
    <row r="948" spans="1:4" x14ac:dyDescent="0.25">
      <c r="A948" t="s">
        <v>955</v>
      </c>
      <c r="B948" t="s">
        <v>7</v>
      </c>
      <c r="C948" s="3">
        <v>41126</v>
      </c>
      <c r="D948" s="3">
        <v>41157</v>
      </c>
    </row>
    <row r="949" spans="1:4" x14ac:dyDescent="0.25">
      <c r="A949" t="s">
        <v>956</v>
      </c>
      <c r="B949" t="s">
        <v>5</v>
      </c>
      <c r="C949" s="3">
        <v>41349</v>
      </c>
      <c r="D949" s="3">
        <v>41352</v>
      </c>
    </row>
    <row r="950" spans="1:4" x14ac:dyDescent="0.25">
      <c r="A950" t="s">
        <v>957</v>
      </c>
      <c r="B950" t="s">
        <v>7</v>
      </c>
      <c r="C950" s="3">
        <v>41444</v>
      </c>
      <c r="D950" s="3">
        <v>41492</v>
      </c>
    </row>
    <row r="951" spans="1:4" x14ac:dyDescent="0.25">
      <c r="A951" t="s">
        <v>958</v>
      </c>
      <c r="B951" t="s">
        <v>8</v>
      </c>
      <c r="C951" s="3">
        <v>41192</v>
      </c>
      <c r="D951" s="3">
        <v>41202</v>
      </c>
    </row>
    <row r="952" spans="1:4" x14ac:dyDescent="0.25">
      <c r="A952" t="s">
        <v>959</v>
      </c>
      <c r="B952" t="s">
        <v>5</v>
      </c>
      <c r="C952" s="3">
        <v>41516</v>
      </c>
      <c r="D952" s="3">
        <v>41527</v>
      </c>
    </row>
    <row r="953" spans="1:4" x14ac:dyDescent="0.25">
      <c r="A953" t="s">
        <v>960</v>
      </c>
      <c r="B953" t="s">
        <v>5</v>
      </c>
      <c r="C953" s="3">
        <v>41567</v>
      </c>
      <c r="D953" s="3">
        <v>41576</v>
      </c>
    </row>
    <row r="954" spans="1:4" x14ac:dyDescent="0.25">
      <c r="A954" t="s">
        <v>961</v>
      </c>
      <c r="B954" t="s">
        <v>7</v>
      </c>
      <c r="C954" s="3">
        <v>40925</v>
      </c>
      <c r="D954" s="3">
        <v>40932</v>
      </c>
    </row>
    <row r="955" spans="1:4" x14ac:dyDescent="0.25">
      <c r="A955" t="s">
        <v>962</v>
      </c>
      <c r="B955" t="s">
        <v>7</v>
      </c>
      <c r="C955" s="3">
        <v>41125</v>
      </c>
      <c r="D955" s="3">
        <v>41130</v>
      </c>
    </row>
    <row r="956" spans="1:4" x14ac:dyDescent="0.25">
      <c r="A956" t="s">
        <v>963</v>
      </c>
      <c r="B956" t="s">
        <v>8</v>
      </c>
      <c r="C956" s="3">
        <v>41361</v>
      </c>
      <c r="D956" s="3">
        <v>41377</v>
      </c>
    </row>
    <row r="957" spans="1:4" x14ac:dyDescent="0.25">
      <c r="A957" t="s">
        <v>964</v>
      </c>
      <c r="B957" t="s">
        <v>7</v>
      </c>
      <c r="C957" s="3">
        <v>40969</v>
      </c>
      <c r="D957" s="3">
        <v>40970</v>
      </c>
    </row>
    <row r="958" spans="1:4" x14ac:dyDescent="0.25">
      <c r="A958" t="s">
        <v>965</v>
      </c>
      <c r="B958" t="s">
        <v>8</v>
      </c>
      <c r="C958" s="3">
        <v>41488</v>
      </c>
      <c r="D958" s="3">
        <v>41501</v>
      </c>
    </row>
    <row r="959" spans="1:4" x14ac:dyDescent="0.25">
      <c r="A959" t="s">
        <v>966</v>
      </c>
      <c r="B959" t="s">
        <v>7</v>
      </c>
      <c r="C959" s="3">
        <v>41139</v>
      </c>
      <c r="D959" s="3">
        <v>41161</v>
      </c>
    </row>
    <row r="960" spans="1:4" x14ac:dyDescent="0.25">
      <c r="A960" t="s">
        <v>967</v>
      </c>
      <c r="B960" t="s">
        <v>7</v>
      </c>
      <c r="C960" s="3">
        <v>40974</v>
      </c>
      <c r="D960" s="3">
        <v>40976</v>
      </c>
    </row>
    <row r="961" spans="1:4" x14ac:dyDescent="0.25">
      <c r="A961" t="s">
        <v>968</v>
      </c>
      <c r="B961" t="s">
        <v>7</v>
      </c>
      <c r="C961" s="3">
        <v>41163</v>
      </c>
      <c r="D961" s="3">
        <v>41191</v>
      </c>
    </row>
    <row r="962" spans="1:4" x14ac:dyDescent="0.25">
      <c r="A962" t="s">
        <v>969</v>
      </c>
      <c r="B962" t="s">
        <v>5</v>
      </c>
      <c r="C962" s="3">
        <v>41387</v>
      </c>
      <c r="D962" s="3">
        <v>41403</v>
      </c>
    </row>
    <row r="963" spans="1:4" x14ac:dyDescent="0.25">
      <c r="A963" t="s">
        <v>970</v>
      </c>
      <c r="B963" t="s">
        <v>8</v>
      </c>
      <c r="C963" s="3">
        <v>41536</v>
      </c>
      <c r="D963" s="3">
        <v>41553</v>
      </c>
    </row>
    <row r="964" spans="1:4" x14ac:dyDescent="0.25">
      <c r="A964" t="s">
        <v>971</v>
      </c>
      <c r="B964" t="s">
        <v>5</v>
      </c>
      <c r="C964" s="3">
        <v>41611</v>
      </c>
      <c r="D964" s="3">
        <v>41614</v>
      </c>
    </row>
    <row r="965" spans="1:4" x14ac:dyDescent="0.25">
      <c r="A965" t="s">
        <v>972</v>
      </c>
      <c r="B965" t="s">
        <v>5</v>
      </c>
      <c r="C965" s="3">
        <v>41166</v>
      </c>
      <c r="D965" s="3">
        <v>41169</v>
      </c>
    </row>
    <row r="966" spans="1:4" x14ac:dyDescent="0.25">
      <c r="A966" t="s">
        <v>973</v>
      </c>
      <c r="B966" t="s">
        <v>5</v>
      </c>
      <c r="C966" s="3">
        <v>41584</v>
      </c>
      <c r="D966" s="3">
        <v>41585</v>
      </c>
    </row>
    <row r="967" spans="1:4" x14ac:dyDescent="0.25">
      <c r="A967" t="s">
        <v>974</v>
      </c>
      <c r="B967" t="s">
        <v>7</v>
      </c>
      <c r="C967" s="3">
        <v>41216</v>
      </c>
      <c r="D967" s="3">
        <v>41218</v>
      </c>
    </row>
    <row r="968" spans="1:4" x14ac:dyDescent="0.25">
      <c r="A968" t="s">
        <v>975</v>
      </c>
      <c r="B968" t="s">
        <v>7</v>
      </c>
      <c r="C968" s="3">
        <v>41238</v>
      </c>
      <c r="D968" s="3">
        <v>41250</v>
      </c>
    </row>
    <row r="969" spans="1:4" x14ac:dyDescent="0.25">
      <c r="A969" t="s">
        <v>976</v>
      </c>
      <c r="B969" t="s">
        <v>8</v>
      </c>
      <c r="C969" s="3">
        <v>41497</v>
      </c>
      <c r="D969" s="3">
        <v>41525</v>
      </c>
    </row>
    <row r="970" spans="1:4" x14ac:dyDescent="0.25">
      <c r="A970" t="s">
        <v>977</v>
      </c>
      <c r="B970" t="s">
        <v>7</v>
      </c>
      <c r="C970" s="3">
        <v>41066</v>
      </c>
      <c r="D970" s="3">
        <v>41114</v>
      </c>
    </row>
    <row r="971" spans="1:4" x14ac:dyDescent="0.25">
      <c r="A971" t="s">
        <v>978</v>
      </c>
      <c r="B971" t="s">
        <v>5</v>
      </c>
      <c r="C971" s="3">
        <v>41352</v>
      </c>
      <c r="D971" s="3">
        <v>41360</v>
      </c>
    </row>
    <row r="972" spans="1:4" x14ac:dyDescent="0.25">
      <c r="A972" t="s">
        <v>979</v>
      </c>
      <c r="B972" t="s">
        <v>7</v>
      </c>
      <c r="C972" s="3">
        <v>40997</v>
      </c>
      <c r="D972" s="3">
        <v>41009</v>
      </c>
    </row>
    <row r="973" spans="1:4" x14ac:dyDescent="0.25">
      <c r="A973" t="s">
        <v>980</v>
      </c>
      <c r="B973" t="s">
        <v>7</v>
      </c>
      <c r="C973" s="3">
        <v>41427</v>
      </c>
      <c r="D973" s="3">
        <v>41431</v>
      </c>
    </row>
    <row r="974" spans="1:4" x14ac:dyDescent="0.25">
      <c r="A974" t="s">
        <v>981</v>
      </c>
      <c r="B974" t="s">
        <v>7</v>
      </c>
      <c r="C974" s="3">
        <v>41323</v>
      </c>
      <c r="D974" s="3">
        <v>41333</v>
      </c>
    </row>
    <row r="975" spans="1:4" x14ac:dyDescent="0.25">
      <c r="A975" t="s">
        <v>982</v>
      </c>
      <c r="B975" t="s">
        <v>7</v>
      </c>
      <c r="C975" s="3">
        <v>41408</v>
      </c>
      <c r="D975" s="3">
        <v>41408</v>
      </c>
    </row>
    <row r="976" spans="1:4" x14ac:dyDescent="0.25">
      <c r="A976" t="s">
        <v>983</v>
      </c>
      <c r="B976" t="s">
        <v>7</v>
      </c>
      <c r="C976" s="3">
        <v>41234</v>
      </c>
      <c r="D976" s="3">
        <v>41256</v>
      </c>
    </row>
    <row r="977" spans="1:4" x14ac:dyDescent="0.25">
      <c r="A977" t="s">
        <v>984</v>
      </c>
      <c r="B977" t="s">
        <v>8</v>
      </c>
      <c r="C977" s="3">
        <v>41353</v>
      </c>
      <c r="D977" s="3">
        <v>41376</v>
      </c>
    </row>
    <row r="978" spans="1:4" x14ac:dyDescent="0.25">
      <c r="A978" t="s">
        <v>985</v>
      </c>
      <c r="B978" t="s">
        <v>7</v>
      </c>
      <c r="C978" s="3">
        <v>41638</v>
      </c>
      <c r="D978" s="3">
        <v>41639</v>
      </c>
    </row>
    <row r="979" spans="1:4" x14ac:dyDescent="0.25">
      <c r="A979" t="s">
        <v>24</v>
      </c>
      <c r="B979" t="s">
        <v>7</v>
      </c>
      <c r="C979" s="3">
        <v>41015</v>
      </c>
      <c r="D979" s="3">
        <v>41016</v>
      </c>
    </row>
    <row r="980" spans="1:4" x14ac:dyDescent="0.25">
      <c r="A980" t="s">
        <v>986</v>
      </c>
      <c r="B980" t="s">
        <v>5</v>
      </c>
      <c r="C980" s="3">
        <v>41465</v>
      </c>
      <c r="D980" s="3">
        <v>41475</v>
      </c>
    </row>
    <row r="981" spans="1:4" x14ac:dyDescent="0.25">
      <c r="A981" t="s">
        <v>987</v>
      </c>
      <c r="B981" t="s">
        <v>8</v>
      </c>
      <c r="C981" s="3">
        <v>41436</v>
      </c>
      <c r="D981" s="3">
        <v>41439</v>
      </c>
    </row>
    <row r="982" spans="1:4" x14ac:dyDescent="0.25">
      <c r="A982" t="s">
        <v>988</v>
      </c>
      <c r="B982" t="s">
        <v>7</v>
      </c>
      <c r="C982" s="3">
        <v>41492</v>
      </c>
      <c r="D982" s="3">
        <v>41526</v>
      </c>
    </row>
    <row r="983" spans="1:4" x14ac:dyDescent="0.25">
      <c r="A983" t="s">
        <v>23</v>
      </c>
      <c r="B983" t="s">
        <v>8</v>
      </c>
      <c r="C983" s="3">
        <v>40942</v>
      </c>
      <c r="D983" s="3">
        <v>40944</v>
      </c>
    </row>
    <row r="984" spans="1:4" x14ac:dyDescent="0.25">
      <c r="A984" t="s">
        <v>989</v>
      </c>
      <c r="B984" t="s">
        <v>7</v>
      </c>
      <c r="C984" s="3">
        <v>41520</v>
      </c>
      <c r="D984" s="3">
        <v>41561</v>
      </c>
    </row>
    <row r="985" spans="1:4" x14ac:dyDescent="0.25">
      <c r="A985" t="s">
        <v>990</v>
      </c>
      <c r="B985" t="s">
        <v>7</v>
      </c>
      <c r="C985" s="3">
        <v>41476</v>
      </c>
      <c r="D985" s="3">
        <v>41498</v>
      </c>
    </row>
    <row r="986" spans="1:4" x14ac:dyDescent="0.25">
      <c r="A986" t="s">
        <v>991</v>
      </c>
      <c r="B986" t="s">
        <v>5</v>
      </c>
      <c r="C986" s="3">
        <v>41507</v>
      </c>
      <c r="D986" s="3">
        <v>41508</v>
      </c>
    </row>
    <row r="987" spans="1:4" x14ac:dyDescent="0.25">
      <c r="A987" t="s">
        <v>992</v>
      </c>
      <c r="B987" t="s">
        <v>7</v>
      </c>
      <c r="C987" s="3">
        <v>41447</v>
      </c>
      <c r="D987" s="3">
        <v>41489</v>
      </c>
    </row>
    <row r="988" spans="1:4" x14ac:dyDescent="0.25">
      <c r="A988" t="s">
        <v>993</v>
      </c>
      <c r="B988" t="s">
        <v>8</v>
      </c>
      <c r="C988" s="3">
        <v>40987</v>
      </c>
      <c r="D988" s="3">
        <v>40989</v>
      </c>
    </row>
    <row r="989" spans="1:4" x14ac:dyDescent="0.25">
      <c r="A989" t="s">
        <v>994</v>
      </c>
      <c r="B989" t="s">
        <v>7</v>
      </c>
      <c r="C989" s="3">
        <v>41548</v>
      </c>
      <c r="D989" s="3">
        <v>41548</v>
      </c>
    </row>
    <row r="990" spans="1:4" x14ac:dyDescent="0.25">
      <c r="A990" t="s">
        <v>995</v>
      </c>
      <c r="B990" t="s">
        <v>5</v>
      </c>
      <c r="C990" s="3">
        <v>41422</v>
      </c>
      <c r="D990" s="3">
        <v>41422</v>
      </c>
    </row>
    <row r="991" spans="1:4" x14ac:dyDescent="0.25">
      <c r="A991" t="s">
        <v>996</v>
      </c>
      <c r="B991" t="s">
        <v>5</v>
      </c>
      <c r="C991" s="3">
        <v>40972</v>
      </c>
      <c r="D991" s="3">
        <v>40997</v>
      </c>
    </row>
    <row r="992" spans="1:4" x14ac:dyDescent="0.25">
      <c r="A992" t="s">
        <v>997</v>
      </c>
      <c r="B992" t="s">
        <v>5</v>
      </c>
      <c r="C992" s="3">
        <v>41205</v>
      </c>
      <c r="D992" s="3">
        <v>41251</v>
      </c>
    </row>
    <row r="993" spans="1:4" x14ac:dyDescent="0.25">
      <c r="A993" t="s">
        <v>998</v>
      </c>
      <c r="B993" t="s">
        <v>8</v>
      </c>
      <c r="C993" s="3">
        <v>41456</v>
      </c>
      <c r="D993" s="3">
        <v>41503</v>
      </c>
    </row>
    <row r="994" spans="1:4" x14ac:dyDescent="0.25">
      <c r="A994" t="s">
        <v>999</v>
      </c>
      <c r="B994" t="s">
        <v>5</v>
      </c>
      <c r="C994" s="3">
        <v>41142</v>
      </c>
      <c r="D994" s="3">
        <v>41143</v>
      </c>
    </row>
    <row r="995" spans="1:4" x14ac:dyDescent="0.25">
      <c r="A995" t="s">
        <v>1000</v>
      </c>
      <c r="B995" t="s">
        <v>5</v>
      </c>
      <c r="C995" s="3">
        <v>41340</v>
      </c>
      <c r="D995" s="3">
        <v>41388</v>
      </c>
    </row>
    <row r="996" spans="1:4" x14ac:dyDescent="0.25">
      <c r="A996" t="s">
        <v>1001</v>
      </c>
      <c r="B996" t="s">
        <v>7</v>
      </c>
      <c r="C996" s="3">
        <v>41179</v>
      </c>
      <c r="D996" s="3">
        <v>41182</v>
      </c>
    </row>
    <row r="997" spans="1:4" x14ac:dyDescent="0.25">
      <c r="A997" t="s">
        <v>601</v>
      </c>
      <c r="B997" t="s">
        <v>5</v>
      </c>
      <c r="C997" s="3">
        <v>41419</v>
      </c>
      <c r="D997" s="3">
        <v>41423</v>
      </c>
    </row>
    <row r="998" spans="1:4" x14ac:dyDescent="0.25">
      <c r="A998" t="s">
        <v>1002</v>
      </c>
      <c r="B998" t="s">
        <v>7</v>
      </c>
      <c r="C998" s="3">
        <v>41482</v>
      </c>
      <c r="D998" s="3">
        <v>41482</v>
      </c>
    </row>
    <row r="999" spans="1:4" x14ac:dyDescent="0.25">
      <c r="A999" t="s">
        <v>1003</v>
      </c>
      <c r="B999" t="s">
        <v>5</v>
      </c>
      <c r="C999" s="3">
        <v>41540</v>
      </c>
      <c r="D999" s="3">
        <v>41573</v>
      </c>
    </row>
    <row r="1000" spans="1:4" x14ac:dyDescent="0.25">
      <c r="A1000" t="s">
        <v>1004</v>
      </c>
      <c r="B1000" t="s">
        <v>8</v>
      </c>
      <c r="C1000" s="3">
        <v>41160</v>
      </c>
      <c r="D1000" s="3">
        <v>41166</v>
      </c>
    </row>
    <row r="1001" spans="1:4" x14ac:dyDescent="0.25">
      <c r="A1001" t="s">
        <v>1005</v>
      </c>
      <c r="B1001" t="s">
        <v>5</v>
      </c>
      <c r="C1001" s="3">
        <v>41091</v>
      </c>
      <c r="D1001" s="3">
        <v>41124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1001"/>
  <sheetViews>
    <sheetView showGridLines="0" zoomScale="70" zoomScaleNormal="70" workbookViewId="0">
      <selection activeCell="F2" sqref="F2"/>
    </sheetView>
  </sheetViews>
  <sheetFormatPr baseColWidth="10" defaultColWidth="9.140625" defaultRowHeight="15" x14ac:dyDescent="0.25"/>
  <cols>
    <col min="1" max="1" width="20.85546875" customWidth="1"/>
    <col min="2" max="2" width="17.5703125" customWidth="1"/>
    <col min="3" max="3" width="34.28515625" style="2" customWidth="1"/>
    <col min="4" max="4" width="14" style="2" customWidth="1"/>
    <col min="5" max="5" width="16.42578125" style="11" customWidth="1"/>
    <col min="6" max="6" width="13.140625" customWidth="1"/>
    <col min="7" max="7" width="17.140625" customWidth="1"/>
    <col min="8" max="8" width="19.140625" bestFit="1" customWidth="1"/>
    <col min="9" max="9" width="19.28515625" bestFit="1" customWidth="1"/>
    <col min="10" max="10" width="25.28515625" bestFit="1" customWidth="1"/>
    <col min="11" max="11" width="34.28515625" bestFit="1" customWidth="1"/>
    <col min="14" max="14" width="19.85546875" bestFit="1" customWidth="1"/>
    <col min="15" max="15" width="8.5703125" customWidth="1"/>
    <col min="16" max="16" width="7.7109375" customWidth="1"/>
    <col min="17" max="17" width="6.85546875" customWidth="1"/>
    <col min="18" max="26" width="4.85546875" customWidth="1"/>
    <col min="27" max="27" width="7.28515625" customWidth="1"/>
    <col min="28" max="38" width="4.85546875" customWidth="1"/>
    <col min="39" max="39" width="7.28515625" customWidth="1"/>
  </cols>
  <sheetData>
    <row r="1" spans="1:40" x14ac:dyDescent="0.25">
      <c r="A1" s="19" t="s">
        <v>0</v>
      </c>
      <c r="B1" s="19" t="s">
        <v>1</v>
      </c>
      <c r="C1" s="20" t="s">
        <v>2</v>
      </c>
      <c r="D1" s="20" t="s">
        <v>3</v>
      </c>
      <c r="E1" s="10" t="s">
        <v>1022</v>
      </c>
      <c r="F1" s="9" t="s">
        <v>16</v>
      </c>
      <c r="G1" s="9" t="s">
        <v>1032</v>
      </c>
      <c r="H1" s="9" t="s">
        <v>1033</v>
      </c>
      <c r="I1" s="9" t="s">
        <v>1034</v>
      </c>
      <c r="J1" s="9" t="s">
        <v>1038</v>
      </c>
      <c r="K1" s="9" t="s">
        <v>1042</v>
      </c>
    </row>
    <row r="2" spans="1:40" x14ac:dyDescent="0.25">
      <c r="A2" t="s">
        <v>18</v>
      </c>
      <c r="B2" t="s">
        <v>7</v>
      </c>
      <c r="C2" s="3">
        <v>41521</v>
      </c>
      <c r="D2" s="3">
        <v>41547</v>
      </c>
      <c r="E2" s="11" t="str">
        <f>+LEFT(A2,5)</f>
        <v>Dept5</v>
      </c>
      <c r="F2" s="1">
        <f>+VLOOKUP(B2,Enunciado!$F$3:$G$5,2,0)+C2</f>
        <v>41536</v>
      </c>
      <c r="G2" t="str">
        <f>+IF(F2&gt;=D2,"ON TIME","OUT OF TIME")</f>
        <v>OUT OF TIME</v>
      </c>
      <c r="H2">
        <f>+YEAR(C2)</f>
        <v>2013</v>
      </c>
      <c r="I2">
        <f>+MONTH(C2)</f>
        <v>9</v>
      </c>
      <c r="J2" s="15">
        <f>+D2-C2</f>
        <v>26</v>
      </c>
      <c r="K2">
        <f>+IF(G2="OUT of TIME",J2-VLOOKUP(B2,Enunciado!$F$3:$G$5,2,0),"")</f>
        <v>11</v>
      </c>
    </row>
    <row r="3" spans="1:40" x14ac:dyDescent="0.25">
      <c r="A3" t="s">
        <v>38</v>
      </c>
      <c r="B3" t="s">
        <v>8</v>
      </c>
      <c r="C3" s="3">
        <v>41310</v>
      </c>
      <c r="D3" s="3">
        <v>41315</v>
      </c>
      <c r="E3" s="11" t="str">
        <f t="shared" ref="E3:E66" si="0">+LEFT(A3,5)</f>
        <v>Dept5</v>
      </c>
      <c r="F3" s="1">
        <f>+VLOOKUP(B3,Enunciado!$F$3:$G$5,2,0)+C3</f>
        <v>41315</v>
      </c>
      <c r="G3" t="str">
        <f t="shared" ref="G3:G66" si="1">+IF(F3&gt;=D3,"ON TIME","OUT OF TIME")</f>
        <v>ON TIME</v>
      </c>
      <c r="H3">
        <f t="shared" ref="H3:H66" si="2">+YEAR(C3)</f>
        <v>2013</v>
      </c>
      <c r="I3">
        <f t="shared" ref="I3:I66" si="3">+MONTH(C3)</f>
        <v>2</v>
      </c>
      <c r="J3" s="15">
        <f t="shared" ref="J3:J66" si="4">+D3-C3</f>
        <v>5</v>
      </c>
      <c r="K3" t="str">
        <f>+IF(G3="OUT of TIME",J3-VLOOKUP(B3,Enunciado!$F$3:$G$5,2,0),"")</f>
        <v/>
      </c>
      <c r="N3" s="12" t="s">
        <v>1036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40" x14ac:dyDescent="0.25">
      <c r="A4" t="s">
        <v>39</v>
      </c>
      <c r="B4" t="s">
        <v>8</v>
      </c>
      <c r="C4" s="3">
        <v>40951</v>
      </c>
      <c r="D4" s="3">
        <v>40954</v>
      </c>
      <c r="E4" s="11" t="str">
        <f t="shared" si="0"/>
        <v>Dept3</v>
      </c>
      <c r="F4" s="1">
        <f>+VLOOKUP(B4,Enunciado!$F$3:$G$5,2,0)+C4</f>
        <v>40956</v>
      </c>
      <c r="G4" t="str">
        <f t="shared" si="1"/>
        <v>ON TIME</v>
      </c>
      <c r="H4">
        <f t="shared" si="2"/>
        <v>2012</v>
      </c>
      <c r="I4">
        <f t="shared" si="3"/>
        <v>2</v>
      </c>
      <c r="J4" s="15">
        <f t="shared" si="4"/>
        <v>3</v>
      </c>
      <c r="K4" t="str">
        <f>+IF(G4="OUT of TIME",J4-VLOOKUP(B4,Enunciado!$F$3:$G$5,2,0),"")</f>
        <v/>
      </c>
    </row>
    <row r="5" spans="1:40" x14ac:dyDescent="0.25">
      <c r="A5" t="s">
        <v>40</v>
      </c>
      <c r="B5" t="s">
        <v>7</v>
      </c>
      <c r="C5" s="3">
        <v>41379</v>
      </c>
      <c r="D5" s="3">
        <v>41382</v>
      </c>
      <c r="E5" s="11" t="str">
        <f t="shared" si="0"/>
        <v>Dept5</v>
      </c>
      <c r="F5" s="1">
        <f>+VLOOKUP(B5,Enunciado!$F$3:$G$5,2,0)+C5</f>
        <v>41394</v>
      </c>
      <c r="G5" t="str">
        <f t="shared" si="1"/>
        <v>ON TIME</v>
      </c>
      <c r="H5">
        <f t="shared" si="2"/>
        <v>2013</v>
      </c>
      <c r="I5">
        <f t="shared" si="3"/>
        <v>4</v>
      </c>
      <c r="J5" s="15">
        <f t="shared" si="4"/>
        <v>3</v>
      </c>
      <c r="K5" t="str">
        <f>+IF(G5="OUT of TIME",J5-VLOOKUP(B5,Enunciado!$F$3:$G$5,2,0),"")</f>
        <v/>
      </c>
      <c r="O5" s="4">
        <v>2012</v>
      </c>
      <c r="AA5" s="4">
        <v>2013</v>
      </c>
      <c r="AN5" s="4" t="s">
        <v>1035</v>
      </c>
    </row>
    <row r="6" spans="1:40" x14ac:dyDescent="0.25">
      <c r="A6" t="s">
        <v>4</v>
      </c>
      <c r="B6" t="s">
        <v>8</v>
      </c>
      <c r="C6" s="3">
        <v>41511</v>
      </c>
      <c r="D6" s="3">
        <v>41546</v>
      </c>
      <c r="E6" s="11" t="str">
        <f t="shared" si="0"/>
        <v>Dept2</v>
      </c>
      <c r="F6" s="1">
        <f>+VLOOKUP(B6,Enunciado!$F$3:$G$5,2,0)+C6</f>
        <v>41516</v>
      </c>
      <c r="G6" t="str">
        <f t="shared" si="1"/>
        <v>OUT OF TIME</v>
      </c>
      <c r="H6">
        <f t="shared" si="2"/>
        <v>2013</v>
      </c>
      <c r="I6">
        <f t="shared" si="3"/>
        <v>8</v>
      </c>
      <c r="J6" s="15">
        <f t="shared" si="4"/>
        <v>35</v>
      </c>
      <c r="K6">
        <f>+IF(G6="OUT of TIME",J6-VLOOKUP(B6,Enunciado!$F$3:$G$5,2,0),"")</f>
        <v>30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4">
        <v>9</v>
      </c>
      <c r="AJ6" s="4">
        <v>10</v>
      </c>
      <c r="AK6" s="4">
        <v>11</v>
      </c>
      <c r="AL6" s="4">
        <v>12</v>
      </c>
    </row>
    <row r="7" spans="1:40" hidden="1" x14ac:dyDescent="0.25">
      <c r="A7" t="s">
        <v>41</v>
      </c>
      <c r="B7" t="s">
        <v>8</v>
      </c>
      <c r="C7" s="3">
        <v>41128</v>
      </c>
      <c r="D7" s="3">
        <v>41130</v>
      </c>
      <c r="E7" s="11" t="str">
        <f t="shared" si="0"/>
        <v>Dept2</v>
      </c>
      <c r="F7" s="1">
        <f>+VLOOKUP(B7,Enunciado!$F$3:$G$5,2,0)+C7</f>
        <v>41133</v>
      </c>
      <c r="G7" t="str">
        <f t="shared" si="1"/>
        <v>ON TIME</v>
      </c>
      <c r="H7">
        <f t="shared" si="2"/>
        <v>2012</v>
      </c>
      <c r="I7">
        <f t="shared" si="3"/>
        <v>8</v>
      </c>
      <c r="J7" s="15">
        <f t="shared" si="4"/>
        <v>2</v>
      </c>
      <c r="K7" t="str">
        <f>+IF(G7="OUT of TIME",J7-VLOOKUP(B7,Enunciado!$F$3:$G$5,2,0),"")</f>
        <v/>
      </c>
      <c r="O7" s="14">
        <f t="shared" ref="O7:Z7" si="5">+DATE($O$5,O6,1)</f>
        <v>40909</v>
      </c>
      <c r="P7" s="14">
        <f t="shared" si="5"/>
        <v>40940</v>
      </c>
      <c r="Q7" s="14">
        <f t="shared" si="5"/>
        <v>40969</v>
      </c>
      <c r="R7" s="14">
        <f t="shared" si="5"/>
        <v>41000</v>
      </c>
      <c r="S7" s="14">
        <f t="shared" si="5"/>
        <v>41030</v>
      </c>
      <c r="T7" s="14">
        <f t="shared" si="5"/>
        <v>41061</v>
      </c>
      <c r="U7" s="14">
        <f t="shared" si="5"/>
        <v>41091</v>
      </c>
      <c r="V7" s="14">
        <f t="shared" si="5"/>
        <v>41122</v>
      </c>
      <c r="W7" s="14">
        <f t="shared" si="5"/>
        <v>41153</v>
      </c>
      <c r="X7" s="14">
        <f t="shared" si="5"/>
        <v>41183</v>
      </c>
      <c r="Y7" s="14">
        <f t="shared" si="5"/>
        <v>41214</v>
      </c>
      <c r="Z7" s="14">
        <f t="shared" si="5"/>
        <v>41244</v>
      </c>
      <c r="AA7" s="14">
        <f>+DATE($AA$5,AA6,1)</f>
        <v>41275</v>
      </c>
      <c r="AB7" s="14">
        <f t="shared" ref="AB7:AL7" si="6">+DATE($AA$5,AB6,1)</f>
        <v>41306</v>
      </c>
      <c r="AC7" s="14">
        <f t="shared" si="6"/>
        <v>41334</v>
      </c>
      <c r="AD7" s="14">
        <f t="shared" si="6"/>
        <v>41365</v>
      </c>
      <c r="AE7" s="14">
        <f t="shared" si="6"/>
        <v>41395</v>
      </c>
      <c r="AF7" s="14">
        <f t="shared" si="6"/>
        <v>41426</v>
      </c>
      <c r="AG7" s="14">
        <f t="shared" si="6"/>
        <v>41456</v>
      </c>
      <c r="AH7" s="14">
        <f t="shared" si="6"/>
        <v>41487</v>
      </c>
      <c r="AI7" s="14">
        <f t="shared" si="6"/>
        <v>41518</v>
      </c>
      <c r="AJ7" s="14">
        <f t="shared" si="6"/>
        <v>41548</v>
      </c>
      <c r="AK7" s="14">
        <f t="shared" si="6"/>
        <v>41579</v>
      </c>
      <c r="AL7" s="14">
        <f t="shared" si="6"/>
        <v>41609</v>
      </c>
    </row>
    <row r="8" spans="1:40" hidden="1" x14ac:dyDescent="0.25">
      <c r="A8" t="s">
        <v>6</v>
      </c>
      <c r="B8" t="s">
        <v>7</v>
      </c>
      <c r="C8" s="3">
        <v>41366</v>
      </c>
      <c r="D8" s="3">
        <v>41405</v>
      </c>
      <c r="E8" s="11" t="str">
        <f t="shared" si="0"/>
        <v>Dept5</v>
      </c>
      <c r="F8" s="1">
        <f>+VLOOKUP(B8,Enunciado!$F$3:$G$5,2,0)+C8</f>
        <v>41381</v>
      </c>
      <c r="G8" t="str">
        <f t="shared" si="1"/>
        <v>OUT OF TIME</v>
      </c>
      <c r="H8">
        <f t="shared" si="2"/>
        <v>2013</v>
      </c>
      <c r="I8">
        <f t="shared" si="3"/>
        <v>4</v>
      </c>
      <c r="J8" s="15">
        <f t="shared" si="4"/>
        <v>39</v>
      </c>
      <c r="K8">
        <f>+IF(G8="OUT of TIME",J8-VLOOKUP(B8,Enunciado!$F$3:$G$5,2,0),"")</f>
        <v>24</v>
      </c>
    </row>
    <row r="9" spans="1:40" ht="15.75" x14ac:dyDescent="0.25">
      <c r="A9" t="s">
        <v>42</v>
      </c>
      <c r="B9" t="s">
        <v>7</v>
      </c>
      <c r="C9" s="3">
        <v>41559</v>
      </c>
      <c r="D9" s="3">
        <v>41578</v>
      </c>
      <c r="E9" s="11" t="str">
        <f t="shared" si="0"/>
        <v>Dept1</v>
      </c>
      <c r="F9" s="1">
        <f>+VLOOKUP(B9,Enunciado!$F$3:$G$5,2,0)+C9</f>
        <v>41574</v>
      </c>
      <c r="G9" t="str">
        <f t="shared" si="1"/>
        <v>OUT OF TIME</v>
      </c>
      <c r="H9">
        <f t="shared" si="2"/>
        <v>2013</v>
      </c>
      <c r="I9">
        <f t="shared" si="3"/>
        <v>10</v>
      </c>
      <c r="J9" s="15">
        <f t="shared" si="4"/>
        <v>19</v>
      </c>
      <c r="K9">
        <f>+IF(G9="OUT of TIME",J9-VLOOKUP(B9,Enunciado!$F$3:$G$5,2,0),"")</f>
        <v>4</v>
      </c>
      <c r="N9" s="24" t="s">
        <v>1052</v>
      </c>
    </row>
    <row r="10" spans="1:40" x14ac:dyDescent="0.25">
      <c r="A10" t="s">
        <v>19</v>
      </c>
      <c r="B10" t="s">
        <v>5</v>
      </c>
      <c r="C10" s="3">
        <v>41049</v>
      </c>
      <c r="D10" s="3">
        <v>41051</v>
      </c>
      <c r="E10" s="11" t="str">
        <f t="shared" si="0"/>
        <v>Dept2</v>
      </c>
      <c r="F10" s="1">
        <f>+VLOOKUP(B10,Enunciado!$F$3:$G$5,2,0)+C10</f>
        <v>41079</v>
      </c>
      <c r="G10" t="str">
        <f t="shared" si="1"/>
        <v>ON TIME</v>
      </c>
      <c r="H10">
        <f t="shared" si="2"/>
        <v>2012</v>
      </c>
      <c r="I10">
        <f t="shared" si="3"/>
        <v>5</v>
      </c>
      <c r="J10" s="15">
        <f t="shared" si="4"/>
        <v>2</v>
      </c>
      <c r="K10" t="str">
        <f>+IF(G10="OUT of TIME",J10-VLOOKUP(B10,Enunciado!$F$3:$G$5,2,0),"")</f>
        <v/>
      </c>
      <c r="N10" s="22" t="s">
        <v>1035</v>
      </c>
      <c r="O10">
        <f>+COUNTIFS($H$2:$H$1001,$O5,$I$2:$I$1001,O$6)</f>
        <v>35</v>
      </c>
      <c r="P10">
        <f t="shared" ref="P10:Z10" si="7">+COUNTIFS($H$2:$H$1001,$O5,$I$2:$I$1001,P$6)</f>
        <v>49</v>
      </c>
      <c r="Q10">
        <f t="shared" si="7"/>
        <v>38</v>
      </c>
      <c r="R10">
        <f t="shared" si="7"/>
        <v>41</v>
      </c>
      <c r="S10">
        <f t="shared" si="7"/>
        <v>48</v>
      </c>
      <c r="T10">
        <f t="shared" si="7"/>
        <v>50</v>
      </c>
      <c r="U10">
        <f t="shared" si="7"/>
        <v>46</v>
      </c>
      <c r="V10">
        <f t="shared" si="7"/>
        <v>34</v>
      </c>
      <c r="W10">
        <f t="shared" si="7"/>
        <v>41</v>
      </c>
      <c r="X10">
        <f t="shared" si="7"/>
        <v>34</v>
      </c>
      <c r="Y10">
        <f t="shared" si="7"/>
        <v>52</v>
      </c>
      <c r="Z10">
        <f t="shared" si="7"/>
        <v>43</v>
      </c>
      <c r="AA10">
        <f t="shared" ref="AA10:AL10" si="8">+COUNTIFS($H$2:$H$1001,$AA5,$I$2:$I$1001,O$6)</f>
        <v>35</v>
      </c>
      <c r="AB10">
        <f t="shared" si="8"/>
        <v>28</v>
      </c>
      <c r="AC10">
        <f t="shared" si="8"/>
        <v>35</v>
      </c>
      <c r="AD10">
        <f t="shared" si="8"/>
        <v>28</v>
      </c>
      <c r="AE10">
        <f t="shared" si="8"/>
        <v>42</v>
      </c>
      <c r="AF10">
        <f t="shared" si="8"/>
        <v>48</v>
      </c>
      <c r="AG10">
        <f t="shared" si="8"/>
        <v>45</v>
      </c>
      <c r="AH10">
        <f t="shared" si="8"/>
        <v>51</v>
      </c>
      <c r="AI10">
        <f t="shared" si="8"/>
        <v>48</v>
      </c>
      <c r="AJ10">
        <f t="shared" si="8"/>
        <v>51</v>
      </c>
      <c r="AK10">
        <f t="shared" si="8"/>
        <v>39</v>
      </c>
      <c r="AL10">
        <f t="shared" si="8"/>
        <v>39</v>
      </c>
      <c r="AN10">
        <f>+SUM(O10:AL10)</f>
        <v>1000</v>
      </c>
    </row>
    <row r="11" spans="1:40" x14ac:dyDescent="0.25">
      <c r="A11" t="s">
        <v>43</v>
      </c>
      <c r="B11" t="s">
        <v>5</v>
      </c>
      <c r="C11" s="3">
        <v>41068</v>
      </c>
      <c r="D11" s="3">
        <v>41086</v>
      </c>
      <c r="E11" s="11" t="str">
        <f t="shared" si="0"/>
        <v>Dept2</v>
      </c>
      <c r="F11" s="1">
        <f>+VLOOKUP(B11,Enunciado!$F$3:$G$5,2,0)+C11</f>
        <v>41098</v>
      </c>
      <c r="G11" t="str">
        <f t="shared" si="1"/>
        <v>ON TIME</v>
      </c>
      <c r="H11">
        <f t="shared" si="2"/>
        <v>2012</v>
      </c>
      <c r="I11">
        <f t="shared" si="3"/>
        <v>6</v>
      </c>
      <c r="J11" s="15">
        <f t="shared" si="4"/>
        <v>18</v>
      </c>
      <c r="K11" t="str">
        <f>+IF(G11="OUT of TIME",J11-VLOOKUP(B11,Enunciado!$F$3:$G$5,2,0),"")</f>
        <v/>
      </c>
      <c r="N11" s="23" t="s">
        <v>1039</v>
      </c>
      <c r="O11" s="16">
        <f t="shared" ref="O11:AL11" si="9">+AVERAGEIFS($J$2:$J$1001,$H$2:$H$1001,YEAR(O$7),$I$2:$I$1001,MONTH(O$7))</f>
        <v>12.514285714285714</v>
      </c>
      <c r="P11" s="16">
        <f t="shared" si="9"/>
        <v>11.714285714285714</v>
      </c>
      <c r="Q11" s="16">
        <f t="shared" si="9"/>
        <v>10.868421052631579</v>
      </c>
      <c r="R11" s="16">
        <f t="shared" si="9"/>
        <v>9.7073170731707314</v>
      </c>
      <c r="S11" s="16">
        <f t="shared" si="9"/>
        <v>8.7708333333333339</v>
      </c>
      <c r="T11" s="16">
        <f t="shared" si="9"/>
        <v>14.36</v>
      </c>
      <c r="U11" s="16">
        <f t="shared" si="9"/>
        <v>9.0434782608695645</v>
      </c>
      <c r="V11" s="16">
        <f t="shared" si="9"/>
        <v>8.9117647058823533</v>
      </c>
      <c r="W11" s="16">
        <f t="shared" si="9"/>
        <v>10.121951219512194</v>
      </c>
      <c r="X11" s="16">
        <f t="shared" si="9"/>
        <v>15.735294117647058</v>
      </c>
      <c r="Y11" s="16">
        <f t="shared" si="9"/>
        <v>11.403846153846153</v>
      </c>
      <c r="Z11" s="16">
        <f t="shared" si="9"/>
        <v>12.627906976744185</v>
      </c>
      <c r="AA11" s="16">
        <f t="shared" si="9"/>
        <v>11.742857142857142</v>
      </c>
      <c r="AB11" s="16">
        <f t="shared" si="9"/>
        <v>14.857142857142858</v>
      </c>
      <c r="AC11" s="16">
        <f t="shared" si="9"/>
        <v>13.428571428571429</v>
      </c>
      <c r="AD11" s="16">
        <f t="shared" si="9"/>
        <v>12.321428571428571</v>
      </c>
      <c r="AE11" s="16">
        <f t="shared" si="9"/>
        <v>12.047619047619047</v>
      </c>
      <c r="AF11" s="16">
        <f t="shared" si="9"/>
        <v>9.1666666666666661</v>
      </c>
      <c r="AG11" s="16">
        <f t="shared" si="9"/>
        <v>11.2</v>
      </c>
      <c r="AH11" s="16">
        <f t="shared" si="9"/>
        <v>13.921568627450981</v>
      </c>
      <c r="AI11" s="16">
        <f t="shared" si="9"/>
        <v>15.416666666666666</v>
      </c>
      <c r="AJ11" s="16">
        <f t="shared" si="9"/>
        <v>8.9019607843137258</v>
      </c>
      <c r="AK11" s="16">
        <f t="shared" si="9"/>
        <v>10.897435897435898</v>
      </c>
      <c r="AL11" s="16">
        <f t="shared" si="9"/>
        <v>11.820512820512821</v>
      </c>
    </row>
    <row r="12" spans="1:40" x14ac:dyDescent="0.25">
      <c r="A12" t="s">
        <v>44</v>
      </c>
      <c r="B12" t="s">
        <v>8</v>
      </c>
      <c r="C12" s="3">
        <v>41612</v>
      </c>
      <c r="D12" s="3">
        <v>41627</v>
      </c>
      <c r="E12" s="11" t="str">
        <f t="shared" si="0"/>
        <v>Dept6</v>
      </c>
      <c r="F12" s="1">
        <f>+VLOOKUP(B12,Enunciado!$F$3:$G$5,2,0)+C12</f>
        <v>41617</v>
      </c>
      <c r="G12" t="str">
        <f t="shared" si="1"/>
        <v>OUT OF TIME</v>
      </c>
      <c r="H12">
        <f t="shared" si="2"/>
        <v>2013</v>
      </c>
      <c r="I12">
        <f t="shared" si="3"/>
        <v>12</v>
      </c>
      <c r="J12" s="15">
        <f t="shared" si="4"/>
        <v>15</v>
      </c>
      <c r="K12">
        <f>+IF(G12="OUT of TIME",J12-VLOOKUP(B12,Enunciado!$F$3:$G$5,2,0),"")</f>
        <v>10</v>
      </c>
      <c r="N12" s="22" t="s">
        <v>1041</v>
      </c>
      <c r="O12" s="18">
        <f t="shared" ref="O12:AL12" si="10">+O28/O10</f>
        <v>0.68571428571428572</v>
      </c>
      <c r="P12" s="18">
        <f t="shared" si="10"/>
        <v>0.69387755102040816</v>
      </c>
      <c r="Q12" s="18">
        <f t="shared" si="10"/>
        <v>0.76315789473684215</v>
      </c>
      <c r="R12" s="18">
        <f t="shared" si="10"/>
        <v>0.68292682926829273</v>
      </c>
      <c r="S12" s="18">
        <f t="shared" si="10"/>
        <v>0.72916666666666663</v>
      </c>
      <c r="T12" s="18">
        <f t="shared" si="10"/>
        <v>0.56000000000000005</v>
      </c>
      <c r="U12" s="18">
        <f t="shared" si="10"/>
        <v>0.69565217391304346</v>
      </c>
      <c r="V12" s="18">
        <f t="shared" si="10"/>
        <v>0.73529411764705888</v>
      </c>
      <c r="W12" s="18">
        <f t="shared" si="10"/>
        <v>0.65853658536585369</v>
      </c>
      <c r="X12" s="18">
        <f t="shared" si="10"/>
        <v>0.61764705882352944</v>
      </c>
      <c r="Y12" s="18">
        <f t="shared" si="10"/>
        <v>0.75</v>
      </c>
      <c r="Z12" s="18">
        <f t="shared" si="10"/>
        <v>0.69767441860465118</v>
      </c>
      <c r="AA12" s="18">
        <f t="shared" si="10"/>
        <v>0.68571428571428572</v>
      </c>
      <c r="AB12" s="18">
        <f t="shared" si="10"/>
        <v>0.6785714285714286</v>
      </c>
      <c r="AC12" s="18">
        <f t="shared" si="10"/>
        <v>0.65714285714285714</v>
      </c>
      <c r="AD12" s="18">
        <f t="shared" si="10"/>
        <v>0.6785714285714286</v>
      </c>
      <c r="AE12" s="18">
        <f t="shared" si="10"/>
        <v>0.69047619047619047</v>
      </c>
      <c r="AF12" s="18">
        <f t="shared" si="10"/>
        <v>0.77083333333333337</v>
      </c>
      <c r="AG12" s="18">
        <f t="shared" si="10"/>
        <v>0.77777777777777779</v>
      </c>
      <c r="AH12" s="18">
        <f t="shared" si="10"/>
        <v>0.62745098039215685</v>
      </c>
      <c r="AI12" s="18">
        <f t="shared" si="10"/>
        <v>0.60416666666666663</v>
      </c>
      <c r="AJ12" s="18">
        <f t="shared" si="10"/>
        <v>0.76470588235294112</v>
      </c>
      <c r="AK12" s="18">
        <f t="shared" si="10"/>
        <v>0.74358974358974361</v>
      </c>
      <c r="AL12" s="18">
        <f t="shared" si="10"/>
        <v>0.74358974358974361</v>
      </c>
    </row>
    <row r="13" spans="1:40" x14ac:dyDescent="0.25">
      <c r="A13" t="s">
        <v>45</v>
      </c>
      <c r="B13" t="s">
        <v>5</v>
      </c>
      <c r="C13" s="3">
        <v>41534</v>
      </c>
      <c r="D13" s="3">
        <v>41536</v>
      </c>
      <c r="E13" s="11" t="str">
        <f t="shared" si="0"/>
        <v>Dept4</v>
      </c>
      <c r="F13" s="1">
        <f>+VLOOKUP(B13,Enunciado!$F$3:$G$5,2,0)+C13</f>
        <v>41564</v>
      </c>
      <c r="G13" t="str">
        <f t="shared" si="1"/>
        <v>ON TIME</v>
      </c>
      <c r="H13">
        <f t="shared" si="2"/>
        <v>2013</v>
      </c>
      <c r="I13">
        <f t="shared" si="3"/>
        <v>9</v>
      </c>
      <c r="J13" s="15">
        <f t="shared" si="4"/>
        <v>2</v>
      </c>
      <c r="K13" t="str">
        <f>+IF(G13="OUT of TIME",J13-VLOOKUP(B13,Enunciado!$F$3:$G$5,2,0),"")</f>
        <v/>
      </c>
    </row>
    <row r="14" spans="1:40" ht="15.75" x14ac:dyDescent="0.25">
      <c r="A14" t="s">
        <v>9</v>
      </c>
      <c r="B14" t="s">
        <v>8</v>
      </c>
      <c r="C14" s="3">
        <v>41530</v>
      </c>
      <c r="D14" s="3">
        <v>41535</v>
      </c>
      <c r="E14" s="11" t="str">
        <f t="shared" si="0"/>
        <v>Dept1</v>
      </c>
      <c r="F14" s="1">
        <f>+VLOOKUP(B14,Enunciado!$F$3:$G$5,2,0)+C14</f>
        <v>41535</v>
      </c>
      <c r="G14" t="str">
        <f t="shared" si="1"/>
        <v>ON TIME</v>
      </c>
      <c r="H14">
        <f t="shared" si="2"/>
        <v>2013</v>
      </c>
      <c r="I14">
        <f t="shared" si="3"/>
        <v>9</v>
      </c>
      <c r="J14" s="15">
        <f t="shared" si="4"/>
        <v>5</v>
      </c>
      <c r="K14" t="str">
        <f>+IF(G14="OUT of TIME",J14-VLOOKUP(B14,Enunciado!$F$3:$G$5,2,0),"")</f>
        <v/>
      </c>
      <c r="N14" s="24" t="s">
        <v>1022</v>
      </c>
      <c r="O14" s="24" t="s">
        <v>1057</v>
      </c>
      <c r="P14" s="24"/>
      <c r="Q14" s="24"/>
      <c r="R14" s="24"/>
      <c r="S14" s="24"/>
      <c r="T14" s="24"/>
      <c r="U14" s="24"/>
    </row>
    <row r="15" spans="1:40" x14ac:dyDescent="0.25">
      <c r="A15" t="s">
        <v>46</v>
      </c>
      <c r="B15" t="s">
        <v>7</v>
      </c>
      <c r="C15" s="3">
        <v>41153</v>
      </c>
      <c r="D15" s="3">
        <v>41165</v>
      </c>
      <c r="E15" s="11" t="str">
        <f t="shared" si="0"/>
        <v>Dept3</v>
      </c>
      <c r="F15" s="1">
        <f>+VLOOKUP(B15,Enunciado!$F$3:$G$5,2,0)+C15</f>
        <v>41168</v>
      </c>
      <c r="G15" t="str">
        <f t="shared" si="1"/>
        <v>ON TIME</v>
      </c>
      <c r="H15">
        <f t="shared" si="2"/>
        <v>2012</v>
      </c>
      <c r="I15">
        <f t="shared" si="3"/>
        <v>9</v>
      </c>
      <c r="J15" s="15">
        <f t="shared" si="4"/>
        <v>12</v>
      </c>
      <c r="K15" t="str">
        <f>+IF(G15="OUT of TIME",J15-VLOOKUP(B15,Enunciado!$F$3:$G$5,2,0),"")</f>
        <v/>
      </c>
      <c r="N15" s="22" t="s">
        <v>1007</v>
      </c>
      <c r="O15">
        <f t="shared" ref="O15:Z20" si="11">+COUNTIFS($H$2:$H$1001,$O$5,$I$2:$I$1001,O$6,$E$2:$E$1001,$N15)</f>
        <v>6</v>
      </c>
      <c r="P15">
        <f t="shared" si="11"/>
        <v>12</v>
      </c>
      <c r="Q15">
        <f t="shared" si="11"/>
        <v>6</v>
      </c>
      <c r="R15">
        <f t="shared" si="11"/>
        <v>7</v>
      </c>
      <c r="S15">
        <f t="shared" si="11"/>
        <v>3</v>
      </c>
      <c r="T15">
        <f t="shared" si="11"/>
        <v>12</v>
      </c>
      <c r="U15">
        <f t="shared" si="11"/>
        <v>6</v>
      </c>
      <c r="V15">
        <f t="shared" si="11"/>
        <v>3</v>
      </c>
      <c r="W15">
        <f t="shared" si="11"/>
        <v>7</v>
      </c>
      <c r="X15">
        <f t="shared" si="11"/>
        <v>9</v>
      </c>
      <c r="Y15">
        <f t="shared" si="11"/>
        <v>8</v>
      </c>
      <c r="Z15">
        <f t="shared" si="11"/>
        <v>10</v>
      </c>
      <c r="AA15">
        <f t="shared" ref="AA15:AL20" si="12">+COUNTIFS($H$2:$H$1001,$AA$5,$I$2:$I$1001,AA$6,$E$2:$E$1001,$N15)</f>
        <v>3</v>
      </c>
      <c r="AB15">
        <f t="shared" si="12"/>
        <v>7</v>
      </c>
      <c r="AC15">
        <f t="shared" si="12"/>
        <v>6</v>
      </c>
      <c r="AD15">
        <f t="shared" si="12"/>
        <v>3</v>
      </c>
      <c r="AE15">
        <f t="shared" si="12"/>
        <v>6</v>
      </c>
      <c r="AF15">
        <f t="shared" si="12"/>
        <v>9</v>
      </c>
      <c r="AG15">
        <f t="shared" si="12"/>
        <v>10</v>
      </c>
      <c r="AH15">
        <f t="shared" si="12"/>
        <v>7</v>
      </c>
      <c r="AI15">
        <f t="shared" si="12"/>
        <v>5</v>
      </c>
      <c r="AJ15">
        <f t="shared" si="12"/>
        <v>11</v>
      </c>
      <c r="AK15">
        <f t="shared" si="12"/>
        <v>10</v>
      </c>
      <c r="AL15">
        <f t="shared" si="12"/>
        <v>4</v>
      </c>
      <c r="AN15">
        <f t="shared" ref="AN15:AN20" si="13">+SUM(O15:AL15)</f>
        <v>170</v>
      </c>
    </row>
    <row r="16" spans="1:40" x14ac:dyDescent="0.25">
      <c r="A16" t="s">
        <v>47</v>
      </c>
      <c r="B16" t="s">
        <v>7</v>
      </c>
      <c r="C16" s="3">
        <v>40954</v>
      </c>
      <c r="D16" s="3">
        <v>40955</v>
      </c>
      <c r="E16" s="11" t="str">
        <f t="shared" si="0"/>
        <v>Dept1</v>
      </c>
      <c r="F16" s="1">
        <f>+VLOOKUP(B16,Enunciado!$F$3:$G$5,2,0)+C16</f>
        <v>40969</v>
      </c>
      <c r="G16" t="str">
        <f t="shared" si="1"/>
        <v>ON TIME</v>
      </c>
      <c r="H16">
        <f t="shared" si="2"/>
        <v>2012</v>
      </c>
      <c r="I16">
        <f t="shared" si="3"/>
        <v>2</v>
      </c>
      <c r="J16" s="15">
        <f t="shared" si="4"/>
        <v>1</v>
      </c>
      <c r="K16" t="str">
        <f>+IF(G16="OUT of TIME",J16-VLOOKUP(B16,Enunciado!$F$3:$G$5,2,0),"")</f>
        <v/>
      </c>
      <c r="N16" s="22" t="s">
        <v>1008</v>
      </c>
      <c r="O16">
        <f t="shared" si="11"/>
        <v>6</v>
      </c>
      <c r="P16">
        <f t="shared" si="11"/>
        <v>12</v>
      </c>
      <c r="Q16">
        <f t="shared" si="11"/>
        <v>8</v>
      </c>
      <c r="R16">
        <f t="shared" si="11"/>
        <v>4</v>
      </c>
      <c r="S16">
        <f t="shared" si="11"/>
        <v>16</v>
      </c>
      <c r="T16">
        <f t="shared" si="11"/>
        <v>7</v>
      </c>
      <c r="U16">
        <f t="shared" si="11"/>
        <v>11</v>
      </c>
      <c r="V16">
        <f t="shared" si="11"/>
        <v>6</v>
      </c>
      <c r="W16">
        <f t="shared" si="11"/>
        <v>11</v>
      </c>
      <c r="X16">
        <f t="shared" si="11"/>
        <v>8</v>
      </c>
      <c r="Y16">
        <f t="shared" si="11"/>
        <v>9</v>
      </c>
      <c r="Z16">
        <f t="shared" si="11"/>
        <v>7</v>
      </c>
      <c r="AA16">
        <f t="shared" si="12"/>
        <v>11</v>
      </c>
      <c r="AB16">
        <f t="shared" si="12"/>
        <v>4</v>
      </c>
      <c r="AC16">
        <f t="shared" si="12"/>
        <v>4</v>
      </c>
      <c r="AD16">
        <f t="shared" si="12"/>
        <v>6</v>
      </c>
      <c r="AE16">
        <f t="shared" si="12"/>
        <v>4</v>
      </c>
      <c r="AF16">
        <f t="shared" si="12"/>
        <v>8</v>
      </c>
      <c r="AG16">
        <f t="shared" si="12"/>
        <v>6</v>
      </c>
      <c r="AH16">
        <f t="shared" si="12"/>
        <v>7</v>
      </c>
      <c r="AI16">
        <f t="shared" si="12"/>
        <v>7</v>
      </c>
      <c r="AJ16">
        <f t="shared" si="12"/>
        <v>10</v>
      </c>
      <c r="AK16">
        <f t="shared" si="12"/>
        <v>8</v>
      </c>
      <c r="AL16">
        <f t="shared" si="12"/>
        <v>9</v>
      </c>
      <c r="AN16">
        <f t="shared" si="13"/>
        <v>189</v>
      </c>
    </row>
    <row r="17" spans="1:40" x14ac:dyDescent="0.25">
      <c r="A17" t="s">
        <v>48</v>
      </c>
      <c r="B17" t="s">
        <v>5</v>
      </c>
      <c r="C17" s="3">
        <v>41515</v>
      </c>
      <c r="D17" s="3">
        <v>41556</v>
      </c>
      <c r="E17" s="11" t="str">
        <f t="shared" si="0"/>
        <v>Dept4</v>
      </c>
      <c r="F17" s="1">
        <f>+VLOOKUP(B17,Enunciado!$F$3:$G$5,2,0)+C17</f>
        <v>41545</v>
      </c>
      <c r="G17" t="str">
        <f t="shared" si="1"/>
        <v>OUT OF TIME</v>
      </c>
      <c r="H17">
        <f t="shared" si="2"/>
        <v>2013</v>
      </c>
      <c r="I17">
        <f t="shared" si="3"/>
        <v>8</v>
      </c>
      <c r="J17" s="15">
        <f t="shared" si="4"/>
        <v>41</v>
      </c>
      <c r="K17">
        <f>+IF(G17="OUT of TIME",J17-VLOOKUP(B17,Enunciado!$F$3:$G$5,2,0),"")</f>
        <v>11</v>
      </c>
      <c r="N17" s="22" t="s">
        <v>1009</v>
      </c>
      <c r="O17">
        <f t="shared" si="11"/>
        <v>3</v>
      </c>
      <c r="P17">
        <f t="shared" si="11"/>
        <v>6</v>
      </c>
      <c r="Q17">
        <f t="shared" si="11"/>
        <v>7</v>
      </c>
      <c r="R17">
        <f t="shared" si="11"/>
        <v>9</v>
      </c>
      <c r="S17">
        <f t="shared" si="11"/>
        <v>4</v>
      </c>
      <c r="T17">
        <f t="shared" si="11"/>
        <v>8</v>
      </c>
      <c r="U17">
        <f t="shared" si="11"/>
        <v>13</v>
      </c>
      <c r="V17">
        <f t="shared" si="11"/>
        <v>5</v>
      </c>
      <c r="W17">
        <f t="shared" si="11"/>
        <v>8</v>
      </c>
      <c r="X17">
        <f t="shared" si="11"/>
        <v>3</v>
      </c>
      <c r="Y17">
        <f t="shared" si="11"/>
        <v>12</v>
      </c>
      <c r="Z17">
        <f t="shared" si="11"/>
        <v>4</v>
      </c>
      <c r="AA17">
        <f t="shared" si="12"/>
        <v>5</v>
      </c>
      <c r="AB17">
        <f t="shared" si="12"/>
        <v>4</v>
      </c>
      <c r="AC17">
        <f t="shared" si="12"/>
        <v>7</v>
      </c>
      <c r="AD17">
        <f t="shared" si="12"/>
        <v>2</v>
      </c>
      <c r="AE17">
        <f t="shared" si="12"/>
        <v>10</v>
      </c>
      <c r="AF17">
        <f t="shared" si="12"/>
        <v>11</v>
      </c>
      <c r="AG17">
        <f t="shared" si="12"/>
        <v>8</v>
      </c>
      <c r="AH17">
        <f t="shared" si="12"/>
        <v>10</v>
      </c>
      <c r="AI17">
        <f t="shared" si="12"/>
        <v>4</v>
      </c>
      <c r="AJ17">
        <f t="shared" si="12"/>
        <v>5</v>
      </c>
      <c r="AK17">
        <f t="shared" si="12"/>
        <v>3</v>
      </c>
      <c r="AL17">
        <f t="shared" si="12"/>
        <v>8</v>
      </c>
      <c r="AN17">
        <f t="shared" si="13"/>
        <v>159</v>
      </c>
    </row>
    <row r="18" spans="1:40" x14ac:dyDescent="0.25">
      <c r="A18" t="s">
        <v>20</v>
      </c>
      <c r="B18" t="s">
        <v>7</v>
      </c>
      <c r="C18" s="3">
        <v>41509</v>
      </c>
      <c r="D18" s="3">
        <v>41528</v>
      </c>
      <c r="E18" s="11" t="str">
        <f t="shared" si="0"/>
        <v>Dept1</v>
      </c>
      <c r="F18" s="1">
        <f>+VLOOKUP(B18,Enunciado!$F$3:$G$5,2,0)+C18</f>
        <v>41524</v>
      </c>
      <c r="G18" t="str">
        <f t="shared" si="1"/>
        <v>OUT OF TIME</v>
      </c>
      <c r="H18">
        <f t="shared" si="2"/>
        <v>2013</v>
      </c>
      <c r="I18">
        <f t="shared" si="3"/>
        <v>8</v>
      </c>
      <c r="J18" s="15">
        <f t="shared" si="4"/>
        <v>19</v>
      </c>
      <c r="K18">
        <f>+IF(G18="OUT of TIME",J18-VLOOKUP(B18,Enunciado!$F$3:$G$5,2,0),"")</f>
        <v>4</v>
      </c>
      <c r="N18" s="22" t="s">
        <v>1010</v>
      </c>
      <c r="O18">
        <f t="shared" si="11"/>
        <v>5</v>
      </c>
      <c r="P18">
        <f t="shared" si="11"/>
        <v>10</v>
      </c>
      <c r="Q18">
        <f t="shared" si="11"/>
        <v>9</v>
      </c>
      <c r="R18">
        <f t="shared" si="11"/>
        <v>6</v>
      </c>
      <c r="S18">
        <f t="shared" si="11"/>
        <v>7</v>
      </c>
      <c r="T18">
        <f t="shared" si="11"/>
        <v>7</v>
      </c>
      <c r="U18">
        <f t="shared" si="11"/>
        <v>4</v>
      </c>
      <c r="V18">
        <f t="shared" si="11"/>
        <v>7</v>
      </c>
      <c r="W18">
        <f t="shared" si="11"/>
        <v>3</v>
      </c>
      <c r="X18">
        <f t="shared" si="11"/>
        <v>5</v>
      </c>
      <c r="Y18">
        <f t="shared" si="11"/>
        <v>9</v>
      </c>
      <c r="Z18">
        <f t="shared" si="11"/>
        <v>9</v>
      </c>
      <c r="AA18">
        <f t="shared" si="12"/>
        <v>4</v>
      </c>
      <c r="AB18">
        <f t="shared" si="12"/>
        <v>3</v>
      </c>
      <c r="AC18">
        <f t="shared" si="12"/>
        <v>9</v>
      </c>
      <c r="AD18">
        <f t="shared" si="12"/>
        <v>4</v>
      </c>
      <c r="AE18">
        <f t="shared" si="12"/>
        <v>8</v>
      </c>
      <c r="AF18">
        <f t="shared" si="12"/>
        <v>7</v>
      </c>
      <c r="AG18">
        <f t="shared" si="12"/>
        <v>7</v>
      </c>
      <c r="AH18">
        <f t="shared" si="12"/>
        <v>7</v>
      </c>
      <c r="AI18">
        <f t="shared" si="12"/>
        <v>10</v>
      </c>
      <c r="AJ18">
        <f t="shared" si="12"/>
        <v>10</v>
      </c>
      <c r="AK18">
        <f t="shared" si="12"/>
        <v>2</v>
      </c>
      <c r="AL18">
        <f t="shared" si="12"/>
        <v>6</v>
      </c>
      <c r="AN18">
        <f t="shared" si="13"/>
        <v>158</v>
      </c>
    </row>
    <row r="19" spans="1:40" x14ac:dyDescent="0.25">
      <c r="A19" t="s">
        <v>49</v>
      </c>
      <c r="B19" t="s">
        <v>5</v>
      </c>
      <c r="C19" s="3">
        <v>41184</v>
      </c>
      <c r="D19" s="3">
        <v>41195</v>
      </c>
      <c r="E19" s="11" t="str">
        <f t="shared" si="0"/>
        <v>Dept2</v>
      </c>
      <c r="F19" s="1">
        <f>+VLOOKUP(B19,Enunciado!$F$3:$G$5,2,0)+C19</f>
        <v>41214</v>
      </c>
      <c r="G19" t="str">
        <f t="shared" si="1"/>
        <v>ON TIME</v>
      </c>
      <c r="H19">
        <f t="shared" si="2"/>
        <v>2012</v>
      </c>
      <c r="I19">
        <f t="shared" si="3"/>
        <v>10</v>
      </c>
      <c r="J19" s="15">
        <f t="shared" si="4"/>
        <v>11</v>
      </c>
      <c r="K19" t="str">
        <f>+IF(G19="OUT of TIME",J19-VLOOKUP(B19,Enunciado!$F$3:$G$5,2,0),"")</f>
        <v/>
      </c>
      <c r="N19" s="22" t="s">
        <v>1011</v>
      </c>
      <c r="O19">
        <f t="shared" si="11"/>
        <v>10</v>
      </c>
      <c r="P19">
        <f t="shared" si="11"/>
        <v>3</v>
      </c>
      <c r="Q19">
        <f t="shared" si="11"/>
        <v>3</v>
      </c>
      <c r="R19">
        <f t="shared" si="11"/>
        <v>8</v>
      </c>
      <c r="S19">
        <f t="shared" si="11"/>
        <v>7</v>
      </c>
      <c r="T19">
        <f t="shared" si="11"/>
        <v>8</v>
      </c>
      <c r="U19">
        <f t="shared" si="11"/>
        <v>4</v>
      </c>
      <c r="V19">
        <f t="shared" si="11"/>
        <v>6</v>
      </c>
      <c r="W19">
        <f t="shared" si="11"/>
        <v>5</v>
      </c>
      <c r="X19">
        <f t="shared" si="11"/>
        <v>2</v>
      </c>
      <c r="Y19">
        <f t="shared" si="11"/>
        <v>9</v>
      </c>
      <c r="Z19">
        <f t="shared" si="11"/>
        <v>5</v>
      </c>
      <c r="AA19">
        <f t="shared" si="12"/>
        <v>7</v>
      </c>
      <c r="AB19">
        <f t="shared" si="12"/>
        <v>6</v>
      </c>
      <c r="AC19">
        <f t="shared" si="12"/>
        <v>2</v>
      </c>
      <c r="AD19">
        <f t="shared" si="12"/>
        <v>7</v>
      </c>
      <c r="AE19">
        <f t="shared" si="12"/>
        <v>9</v>
      </c>
      <c r="AF19">
        <f t="shared" si="12"/>
        <v>7</v>
      </c>
      <c r="AG19">
        <f t="shared" si="12"/>
        <v>10</v>
      </c>
      <c r="AH19">
        <f t="shared" si="12"/>
        <v>11</v>
      </c>
      <c r="AI19">
        <f t="shared" si="12"/>
        <v>13</v>
      </c>
      <c r="AJ19">
        <f t="shared" si="12"/>
        <v>9</v>
      </c>
      <c r="AK19">
        <f t="shared" si="12"/>
        <v>6</v>
      </c>
      <c r="AL19">
        <f t="shared" si="12"/>
        <v>5</v>
      </c>
      <c r="AN19">
        <f t="shared" si="13"/>
        <v>162</v>
      </c>
    </row>
    <row r="20" spans="1:40" x14ac:dyDescent="0.25">
      <c r="A20" t="s">
        <v>10</v>
      </c>
      <c r="B20" t="s">
        <v>8</v>
      </c>
      <c r="C20" s="3">
        <v>41336</v>
      </c>
      <c r="D20" s="3">
        <v>41385</v>
      </c>
      <c r="E20" s="11" t="str">
        <f t="shared" si="0"/>
        <v>Dept4</v>
      </c>
      <c r="F20" s="1">
        <f>+VLOOKUP(B20,Enunciado!$F$3:$G$5,2,0)+C20</f>
        <v>41341</v>
      </c>
      <c r="G20" t="str">
        <f t="shared" si="1"/>
        <v>OUT OF TIME</v>
      </c>
      <c r="H20">
        <f t="shared" si="2"/>
        <v>2013</v>
      </c>
      <c r="I20">
        <f t="shared" si="3"/>
        <v>3</v>
      </c>
      <c r="J20" s="15">
        <f t="shared" si="4"/>
        <v>49</v>
      </c>
      <c r="K20">
        <f>+IF(G20="OUT of TIME",J20-VLOOKUP(B20,Enunciado!$F$3:$G$5,2,0),"")</f>
        <v>44</v>
      </c>
      <c r="N20" s="22" t="s">
        <v>1012</v>
      </c>
      <c r="O20">
        <f t="shared" si="11"/>
        <v>5</v>
      </c>
      <c r="P20">
        <f t="shared" si="11"/>
        <v>6</v>
      </c>
      <c r="Q20">
        <f t="shared" si="11"/>
        <v>5</v>
      </c>
      <c r="R20">
        <f t="shared" si="11"/>
        <v>7</v>
      </c>
      <c r="S20">
        <f t="shared" si="11"/>
        <v>11</v>
      </c>
      <c r="T20">
        <f t="shared" si="11"/>
        <v>8</v>
      </c>
      <c r="U20">
        <f t="shared" si="11"/>
        <v>8</v>
      </c>
      <c r="V20">
        <f t="shared" si="11"/>
        <v>7</v>
      </c>
      <c r="W20">
        <f t="shared" si="11"/>
        <v>7</v>
      </c>
      <c r="X20">
        <f t="shared" si="11"/>
        <v>7</v>
      </c>
      <c r="Y20">
        <f t="shared" si="11"/>
        <v>5</v>
      </c>
      <c r="Z20">
        <f t="shared" si="11"/>
        <v>8</v>
      </c>
      <c r="AA20">
        <f t="shared" si="12"/>
        <v>5</v>
      </c>
      <c r="AB20">
        <f t="shared" si="12"/>
        <v>4</v>
      </c>
      <c r="AC20">
        <f t="shared" si="12"/>
        <v>7</v>
      </c>
      <c r="AD20">
        <f t="shared" si="12"/>
        <v>6</v>
      </c>
      <c r="AE20">
        <f t="shared" si="12"/>
        <v>5</v>
      </c>
      <c r="AF20">
        <f t="shared" si="12"/>
        <v>6</v>
      </c>
      <c r="AG20">
        <f t="shared" si="12"/>
        <v>4</v>
      </c>
      <c r="AH20">
        <f t="shared" si="12"/>
        <v>9</v>
      </c>
      <c r="AI20">
        <f t="shared" si="12"/>
        <v>9</v>
      </c>
      <c r="AJ20">
        <f t="shared" si="12"/>
        <v>6</v>
      </c>
      <c r="AK20">
        <f t="shared" si="12"/>
        <v>10</v>
      </c>
      <c r="AL20">
        <f t="shared" si="12"/>
        <v>7</v>
      </c>
      <c r="AN20">
        <f t="shared" si="13"/>
        <v>162</v>
      </c>
    </row>
    <row r="21" spans="1:40" x14ac:dyDescent="0.25">
      <c r="A21" t="s">
        <v>50</v>
      </c>
      <c r="B21" t="s">
        <v>8</v>
      </c>
      <c r="C21" s="3">
        <v>41118</v>
      </c>
      <c r="D21" s="3">
        <v>41120</v>
      </c>
      <c r="E21" s="11" t="str">
        <f t="shared" si="0"/>
        <v>Dept3</v>
      </c>
      <c r="F21" s="1">
        <f>+VLOOKUP(B21,Enunciado!$F$3:$G$5,2,0)+C21</f>
        <v>41123</v>
      </c>
      <c r="G21" t="str">
        <f t="shared" si="1"/>
        <v>ON TIME</v>
      </c>
      <c r="H21">
        <f t="shared" si="2"/>
        <v>2012</v>
      </c>
      <c r="I21">
        <f t="shared" si="3"/>
        <v>7</v>
      </c>
      <c r="J21" s="15">
        <f t="shared" si="4"/>
        <v>2</v>
      </c>
      <c r="K21" t="str">
        <f>+IF(G21="OUT of TIME",J21-VLOOKUP(B21,Enunciado!$F$3:$G$5,2,0),"")</f>
        <v/>
      </c>
    </row>
    <row r="22" spans="1:40" ht="15.75" x14ac:dyDescent="0.25">
      <c r="A22" t="s">
        <v>51</v>
      </c>
      <c r="B22" t="s">
        <v>7</v>
      </c>
      <c r="C22" s="3">
        <v>41094</v>
      </c>
      <c r="D22" s="3">
        <v>41098</v>
      </c>
      <c r="E22" s="11" t="str">
        <f t="shared" si="0"/>
        <v>Dept3</v>
      </c>
      <c r="F22" s="1">
        <f>+VLOOKUP(B22,Enunciado!$F$3:$G$5,2,0)+C22</f>
        <v>41109</v>
      </c>
      <c r="G22" t="str">
        <f t="shared" si="1"/>
        <v>ON TIME</v>
      </c>
      <c r="H22">
        <f t="shared" si="2"/>
        <v>2012</v>
      </c>
      <c r="I22">
        <f t="shared" si="3"/>
        <v>7</v>
      </c>
      <c r="J22" s="15">
        <f t="shared" si="4"/>
        <v>4</v>
      </c>
      <c r="K22" t="str">
        <f>+IF(G22="OUT of TIME",J22-VLOOKUP(B22,Enunciado!$F$3:$G$5,2,0),"")</f>
        <v/>
      </c>
      <c r="N22" s="24" t="s">
        <v>1021</v>
      </c>
    </row>
    <row r="23" spans="1:40" x14ac:dyDescent="0.25">
      <c r="A23" t="s">
        <v>52</v>
      </c>
      <c r="B23" t="s">
        <v>5</v>
      </c>
      <c r="C23" s="3">
        <v>41378</v>
      </c>
      <c r="D23" s="3">
        <v>41378</v>
      </c>
      <c r="E23" s="11" t="str">
        <f t="shared" si="0"/>
        <v>Dept2</v>
      </c>
      <c r="F23" s="1">
        <f>+VLOOKUP(B23,Enunciado!$F$3:$G$5,2,0)+C23</f>
        <v>41408</v>
      </c>
      <c r="G23" t="str">
        <f t="shared" si="1"/>
        <v>ON TIME</v>
      </c>
      <c r="H23">
        <f t="shared" si="2"/>
        <v>2013</v>
      </c>
      <c r="I23">
        <f t="shared" si="3"/>
        <v>4</v>
      </c>
      <c r="J23" s="15">
        <f t="shared" si="4"/>
        <v>0</v>
      </c>
      <c r="K23" t="str">
        <f>+IF(G23="OUT of TIME",J23-VLOOKUP(B23,Enunciado!$F$3:$G$5,2,0),"")</f>
        <v/>
      </c>
      <c r="N23" s="22" t="s">
        <v>8</v>
      </c>
      <c r="O23">
        <f t="shared" ref="O23:Z25" si="14">+COUNTIFS($H$2:$H$1001,$O$5,$I$2:$I$1001,O$6,$B$2:$B$1001,$N23)</f>
        <v>9</v>
      </c>
      <c r="P23">
        <f t="shared" si="14"/>
        <v>17</v>
      </c>
      <c r="Q23">
        <f t="shared" si="14"/>
        <v>11</v>
      </c>
      <c r="R23">
        <f t="shared" si="14"/>
        <v>15</v>
      </c>
      <c r="S23">
        <f t="shared" si="14"/>
        <v>17</v>
      </c>
      <c r="T23">
        <f t="shared" si="14"/>
        <v>16</v>
      </c>
      <c r="U23">
        <f t="shared" si="14"/>
        <v>13</v>
      </c>
      <c r="V23">
        <f t="shared" si="14"/>
        <v>11</v>
      </c>
      <c r="W23">
        <f t="shared" si="14"/>
        <v>17</v>
      </c>
      <c r="X23">
        <f t="shared" si="14"/>
        <v>10</v>
      </c>
      <c r="Y23">
        <f t="shared" si="14"/>
        <v>14</v>
      </c>
      <c r="Z23">
        <f t="shared" si="14"/>
        <v>17</v>
      </c>
      <c r="AA23">
        <f t="shared" ref="AA23:AL25" si="15">+COUNTIFS($H$2:$H$1001,$AA$5,$I$2:$I$1001,AA$6,$B$2:$B$1001,$N23)</f>
        <v>9</v>
      </c>
      <c r="AB23">
        <f t="shared" si="15"/>
        <v>11</v>
      </c>
      <c r="AC23">
        <f t="shared" si="15"/>
        <v>14</v>
      </c>
      <c r="AD23">
        <f t="shared" si="15"/>
        <v>6</v>
      </c>
      <c r="AE23">
        <f t="shared" si="15"/>
        <v>14</v>
      </c>
      <c r="AF23">
        <f t="shared" si="15"/>
        <v>16</v>
      </c>
      <c r="AG23">
        <f t="shared" si="15"/>
        <v>13</v>
      </c>
      <c r="AH23">
        <f t="shared" si="15"/>
        <v>12</v>
      </c>
      <c r="AI23">
        <f t="shared" si="15"/>
        <v>16</v>
      </c>
      <c r="AJ23">
        <f t="shared" si="15"/>
        <v>20</v>
      </c>
      <c r="AK23">
        <f t="shared" si="15"/>
        <v>13</v>
      </c>
      <c r="AL23">
        <f t="shared" si="15"/>
        <v>12</v>
      </c>
      <c r="AN23">
        <f>+SUM(O23:AL23)</f>
        <v>323</v>
      </c>
    </row>
    <row r="24" spans="1:40" x14ac:dyDescent="0.25">
      <c r="A24" t="s">
        <v>53</v>
      </c>
      <c r="B24" t="s">
        <v>5</v>
      </c>
      <c r="C24" s="3">
        <v>40969</v>
      </c>
      <c r="D24" s="3">
        <v>40971</v>
      </c>
      <c r="E24" s="11" t="str">
        <f t="shared" si="0"/>
        <v>Dept2</v>
      </c>
      <c r="F24" s="1">
        <f>+VLOOKUP(B24,Enunciado!$F$3:$G$5,2,0)+C24</f>
        <v>40999</v>
      </c>
      <c r="G24" t="str">
        <f t="shared" si="1"/>
        <v>ON TIME</v>
      </c>
      <c r="H24">
        <f t="shared" si="2"/>
        <v>2012</v>
      </c>
      <c r="I24">
        <f t="shared" si="3"/>
        <v>3</v>
      </c>
      <c r="J24" s="15">
        <f t="shared" si="4"/>
        <v>2</v>
      </c>
      <c r="K24" t="str">
        <f>+IF(G24="OUT of TIME",J24-VLOOKUP(B24,Enunciado!$F$3:$G$5,2,0),"")</f>
        <v/>
      </c>
      <c r="N24" s="22" t="s">
        <v>7</v>
      </c>
      <c r="O24">
        <f t="shared" si="14"/>
        <v>9</v>
      </c>
      <c r="P24">
        <f t="shared" si="14"/>
        <v>17</v>
      </c>
      <c r="Q24">
        <f t="shared" si="14"/>
        <v>13</v>
      </c>
      <c r="R24">
        <f t="shared" si="14"/>
        <v>11</v>
      </c>
      <c r="S24">
        <f t="shared" si="14"/>
        <v>20</v>
      </c>
      <c r="T24">
        <f t="shared" si="14"/>
        <v>20</v>
      </c>
      <c r="U24">
        <f t="shared" si="14"/>
        <v>23</v>
      </c>
      <c r="V24">
        <f t="shared" si="14"/>
        <v>14</v>
      </c>
      <c r="W24">
        <f t="shared" si="14"/>
        <v>17</v>
      </c>
      <c r="X24">
        <f t="shared" si="14"/>
        <v>12</v>
      </c>
      <c r="Y24">
        <f t="shared" si="14"/>
        <v>24</v>
      </c>
      <c r="Z24">
        <f t="shared" si="14"/>
        <v>17</v>
      </c>
      <c r="AA24">
        <f t="shared" si="15"/>
        <v>10</v>
      </c>
      <c r="AB24">
        <f t="shared" si="15"/>
        <v>8</v>
      </c>
      <c r="AC24">
        <f t="shared" si="15"/>
        <v>10</v>
      </c>
      <c r="AD24">
        <f t="shared" si="15"/>
        <v>13</v>
      </c>
      <c r="AE24">
        <f t="shared" si="15"/>
        <v>14</v>
      </c>
      <c r="AF24">
        <f t="shared" si="15"/>
        <v>19</v>
      </c>
      <c r="AG24">
        <f t="shared" si="15"/>
        <v>14</v>
      </c>
      <c r="AH24">
        <f t="shared" si="15"/>
        <v>22</v>
      </c>
      <c r="AI24">
        <f t="shared" si="15"/>
        <v>10</v>
      </c>
      <c r="AJ24">
        <f t="shared" si="15"/>
        <v>17</v>
      </c>
      <c r="AK24">
        <f t="shared" si="15"/>
        <v>10</v>
      </c>
      <c r="AL24">
        <f t="shared" si="15"/>
        <v>14</v>
      </c>
      <c r="AN24">
        <f>+SUM(O24:AL24)</f>
        <v>358</v>
      </c>
    </row>
    <row r="25" spans="1:40" x14ac:dyDescent="0.25">
      <c r="A25" t="s">
        <v>54</v>
      </c>
      <c r="B25" t="s">
        <v>7</v>
      </c>
      <c r="C25" s="3">
        <v>41126</v>
      </c>
      <c r="D25" s="3">
        <v>41129</v>
      </c>
      <c r="E25" s="11" t="str">
        <f t="shared" si="0"/>
        <v>Dept2</v>
      </c>
      <c r="F25" s="1">
        <f>+VLOOKUP(B25,Enunciado!$F$3:$G$5,2,0)+C25</f>
        <v>41141</v>
      </c>
      <c r="G25" t="str">
        <f t="shared" si="1"/>
        <v>ON TIME</v>
      </c>
      <c r="H25">
        <f t="shared" si="2"/>
        <v>2012</v>
      </c>
      <c r="I25">
        <f t="shared" si="3"/>
        <v>8</v>
      </c>
      <c r="J25" s="15">
        <f t="shared" si="4"/>
        <v>3</v>
      </c>
      <c r="K25" t="str">
        <f>+IF(G25="OUT of TIME",J25-VLOOKUP(B25,Enunciado!$F$3:$G$5,2,0),"")</f>
        <v/>
      </c>
      <c r="N25" s="22" t="s">
        <v>5</v>
      </c>
      <c r="O25">
        <f t="shared" si="14"/>
        <v>17</v>
      </c>
      <c r="P25">
        <f t="shared" si="14"/>
        <v>15</v>
      </c>
      <c r="Q25">
        <f t="shared" si="14"/>
        <v>14</v>
      </c>
      <c r="R25">
        <f t="shared" si="14"/>
        <v>15</v>
      </c>
      <c r="S25">
        <f t="shared" si="14"/>
        <v>11</v>
      </c>
      <c r="T25">
        <f t="shared" si="14"/>
        <v>14</v>
      </c>
      <c r="U25">
        <f t="shared" si="14"/>
        <v>10</v>
      </c>
      <c r="V25">
        <f t="shared" si="14"/>
        <v>9</v>
      </c>
      <c r="W25">
        <f t="shared" si="14"/>
        <v>7</v>
      </c>
      <c r="X25">
        <f t="shared" si="14"/>
        <v>12</v>
      </c>
      <c r="Y25">
        <f t="shared" si="14"/>
        <v>14</v>
      </c>
      <c r="Z25">
        <f t="shared" si="14"/>
        <v>9</v>
      </c>
      <c r="AA25">
        <f t="shared" si="15"/>
        <v>16</v>
      </c>
      <c r="AB25">
        <f t="shared" si="15"/>
        <v>9</v>
      </c>
      <c r="AC25">
        <f t="shared" si="15"/>
        <v>11</v>
      </c>
      <c r="AD25">
        <f t="shared" si="15"/>
        <v>9</v>
      </c>
      <c r="AE25">
        <f t="shared" si="15"/>
        <v>14</v>
      </c>
      <c r="AF25">
        <f t="shared" si="15"/>
        <v>13</v>
      </c>
      <c r="AG25">
        <f t="shared" si="15"/>
        <v>18</v>
      </c>
      <c r="AH25">
        <f t="shared" si="15"/>
        <v>17</v>
      </c>
      <c r="AI25">
        <f t="shared" si="15"/>
        <v>22</v>
      </c>
      <c r="AJ25">
        <f t="shared" si="15"/>
        <v>14</v>
      </c>
      <c r="AK25">
        <f t="shared" si="15"/>
        <v>16</v>
      </c>
      <c r="AL25">
        <f t="shared" si="15"/>
        <v>13</v>
      </c>
      <c r="AN25">
        <f>+SUM(O25:AL25)</f>
        <v>319</v>
      </c>
    </row>
    <row r="26" spans="1:40" x14ac:dyDescent="0.25">
      <c r="A26" t="s">
        <v>11</v>
      </c>
      <c r="B26" t="s">
        <v>7</v>
      </c>
      <c r="C26" s="3">
        <v>41266</v>
      </c>
      <c r="D26" s="3">
        <v>41266</v>
      </c>
      <c r="E26" s="11" t="str">
        <f t="shared" si="0"/>
        <v>Dept2</v>
      </c>
      <c r="F26" s="1">
        <f>+VLOOKUP(B26,Enunciado!$F$3:$G$5,2,0)+C26</f>
        <v>41281</v>
      </c>
      <c r="G26" t="str">
        <f t="shared" si="1"/>
        <v>ON TIME</v>
      </c>
      <c r="H26">
        <f t="shared" si="2"/>
        <v>2012</v>
      </c>
      <c r="I26">
        <f t="shared" si="3"/>
        <v>12</v>
      </c>
      <c r="J26" s="15">
        <f t="shared" si="4"/>
        <v>0</v>
      </c>
      <c r="K26" t="str">
        <f>+IF(G26="OUT of TIME",J26-VLOOKUP(B26,Enunciado!$F$3:$G$5,2,0),"")</f>
        <v/>
      </c>
    </row>
    <row r="27" spans="1:40" ht="15.75" x14ac:dyDescent="0.25">
      <c r="A27" t="s">
        <v>55</v>
      </c>
      <c r="B27" t="s">
        <v>7</v>
      </c>
      <c r="C27" s="3">
        <v>41277</v>
      </c>
      <c r="D27" s="3">
        <v>41278</v>
      </c>
      <c r="E27" s="11" t="str">
        <f t="shared" si="0"/>
        <v>Dept1</v>
      </c>
      <c r="F27" s="1">
        <f>+VLOOKUP(B27,Enunciado!$F$3:$G$5,2,0)+C27</f>
        <v>41292</v>
      </c>
      <c r="G27" t="str">
        <f t="shared" si="1"/>
        <v>ON TIME</v>
      </c>
      <c r="H27">
        <f t="shared" si="2"/>
        <v>2013</v>
      </c>
      <c r="I27">
        <f t="shared" si="3"/>
        <v>1</v>
      </c>
      <c r="J27" s="15">
        <f t="shared" si="4"/>
        <v>1</v>
      </c>
      <c r="K27" t="str">
        <f>+IF(G27="OUT of TIME",J27-VLOOKUP(B27,Enunciado!$F$3:$G$5,2,0),"")</f>
        <v/>
      </c>
      <c r="N27" s="24" t="s">
        <v>1040</v>
      </c>
    </row>
    <row r="28" spans="1:40" x14ac:dyDescent="0.25">
      <c r="A28" t="s">
        <v>56</v>
      </c>
      <c r="B28" t="s">
        <v>7</v>
      </c>
      <c r="C28" s="3">
        <v>41102</v>
      </c>
      <c r="D28" s="3">
        <v>41106</v>
      </c>
      <c r="E28" s="11" t="str">
        <f t="shared" si="0"/>
        <v>Dept3</v>
      </c>
      <c r="F28" s="1">
        <f>+VLOOKUP(B28,Enunciado!$F$3:$G$5,2,0)+C28</f>
        <v>41117</v>
      </c>
      <c r="G28" t="str">
        <f t="shared" si="1"/>
        <v>ON TIME</v>
      </c>
      <c r="H28">
        <f t="shared" si="2"/>
        <v>2012</v>
      </c>
      <c r="I28">
        <f t="shared" si="3"/>
        <v>7</v>
      </c>
      <c r="J28" s="15">
        <f t="shared" si="4"/>
        <v>4</v>
      </c>
      <c r="K28" t="str">
        <f>+IF(G28="OUT of TIME",J28-VLOOKUP(B28,Enunciado!$F$3:$G$5,2,0),"")</f>
        <v/>
      </c>
      <c r="N28" s="22" t="s">
        <v>1032</v>
      </c>
      <c r="O28">
        <f t="shared" ref="O28:Z28" si="16">+COUNTIFS($H$2:$H$1001,$O5,$I$2:$I$1001,O$6,$G$2:$G$1001,"ON TIME")</f>
        <v>24</v>
      </c>
      <c r="P28">
        <f t="shared" si="16"/>
        <v>34</v>
      </c>
      <c r="Q28">
        <f t="shared" si="16"/>
        <v>29</v>
      </c>
      <c r="R28">
        <f t="shared" si="16"/>
        <v>28</v>
      </c>
      <c r="S28">
        <f t="shared" si="16"/>
        <v>35</v>
      </c>
      <c r="T28">
        <f t="shared" si="16"/>
        <v>28</v>
      </c>
      <c r="U28">
        <f t="shared" si="16"/>
        <v>32</v>
      </c>
      <c r="V28">
        <f t="shared" si="16"/>
        <v>25</v>
      </c>
      <c r="W28">
        <f t="shared" si="16"/>
        <v>27</v>
      </c>
      <c r="X28">
        <f t="shared" si="16"/>
        <v>21</v>
      </c>
      <c r="Y28">
        <f t="shared" si="16"/>
        <v>39</v>
      </c>
      <c r="Z28">
        <f t="shared" si="16"/>
        <v>30</v>
      </c>
      <c r="AA28">
        <f t="shared" ref="AA28:AL28" si="17">+COUNTIFS($H$2:$H$1001,$AA5,$I$2:$I$1001,O$6,$G$2:$G$1001,"ON TIME")</f>
        <v>24</v>
      </c>
      <c r="AB28">
        <f t="shared" si="17"/>
        <v>19</v>
      </c>
      <c r="AC28">
        <f t="shared" si="17"/>
        <v>23</v>
      </c>
      <c r="AD28">
        <f t="shared" si="17"/>
        <v>19</v>
      </c>
      <c r="AE28">
        <f t="shared" si="17"/>
        <v>29</v>
      </c>
      <c r="AF28">
        <f t="shared" si="17"/>
        <v>37</v>
      </c>
      <c r="AG28">
        <f t="shared" si="17"/>
        <v>35</v>
      </c>
      <c r="AH28">
        <f t="shared" si="17"/>
        <v>32</v>
      </c>
      <c r="AI28">
        <f t="shared" si="17"/>
        <v>29</v>
      </c>
      <c r="AJ28">
        <f t="shared" si="17"/>
        <v>39</v>
      </c>
      <c r="AK28">
        <f t="shared" si="17"/>
        <v>29</v>
      </c>
      <c r="AL28">
        <f t="shared" si="17"/>
        <v>29</v>
      </c>
      <c r="AN28">
        <f t="shared" ref="AN28:AN35" si="18">+SUM(O28:AL28)</f>
        <v>696</v>
      </c>
    </row>
    <row r="29" spans="1:40" x14ac:dyDescent="0.25">
      <c r="A29" t="s">
        <v>57</v>
      </c>
      <c r="B29" t="s">
        <v>8</v>
      </c>
      <c r="C29" s="3">
        <v>41411</v>
      </c>
      <c r="D29" s="3">
        <v>41431</v>
      </c>
      <c r="E29" s="11" t="str">
        <f t="shared" si="0"/>
        <v>Dept3</v>
      </c>
      <c r="F29" s="1">
        <f>+VLOOKUP(B29,Enunciado!$F$3:$G$5,2,0)+C29</f>
        <v>41416</v>
      </c>
      <c r="G29" t="str">
        <f t="shared" si="1"/>
        <v>OUT OF TIME</v>
      </c>
      <c r="H29">
        <f t="shared" si="2"/>
        <v>2013</v>
      </c>
      <c r="I29">
        <f t="shared" si="3"/>
        <v>5</v>
      </c>
      <c r="J29" s="15">
        <f t="shared" si="4"/>
        <v>20</v>
      </c>
      <c r="K29">
        <f>+IF(G29="OUT of TIME",J29-VLOOKUP(B29,Enunciado!$F$3:$G$5,2,0),"")</f>
        <v>15</v>
      </c>
      <c r="N29" s="22" t="s">
        <v>1037</v>
      </c>
      <c r="O29">
        <f t="shared" ref="O29:AL29" si="19">+O10-O28</f>
        <v>11</v>
      </c>
      <c r="P29">
        <f t="shared" si="19"/>
        <v>15</v>
      </c>
      <c r="Q29">
        <f t="shared" si="19"/>
        <v>9</v>
      </c>
      <c r="R29">
        <f t="shared" si="19"/>
        <v>13</v>
      </c>
      <c r="S29">
        <f t="shared" si="19"/>
        <v>13</v>
      </c>
      <c r="T29">
        <f t="shared" si="19"/>
        <v>22</v>
      </c>
      <c r="U29">
        <f t="shared" si="19"/>
        <v>14</v>
      </c>
      <c r="V29">
        <f t="shared" si="19"/>
        <v>9</v>
      </c>
      <c r="W29">
        <f t="shared" si="19"/>
        <v>14</v>
      </c>
      <c r="X29">
        <f t="shared" si="19"/>
        <v>13</v>
      </c>
      <c r="Y29">
        <f t="shared" si="19"/>
        <v>13</v>
      </c>
      <c r="Z29">
        <f t="shared" si="19"/>
        <v>13</v>
      </c>
      <c r="AA29">
        <f t="shared" si="19"/>
        <v>11</v>
      </c>
      <c r="AB29">
        <f t="shared" si="19"/>
        <v>9</v>
      </c>
      <c r="AC29">
        <f t="shared" si="19"/>
        <v>12</v>
      </c>
      <c r="AD29">
        <f t="shared" si="19"/>
        <v>9</v>
      </c>
      <c r="AE29">
        <f t="shared" si="19"/>
        <v>13</v>
      </c>
      <c r="AF29">
        <f t="shared" si="19"/>
        <v>11</v>
      </c>
      <c r="AG29">
        <f t="shared" si="19"/>
        <v>10</v>
      </c>
      <c r="AH29">
        <f t="shared" si="19"/>
        <v>19</v>
      </c>
      <c r="AI29">
        <f t="shared" si="19"/>
        <v>19</v>
      </c>
      <c r="AJ29">
        <f t="shared" si="19"/>
        <v>12</v>
      </c>
      <c r="AK29">
        <f t="shared" si="19"/>
        <v>10</v>
      </c>
      <c r="AL29">
        <f t="shared" si="19"/>
        <v>10</v>
      </c>
      <c r="AN29">
        <f t="shared" si="18"/>
        <v>304</v>
      </c>
    </row>
    <row r="30" spans="1:40" x14ac:dyDescent="0.25">
      <c r="A30" t="s">
        <v>58</v>
      </c>
      <c r="B30" t="s">
        <v>8</v>
      </c>
      <c r="C30" s="3">
        <v>41219</v>
      </c>
      <c r="D30" s="3">
        <v>41219</v>
      </c>
      <c r="E30" s="11" t="str">
        <f t="shared" si="0"/>
        <v>Dept5</v>
      </c>
      <c r="F30" s="1">
        <f>+VLOOKUP(B30,Enunciado!$F$3:$G$5,2,0)+C30</f>
        <v>41224</v>
      </c>
      <c r="G30" t="str">
        <f t="shared" si="1"/>
        <v>ON TIME</v>
      </c>
      <c r="H30">
        <f t="shared" si="2"/>
        <v>2012</v>
      </c>
      <c r="I30">
        <f t="shared" si="3"/>
        <v>11</v>
      </c>
      <c r="J30" s="15">
        <f t="shared" si="4"/>
        <v>0</v>
      </c>
      <c r="K30" t="str">
        <f>+IF(G30="OUT of TIME",J30-VLOOKUP(B30,Enunciado!$F$3:$G$5,2,0),"")</f>
        <v/>
      </c>
      <c r="N30" s="22" t="s">
        <v>1050</v>
      </c>
      <c r="O30">
        <f t="shared" ref="O30:Z30" si="20">+COUNTIFS($H$2:$H$1001,$O$5,$I$2:$I$1001,O$6,$G$2:$G$1001,"ON TIME",$E$2:$E$1001,$N15)</f>
        <v>6</v>
      </c>
      <c r="P30">
        <f t="shared" si="20"/>
        <v>8</v>
      </c>
      <c r="Q30">
        <f t="shared" si="20"/>
        <v>3</v>
      </c>
      <c r="R30">
        <f t="shared" si="20"/>
        <v>5</v>
      </c>
      <c r="S30">
        <f t="shared" si="20"/>
        <v>2</v>
      </c>
      <c r="T30">
        <f t="shared" si="20"/>
        <v>6</v>
      </c>
      <c r="U30">
        <f t="shared" si="20"/>
        <v>6</v>
      </c>
      <c r="V30">
        <f t="shared" si="20"/>
        <v>3</v>
      </c>
      <c r="W30">
        <f t="shared" si="20"/>
        <v>4</v>
      </c>
      <c r="X30">
        <f t="shared" si="20"/>
        <v>5</v>
      </c>
      <c r="Y30">
        <f t="shared" si="20"/>
        <v>7</v>
      </c>
      <c r="Z30">
        <f t="shared" si="20"/>
        <v>6</v>
      </c>
      <c r="AA30">
        <f t="shared" ref="AA30:AL30" si="21">+COUNTIFS($H$2:$H$1001,$AA$5,$I$2:$I$1001,AA$6,$G$2:$G$1001,"ON TIME",$E$2:$E$1001,$N15)</f>
        <v>3</v>
      </c>
      <c r="AB30">
        <f t="shared" si="21"/>
        <v>5</v>
      </c>
      <c r="AC30">
        <f t="shared" si="21"/>
        <v>5</v>
      </c>
      <c r="AD30">
        <f t="shared" si="21"/>
        <v>1</v>
      </c>
      <c r="AE30">
        <f t="shared" si="21"/>
        <v>4</v>
      </c>
      <c r="AF30">
        <f t="shared" si="21"/>
        <v>7</v>
      </c>
      <c r="AG30">
        <f t="shared" si="21"/>
        <v>6</v>
      </c>
      <c r="AH30">
        <f t="shared" si="21"/>
        <v>5</v>
      </c>
      <c r="AI30">
        <f t="shared" si="21"/>
        <v>4</v>
      </c>
      <c r="AJ30">
        <f t="shared" si="21"/>
        <v>6</v>
      </c>
      <c r="AK30">
        <f t="shared" si="21"/>
        <v>6</v>
      </c>
      <c r="AL30">
        <f t="shared" si="21"/>
        <v>4</v>
      </c>
      <c r="AN30">
        <f t="shared" si="18"/>
        <v>117</v>
      </c>
    </row>
    <row r="31" spans="1:40" x14ac:dyDescent="0.25">
      <c r="A31" t="s">
        <v>59</v>
      </c>
      <c r="B31" t="s">
        <v>7</v>
      </c>
      <c r="C31" s="3">
        <v>41115</v>
      </c>
      <c r="D31" s="3">
        <v>41118</v>
      </c>
      <c r="E31" s="11" t="str">
        <f t="shared" si="0"/>
        <v>Dept2</v>
      </c>
      <c r="F31" s="1">
        <f>+VLOOKUP(B31,Enunciado!$F$3:$G$5,2,0)+C31</f>
        <v>41130</v>
      </c>
      <c r="G31" t="str">
        <f t="shared" si="1"/>
        <v>ON TIME</v>
      </c>
      <c r="H31">
        <f t="shared" si="2"/>
        <v>2012</v>
      </c>
      <c r="I31">
        <f t="shared" si="3"/>
        <v>7</v>
      </c>
      <c r="J31" s="15">
        <f t="shared" si="4"/>
        <v>3</v>
      </c>
      <c r="K31" t="str">
        <f>+IF(G31="OUT of TIME",J31-VLOOKUP(B31,Enunciado!$F$3:$G$5,2,0),"")</f>
        <v/>
      </c>
      <c r="N31" s="22" t="s">
        <v>1045</v>
      </c>
      <c r="O31">
        <f t="shared" ref="O31:Z31" si="22">+COUNTIFS($H$2:$H$1001,$O$5,$I$2:$I$1001,O$6,$G$2:$G$1001,"ON TIME",$E$2:$E$1001,$N16)</f>
        <v>4</v>
      </c>
      <c r="P31">
        <f t="shared" si="22"/>
        <v>10</v>
      </c>
      <c r="Q31">
        <f t="shared" si="22"/>
        <v>8</v>
      </c>
      <c r="R31">
        <f t="shared" si="22"/>
        <v>3</v>
      </c>
      <c r="S31">
        <f t="shared" si="22"/>
        <v>8</v>
      </c>
      <c r="T31">
        <f t="shared" si="22"/>
        <v>5</v>
      </c>
      <c r="U31">
        <f t="shared" si="22"/>
        <v>10</v>
      </c>
      <c r="V31">
        <f t="shared" si="22"/>
        <v>6</v>
      </c>
      <c r="W31">
        <f t="shared" si="22"/>
        <v>5</v>
      </c>
      <c r="X31">
        <f t="shared" si="22"/>
        <v>6</v>
      </c>
      <c r="Y31">
        <f t="shared" si="22"/>
        <v>8</v>
      </c>
      <c r="Z31">
        <f t="shared" si="22"/>
        <v>5</v>
      </c>
      <c r="AA31">
        <f t="shared" ref="AA31:AL31" si="23">+COUNTIFS($H$2:$H$1001,$AA$5,$I$2:$I$1001,AA$6,$G$2:$G$1001,"ON TIME",$E$2:$E$1001,$N16)</f>
        <v>7</v>
      </c>
      <c r="AB31">
        <f t="shared" si="23"/>
        <v>3</v>
      </c>
      <c r="AC31">
        <f t="shared" si="23"/>
        <v>4</v>
      </c>
      <c r="AD31">
        <f t="shared" si="23"/>
        <v>4</v>
      </c>
      <c r="AE31">
        <f t="shared" si="23"/>
        <v>2</v>
      </c>
      <c r="AF31">
        <f t="shared" si="23"/>
        <v>7</v>
      </c>
      <c r="AG31">
        <f t="shared" si="23"/>
        <v>3</v>
      </c>
      <c r="AH31">
        <f t="shared" si="23"/>
        <v>2</v>
      </c>
      <c r="AI31">
        <f t="shared" si="23"/>
        <v>5</v>
      </c>
      <c r="AJ31">
        <f t="shared" si="23"/>
        <v>8</v>
      </c>
      <c r="AK31">
        <f t="shared" si="23"/>
        <v>4</v>
      </c>
      <c r="AL31">
        <f t="shared" si="23"/>
        <v>8</v>
      </c>
      <c r="AN31">
        <f t="shared" si="18"/>
        <v>135</v>
      </c>
    </row>
    <row r="32" spans="1:40" x14ac:dyDescent="0.25">
      <c r="A32" t="s">
        <v>12</v>
      </c>
      <c r="B32" t="s">
        <v>7</v>
      </c>
      <c r="C32" s="3">
        <v>41234</v>
      </c>
      <c r="D32" s="3">
        <v>41242</v>
      </c>
      <c r="E32" s="11" t="str">
        <f t="shared" si="0"/>
        <v>Dept2</v>
      </c>
      <c r="F32" s="1">
        <f>+VLOOKUP(B32,Enunciado!$F$3:$G$5,2,0)+C32</f>
        <v>41249</v>
      </c>
      <c r="G32" t="str">
        <f t="shared" si="1"/>
        <v>ON TIME</v>
      </c>
      <c r="H32">
        <f t="shared" si="2"/>
        <v>2012</v>
      </c>
      <c r="I32">
        <f t="shared" si="3"/>
        <v>11</v>
      </c>
      <c r="J32" s="15">
        <f t="shared" si="4"/>
        <v>8</v>
      </c>
      <c r="K32" t="str">
        <f>+IF(G32="OUT of TIME",J32-VLOOKUP(B32,Enunciado!$F$3:$G$5,2,0),"")</f>
        <v/>
      </c>
      <c r="N32" s="22" t="s">
        <v>1046</v>
      </c>
      <c r="O32">
        <f t="shared" ref="O32:Z32" si="24">+COUNTIFS($H$2:$H$1001,$O$5,$I$2:$I$1001,O$6,$G$2:$G$1001,"ON TIME",$E$2:$E$1001,$N17)</f>
        <v>0</v>
      </c>
      <c r="P32">
        <f t="shared" si="24"/>
        <v>5</v>
      </c>
      <c r="Q32">
        <f t="shared" si="24"/>
        <v>3</v>
      </c>
      <c r="R32">
        <f t="shared" si="24"/>
        <v>4</v>
      </c>
      <c r="S32">
        <f t="shared" si="24"/>
        <v>4</v>
      </c>
      <c r="T32">
        <f t="shared" si="24"/>
        <v>4</v>
      </c>
      <c r="U32">
        <f t="shared" si="24"/>
        <v>8</v>
      </c>
      <c r="V32">
        <f t="shared" si="24"/>
        <v>4</v>
      </c>
      <c r="W32">
        <f t="shared" si="24"/>
        <v>6</v>
      </c>
      <c r="X32">
        <f t="shared" si="24"/>
        <v>2</v>
      </c>
      <c r="Y32">
        <f t="shared" si="24"/>
        <v>8</v>
      </c>
      <c r="Z32">
        <f t="shared" si="24"/>
        <v>4</v>
      </c>
      <c r="AA32">
        <f t="shared" ref="AA32:AL32" si="25">+COUNTIFS($H$2:$H$1001,$AA$5,$I$2:$I$1001,AA$6,$G$2:$G$1001,"ON TIME",$E$2:$E$1001,$N17)</f>
        <v>3</v>
      </c>
      <c r="AB32">
        <f t="shared" si="25"/>
        <v>2</v>
      </c>
      <c r="AC32">
        <f t="shared" si="25"/>
        <v>4</v>
      </c>
      <c r="AD32">
        <f t="shared" si="25"/>
        <v>2</v>
      </c>
      <c r="AE32">
        <f t="shared" si="25"/>
        <v>6</v>
      </c>
      <c r="AF32">
        <f t="shared" si="25"/>
        <v>10</v>
      </c>
      <c r="AG32">
        <f t="shared" si="25"/>
        <v>8</v>
      </c>
      <c r="AH32">
        <f t="shared" si="25"/>
        <v>8</v>
      </c>
      <c r="AI32">
        <f t="shared" si="25"/>
        <v>4</v>
      </c>
      <c r="AJ32">
        <f t="shared" si="25"/>
        <v>4</v>
      </c>
      <c r="AK32">
        <f t="shared" si="25"/>
        <v>3</v>
      </c>
      <c r="AL32">
        <f t="shared" si="25"/>
        <v>4</v>
      </c>
      <c r="AN32">
        <f t="shared" si="18"/>
        <v>110</v>
      </c>
    </row>
    <row r="33" spans="1:40" x14ac:dyDescent="0.25">
      <c r="A33" t="s">
        <v>60</v>
      </c>
      <c r="B33" t="s">
        <v>7</v>
      </c>
      <c r="C33" s="3">
        <v>41098</v>
      </c>
      <c r="D33" s="3">
        <v>41114</v>
      </c>
      <c r="E33" s="11" t="str">
        <f t="shared" si="0"/>
        <v>Dept2</v>
      </c>
      <c r="F33" s="1">
        <f>+VLOOKUP(B33,Enunciado!$F$3:$G$5,2,0)+C33</f>
        <v>41113</v>
      </c>
      <c r="G33" t="str">
        <f t="shared" si="1"/>
        <v>OUT OF TIME</v>
      </c>
      <c r="H33">
        <f t="shared" si="2"/>
        <v>2012</v>
      </c>
      <c r="I33">
        <f t="shared" si="3"/>
        <v>7</v>
      </c>
      <c r="J33" s="15">
        <f t="shared" si="4"/>
        <v>16</v>
      </c>
      <c r="K33">
        <f>+IF(G33="OUT of TIME",J33-VLOOKUP(B33,Enunciado!$F$3:$G$5,2,0),"")</f>
        <v>1</v>
      </c>
      <c r="N33" s="22" t="s">
        <v>1047</v>
      </c>
      <c r="O33">
        <f t="shared" ref="O33:Z33" si="26">+COUNTIFS($H$2:$H$1001,$O$5,$I$2:$I$1001,O$6,$G$2:$G$1001,"ON TIME",$E$2:$E$1001,$N18)</f>
        <v>5</v>
      </c>
      <c r="P33">
        <f t="shared" si="26"/>
        <v>5</v>
      </c>
      <c r="Q33">
        <f t="shared" si="26"/>
        <v>8</v>
      </c>
      <c r="R33">
        <f t="shared" si="26"/>
        <v>6</v>
      </c>
      <c r="S33">
        <f t="shared" si="26"/>
        <v>6</v>
      </c>
      <c r="T33">
        <f t="shared" si="26"/>
        <v>5</v>
      </c>
      <c r="U33">
        <f t="shared" si="26"/>
        <v>1</v>
      </c>
      <c r="V33">
        <f t="shared" si="26"/>
        <v>5</v>
      </c>
      <c r="W33">
        <f t="shared" si="26"/>
        <v>2</v>
      </c>
      <c r="X33">
        <f t="shared" si="26"/>
        <v>3</v>
      </c>
      <c r="Y33">
        <f t="shared" si="26"/>
        <v>7</v>
      </c>
      <c r="Z33">
        <f t="shared" si="26"/>
        <v>7</v>
      </c>
      <c r="AA33">
        <f t="shared" ref="AA33:AL33" si="27">+COUNTIFS($H$2:$H$1001,$AA$5,$I$2:$I$1001,AA$6,$G$2:$G$1001,"ON TIME",$E$2:$E$1001,$N18)</f>
        <v>4</v>
      </c>
      <c r="AB33">
        <f t="shared" si="27"/>
        <v>3</v>
      </c>
      <c r="AC33">
        <f t="shared" si="27"/>
        <v>4</v>
      </c>
      <c r="AD33">
        <f t="shared" si="27"/>
        <v>3</v>
      </c>
      <c r="AE33">
        <f t="shared" si="27"/>
        <v>6</v>
      </c>
      <c r="AF33">
        <f t="shared" si="27"/>
        <v>5</v>
      </c>
      <c r="AG33">
        <f t="shared" si="27"/>
        <v>7</v>
      </c>
      <c r="AH33">
        <f t="shared" si="27"/>
        <v>5</v>
      </c>
      <c r="AI33">
        <f t="shared" si="27"/>
        <v>6</v>
      </c>
      <c r="AJ33">
        <f t="shared" si="27"/>
        <v>8</v>
      </c>
      <c r="AK33">
        <f t="shared" si="27"/>
        <v>2</v>
      </c>
      <c r="AL33">
        <f t="shared" si="27"/>
        <v>5</v>
      </c>
      <c r="AN33">
        <f t="shared" si="18"/>
        <v>118</v>
      </c>
    </row>
    <row r="34" spans="1:40" x14ac:dyDescent="0.25">
      <c r="A34" t="s">
        <v>21</v>
      </c>
      <c r="B34" t="s">
        <v>8</v>
      </c>
      <c r="C34" s="3">
        <v>41509</v>
      </c>
      <c r="D34" s="3">
        <v>41513</v>
      </c>
      <c r="E34" s="11" t="str">
        <f t="shared" si="0"/>
        <v>Dept3</v>
      </c>
      <c r="F34" s="1">
        <f>+VLOOKUP(B34,Enunciado!$F$3:$G$5,2,0)+C34</f>
        <v>41514</v>
      </c>
      <c r="G34" t="str">
        <f t="shared" si="1"/>
        <v>ON TIME</v>
      </c>
      <c r="H34">
        <f t="shared" si="2"/>
        <v>2013</v>
      </c>
      <c r="I34">
        <f t="shared" si="3"/>
        <v>8</v>
      </c>
      <c r="J34" s="15">
        <f t="shared" si="4"/>
        <v>4</v>
      </c>
      <c r="K34" t="str">
        <f>+IF(G34="OUT of TIME",J34-VLOOKUP(B34,Enunciado!$F$3:$G$5,2,0),"")</f>
        <v/>
      </c>
      <c r="N34" s="22" t="s">
        <v>1048</v>
      </c>
      <c r="O34">
        <f t="shared" ref="O34:Z34" si="28">+COUNTIFS($H$2:$H$1001,$O$5,$I$2:$I$1001,O$6,$G$2:$G$1001,"ON TIME",$E$2:$E$1001,$N19)</f>
        <v>7</v>
      </c>
      <c r="P34">
        <f t="shared" si="28"/>
        <v>1</v>
      </c>
      <c r="Q34">
        <f t="shared" si="28"/>
        <v>2</v>
      </c>
      <c r="R34">
        <f t="shared" si="28"/>
        <v>4</v>
      </c>
      <c r="S34">
        <f t="shared" si="28"/>
        <v>7</v>
      </c>
      <c r="T34">
        <f t="shared" si="28"/>
        <v>3</v>
      </c>
      <c r="U34">
        <f t="shared" si="28"/>
        <v>4</v>
      </c>
      <c r="V34">
        <f t="shared" si="28"/>
        <v>3</v>
      </c>
      <c r="W34">
        <f t="shared" si="28"/>
        <v>4</v>
      </c>
      <c r="X34">
        <f t="shared" si="28"/>
        <v>0</v>
      </c>
      <c r="Y34">
        <f t="shared" si="28"/>
        <v>5</v>
      </c>
      <c r="Z34">
        <f t="shared" si="28"/>
        <v>4</v>
      </c>
      <c r="AA34">
        <f t="shared" ref="AA34:AL34" si="29">+COUNTIFS($H$2:$H$1001,$AA$5,$I$2:$I$1001,AA$6,$G$2:$G$1001,"ON TIME",$E$2:$E$1001,$N19)</f>
        <v>5</v>
      </c>
      <c r="AB34">
        <f t="shared" si="29"/>
        <v>3</v>
      </c>
      <c r="AC34">
        <f t="shared" si="29"/>
        <v>0</v>
      </c>
      <c r="AD34">
        <f t="shared" si="29"/>
        <v>4</v>
      </c>
      <c r="AE34">
        <f t="shared" si="29"/>
        <v>8</v>
      </c>
      <c r="AF34">
        <f t="shared" si="29"/>
        <v>5</v>
      </c>
      <c r="AG34">
        <f t="shared" si="29"/>
        <v>7</v>
      </c>
      <c r="AH34">
        <f t="shared" si="29"/>
        <v>6</v>
      </c>
      <c r="AI34">
        <f t="shared" si="29"/>
        <v>7</v>
      </c>
      <c r="AJ34">
        <f t="shared" si="29"/>
        <v>8</v>
      </c>
      <c r="AK34">
        <f t="shared" si="29"/>
        <v>5</v>
      </c>
      <c r="AL34">
        <f t="shared" si="29"/>
        <v>4</v>
      </c>
      <c r="AN34">
        <f t="shared" si="18"/>
        <v>106</v>
      </c>
    </row>
    <row r="35" spans="1:40" x14ac:dyDescent="0.25">
      <c r="A35" t="s">
        <v>61</v>
      </c>
      <c r="B35" t="s">
        <v>8</v>
      </c>
      <c r="C35" s="3">
        <v>41306</v>
      </c>
      <c r="D35" s="3">
        <v>41308</v>
      </c>
      <c r="E35" s="11" t="str">
        <f t="shared" si="0"/>
        <v>Dept5</v>
      </c>
      <c r="F35" s="1">
        <f>+VLOOKUP(B35,Enunciado!$F$3:$G$5,2,0)+C35</f>
        <v>41311</v>
      </c>
      <c r="G35" t="str">
        <f t="shared" si="1"/>
        <v>ON TIME</v>
      </c>
      <c r="H35">
        <f t="shared" si="2"/>
        <v>2013</v>
      </c>
      <c r="I35">
        <f t="shared" si="3"/>
        <v>2</v>
      </c>
      <c r="J35" s="15">
        <f t="shared" si="4"/>
        <v>2</v>
      </c>
      <c r="K35" t="str">
        <f>+IF(G35="OUT of TIME",J35-VLOOKUP(B35,Enunciado!$F$3:$G$5,2,0),"")</f>
        <v/>
      </c>
      <c r="N35" s="22" t="s">
        <v>1049</v>
      </c>
      <c r="O35">
        <f t="shared" ref="O35:Z35" si="30">+COUNTIFS($H$2:$H$1001,$O$5,$I$2:$I$1001,O$6,$G$2:$G$1001,"ON TIME",$E$2:$E$1001,$N20)</f>
        <v>2</v>
      </c>
      <c r="P35">
        <f t="shared" si="30"/>
        <v>5</v>
      </c>
      <c r="Q35">
        <f t="shared" si="30"/>
        <v>5</v>
      </c>
      <c r="R35">
        <f t="shared" si="30"/>
        <v>6</v>
      </c>
      <c r="S35">
        <f t="shared" si="30"/>
        <v>8</v>
      </c>
      <c r="T35">
        <f t="shared" si="30"/>
        <v>5</v>
      </c>
      <c r="U35">
        <f t="shared" si="30"/>
        <v>3</v>
      </c>
      <c r="V35">
        <f t="shared" si="30"/>
        <v>4</v>
      </c>
      <c r="W35">
        <f t="shared" si="30"/>
        <v>6</v>
      </c>
      <c r="X35">
        <f t="shared" si="30"/>
        <v>5</v>
      </c>
      <c r="Y35">
        <f t="shared" si="30"/>
        <v>4</v>
      </c>
      <c r="Z35">
        <f t="shared" si="30"/>
        <v>4</v>
      </c>
      <c r="AA35">
        <f t="shared" ref="AA35:AL35" si="31">+COUNTIFS($H$2:$H$1001,$AA$5,$I$2:$I$1001,AA$6,$G$2:$G$1001,"ON TIME",$E$2:$E$1001,$N20)</f>
        <v>2</v>
      </c>
      <c r="AB35">
        <f t="shared" si="31"/>
        <v>3</v>
      </c>
      <c r="AC35">
        <f t="shared" si="31"/>
        <v>6</v>
      </c>
      <c r="AD35">
        <f t="shared" si="31"/>
        <v>5</v>
      </c>
      <c r="AE35">
        <f t="shared" si="31"/>
        <v>3</v>
      </c>
      <c r="AF35">
        <f t="shared" si="31"/>
        <v>3</v>
      </c>
      <c r="AG35">
        <f t="shared" si="31"/>
        <v>4</v>
      </c>
      <c r="AH35">
        <f t="shared" si="31"/>
        <v>6</v>
      </c>
      <c r="AI35">
        <f t="shared" si="31"/>
        <v>3</v>
      </c>
      <c r="AJ35">
        <f t="shared" si="31"/>
        <v>5</v>
      </c>
      <c r="AK35">
        <f t="shared" si="31"/>
        <v>9</v>
      </c>
      <c r="AL35">
        <f t="shared" si="31"/>
        <v>4</v>
      </c>
      <c r="AN35">
        <f t="shared" si="18"/>
        <v>110</v>
      </c>
    </row>
    <row r="36" spans="1:40" x14ac:dyDescent="0.25">
      <c r="A36" t="s">
        <v>62</v>
      </c>
      <c r="B36" t="s">
        <v>5</v>
      </c>
      <c r="C36" s="3">
        <v>41426</v>
      </c>
      <c r="D36" s="3">
        <v>41428</v>
      </c>
      <c r="E36" s="11" t="str">
        <f t="shared" si="0"/>
        <v>Dept3</v>
      </c>
      <c r="F36" s="1">
        <f>+VLOOKUP(B36,Enunciado!$F$3:$G$5,2,0)+C36</f>
        <v>41456</v>
      </c>
      <c r="G36" t="str">
        <f t="shared" si="1"/>
        <v>ON TIME</v>
      </c>
      <c r="H36">
        <f t="shared" si="2"/>
        <v>2013</v>
      </c>
      <c r="I36">
        <f t="shared" si="3"/>
        <v>6</v>
      </c>
      <c r="J36" s="15">
        <f t="shared" si="4"/>
        <v>2</v>
      </c>
      <c r="K36" t="str">
        <f>+IF(G36="OUT of TIME",J36-VLOOKUP(B36,Enunciado!$F$3:$G$5,2,0),"")</f>
        <v/>
      </c>
    </row>
    <row r="37" spans="1:40" x14ac:dyDescent="0.25">
      <c r="A37" t="s">
        <v>63</v>
      </c>
      <c r="B37" t="s">
        <v>7</v>
      </c>
      <c r="C37" s="3">
        <v>41205</v>
      </c>
      <c r="D37" s="3">
        <v>41218</v>
      </c>
      <c r="E37" s="11" t="str">
        <f t="shared" si="0"/>
        <v>Dept4</v>
      </c>
      <c r="F37" s="1">
        <f>+VLOOKUP(B37,Enunciado!$F$3:$G$5,2,0)+C37</f>
        <v>41220</v>
      </c>
      <c r="G37" t="str">
        <f t="shared" si="1"/>
        <v>ON TIME</v>
      </c>
      <c r="H37">
        <f t="shared" si="2"/>
        <v>2012</v>
      </c>
      <c r="I37">
        <f t="shared" si="3"/>
        <v>10</v>
      </c>
      <c r="J37" s="15">
        <f t="shared" si="4"/>
        <v>13</v>
      </c>
      <c r="K37" t="str">
        <f>+IF(G37="OUT of TIME",J37-VLOOKUP(B37,Enunciado!$F$3:$G$5,2,0),"")</f>
        <v/>
      </c>
      <c r="N37" s="22" t="s">
        <v>1053</v>
      </c>
      <c r="O37" s="18">
        <f t="shared" ref="O37:AL37" si="32">+O30/O15</f>
        <v>1</v>
      </c>
      <c r="P37" s="18">
        <f t="shared" si="32"/>
        <v>0.66666666666666663</v>
      </c>
      <c r="Q37" s="18">
        <f t="shared" si="32"/>
        <v>0.5</v>
      </c>
      <c r="R37" s="18">
        <f t="shared" si="32"/>
        <v>0.7142857142857143</v>
      </c>
      <c r="S37" s="18">
        <f t="shared" si="32"/>
        <v>0.66666666666666663</v>
      </c>
      <c r="T37" s="18">
        <f t="shared" si="32"/>
        <v>0.5</v>
      </c>
      <c r="U37" s="18">
        <f t="shared" si="32"/>
        <v>1</v>
      </c>
      <c r="V37" s="18">
        <f t="shared" si="32"/>
        <v>1</v>
      </c>
      <c r="W37" s="18">
        <f t="shared" si="32"/>
        <v>0.5714285714285714</v>
      </c>
      <c r="X37" s="18">
        <f t="shared" si="32"/>
        <v>0.55555555555555558</v>
      </c>
      <c r="Y37" s="18">
        <f t="shared" si="32"/>
        <v>0.875</v>
      </c>
      <c r="Z37" s="18">
        <f t="shared" si="32"/>
        <v>0.6</v>
      </c>
      <c r="AA37" s="18">
        <f t="shared" si="32"/>
        <v>1</v>
      </c>
      <c r="AB37" s="18">
        <f t="shared" si="32"/>
        <v>0.7142857142857143</v>
      </c>
      <c r="AC37" s="18">
        <f t="shared" si="32"/>
        <v>0.83333333333333337</v>
      </c>
      <c r="AD37" s="18">
        <f t="shared" si="32"/>
        <v>0.33333333333333331</v>
      </c>
      <c r="AE37" s="18">
        <f t="shared" si="32"/>
        <v>0.66666666666666663</v>
      </c>
      <c r="AF37" s="18">
        <f t="shared" si="32"/>
        <v>0.77777777777777779</v>
      </c>
      <c r="AG37" s="18">
        <f t="shared" si="32"/>
        <v>0.6</v>
      </c>
      <c r="AH37" s="18">
        <f t="shared" si="32"/>
        <v>0.7142857142857143</v>
      </c>
      <c r="AI37" s="18">
        <f t="shared" si="32"/>
        <v>0.8</v>
      </c>
      <c r="AJ37" s="18">
        <f t="shared" si="32"/>
        <v>0.54545454545454541</v>
      </c>
      <c r="AK37" s="18">
        <f t="shared" si="32"/>
        <v>0.6</v>
      </c>
      <c r="AL37" s="18">
        <f t="shared" si="32"/>
        <v>1</v>
      </c>
    </row>
    <row r="38" spans="1:40" x14ac:dyDescent="0.25">
      <c r="A38" t="s">
        <v>13</v>
      </c>
      <c r="B38" t="s">
        <v>7</v>
      </c>
      <c r="C38" s="3">
        <v>40930</v>
      </c>
      <c r="D38" s="3">
        <v>40948</v>
      </c>
      <c r="E38" s="11" t="str">
        <f t="shared" si="0"/>
        <v>Dept5</v>
      </c>
      <c r="F38" s="1">
        <f>+VLOOKUP(B38,Enunciado!$F$3:$G$5,2,0)+C38</f>
        <v>40945</v>
      </c>
      <c r="G38" t="str">
        <f t="shared" si="1"/>
        <v>OUT OF TIME</v>
      </c>
      <c r="H38">
        <f t="shared" si="2"/>
        <v>2012</v>
      </c>
      <c r="I38">
        <f t="shared" si="3"/>
        <v>1</v>
      </c>
      <c r="J38" s="15">
        <f t="shared" si="4"/>
        <v>18</v>
      </c>
      <c r="K38">
        <f>+IF(G38="OUT of TIME",J38-VLOOKUP(B38,Enunciado!$F$3:$G$5,2,0),"")</f>
        <v>3</v>
      </c>
      <c r="N38" s="22" t="s">
        <v>1054</v>
      </c>
      <c r="O38" s="18">
        <f t="shared" ref="O38:AL38" si="33">+O31/O16</f>
        <v>0.66666666666666663</v>
      </c>
      <c r="P38" s="18">
        <f t="shared" si="33"/>
        <v>0.83333333333333337</v>
      </c>
      <c r="Q38" s="18">
        <f t="shared" si="33"/>
        <v>1</v>
      </c>
      <c r="R38" s="18">
        <f t="shared" si="33"/>
        <v>0.75</v>
      </c>
      <c r="S38" s="18">
        <f t="shared" si="33"/>
        <v>0.5</v>
      </c>
      <c r="T38" s="18">
        <f t="shared" si="33"/>
        <v>0.7142857142857143</v>
      </c>
      <c r="U38" s="18">
        <f t="shared" si="33"/>
        <v>0.90909090909090906</v>
      </c>
      <c r="V38" s="18">
        <f t="shared" si="33"/>
        <v>1</v>
      </c>
      <c r="W38" s="18">
        <f t="shared" si="33"/>
        <v>0.45454545454545453</v>
      </c>
      <c r="X38" s="18">
        <f t="shared" si="33"/>
        <v>0.75</v>
      </c>
      <c r="Y38" s="18">
        <f t="shared" si="33"/>
        <v>0.88888888888888884</v>
      </c>
      <c r="Z38" s="18">
        <f t="shared" si="33"/>
        <v>0.7142857142857143</v>
      </c>
      <c r="AA38" s="18">
        <f t="shared" si="33"/>
        <v>0.63636363636363635</v>
      </c>
      <c r="AB38" s="18">
        <f t="shared" si="33"/>
        <v>0.75</v>
      </c>
      <c r="AC38" s="18">
        <f t="shared" si="33"/>
        <v>1</v>
      </c>
      <c r="AD38" s="18">
        <f t="shared" si="33"/>
        <v>0.66666666666666663</v>
      </c>
      <c r="AE38" s="18">
        <f t="shared" si="33"/>
        <v>0.5</v>
      </c>
      <c r="AF38" s="18">
        <f t="shared" si="33"/>
        <v>0.875</v>
      </c>
      <c r="AG38" s="18">
        <f t="shared" si="33"/>
        <v>0.5</v>
      </c>
      <c r="AH38" s="18">
        <f t="shared" si="33"/>
        <v>0.2857142857142857</v>
      </c>
      <c r="AI38" s="18">
        <f t="shared" si="33"/>
        <v>0.7142857142857143</v>
      </c>
      <c r="AJ38" s="18">
        <f t="shared" si="33"/>
        <v>0.8</v>
      </c>
      <c r="AK38" s="18">
        <f t="shared" si="33"/>
        <v>0.5</v>
      </c>
      <c r="AL38" s="18">
        <f t="shared" si="33"/>
        <v>0.88888888888888884</v>
      </c>
    </row>
    <row r="39" spans="1:40" x14ac:dyDescent="0.25">
      <c r="A39" t="s">
        <v>64</v>
      </c>
      <c r="B39" t="s">
        <v>8</v>
      </c>
      <c r="C39" s="3">
        <v>41446</v>
      </c>
      <c r="D39" s="3">
        <v>41450</v>
      </c>
      <c r="E39" s="11" t="str">
        <f t="shared" si="0"/>
        <v>Dept2</v>
      </c>
      <c r="F39" s="1">
        <f>+VLOOKUP(B39,Enunciado!$F$3:$G$5,2,0)+C39</f>
        <v>41451</v>
      </c>
      <c r="G39" t="str">
        <f t="shared" si="1"/>
        <v>ON TIME</v>
      </c>
      <c r="H39">
        <f t="shared" si="2"/>
        <v>2013</v>
      </c>
      <c r="I39">
        <f t="shared" si="3"/>
        <v>6</v>
      </c>
      <c r="J39" s="15">
        <f t="shared" si="4"/>
        <v>4</v>
      </c>
      <c r="K39" t="str">
        <f>+IF(G39="OUT of TIME",J39-VLOOKUP(B39,Enunciado!$F$3:$G$5,2,0),"")</f>
        <v/>
      </c>
      <c r="N39" s="22" t="s">
        <v>1055</v>
      </c>
      <c r="O39" s="18">
        <f t="shared" ref="O39:AL39" si="34">+O32/O17</f>
        <v>0</v>
      </c>
      <c r="P39" s="18">
        <f t="shared" si="34"/>
        <v>0.83333333333333337</v>
      </c>
      <c r="Q39" s="18">
        <f t="shared" si="34"/>
        <v>0.42857142857142855</v>
      </c>
      <c r="R39" s="18">
        <f t="shared" si="34"/>
        <v>0.44444444444444442</v>
      </c>
      <c r="S39" s="18">
        <f t="shared" si="34"/>
        <v>1</v>
      </c>
      <c r="T39" s="18">
        <f t="shared" si="34"/>
        <v>0.5</v>
      </c>
      <c r="U39" s="18">
        <f t="shared" si="34"/>
        <v>0.61538461538461542</v>
      </c>
      <c r="V39" s="18">
        <f t="shared" si="34"/>
        <v>0.8</v>
      </c>
      <c r="W39" s="18">
        <f t="shared" si="34"/>
        <v>0.75</v>
      </c>
      <c r="X39" s="18">
        <f t="shared" si="34"/>
        <v>0.66666666666666663</v>
      </c>
      <c r="Y39" s="18">
        <f t="shared" si="34"/>
        <v>0.66666666666666663</v>
      </c>
      <c r="Z39" s="18">
        <f t="shared" si="34"/>
        <v>1</v>
      </c>
      <c r="AA39" s="18">
        <f t="shared" si="34"/>
        <v>0.6</v>
      </c>
      <c r="AB39" s="18">
        <f t="shared" si="34"/>
        <v>0.5</v>
      </c>
      <c r="AC39" s="18">
        <f t="shared" si="34"/>
        <v>0.5714285714285714</v>
      </c>
      <c r="AD39" s="18">
        <f t="shared" si="34"/>
        <v>1</v>
      </c>
      <c r="AE39" s="18">
        <f t="shared" si="34"/>
        <v>0.6</v>
      </c>
      <c r="AF39" s="18">
        <f t="shared" si="34"/>
        <v>0.90909090909090906</v>
      </c>
      <c r="AG39" s="18">
        <f t="shared" si="34"/>
        <v>1</v>
      </c>
      <c r="AH39" s="18">
        <f t="shared" si="34"/>
        <v>0.8</v>
      </c>
      <c r="AI39" s="18">
        <f t="shared" si="34"/>
        <v>1</v>
      </c>
      <c r="AJ39" s="18">
        <f t="shared" si="34"/>
        <v>0.8</v>
      </c>
      <c r="AK39" s="18">
        <f t="shared" si="34"/>
        <v>1</v>
      </c>
      <c r="AL39" s="18">
        <f t="shared" si="34"/>
        <v>0.5</v>
      </c>
    </row>
    <row r="40" spans="1:40" x14ac:dyDescent="0.25">
      <c r="A40" t="s">
        <v>65</v>
      </c>
      <c r="B40" t="s">
        <v>8</v>
      </c>
      <c r="C40" s="3">
        <v>41007</v>
      </c>
      <c r="D40" s="3">
        <v>41019</v>
      </c>
      <c r="E40" s="11" t="str">
        <f t="shared" si="0"/>
        <v>Dept3</v>
      </c>
      <c r="F40" s="1">
        <f>+VLOOKUP(B40,Enunciado!$F$3:$G$5,2,0)+C40</f>
        <v>41012</v>
      </c>
      <c r="G40" t="str">
        <f t="shared" si="1"/>
        <v>OUT OF TIME</v>
      </c>
      <c r="H40">
        <f t="shared" si="2"/>
        <v>2012</v>
      </c>
      <c r="I40">
        <f t="shared" si="3"/>
        <v>4</v>
      </c>
      <c r="J40" s="15">
        <f t="shared" si="4"/>
        <v>12</v>
      </c>
      <c r="K40">
        <f>+IF(G40="OUT of TIME",J40-VLOOKUP(B40,Enunciado!$F$3:$G$5,2,0),"")</f>
        <v>7</v>
      </c>
      <c r="N40" s="22" t="s">
        <v>1047</v>
      </c>
      <c r="O40" s="18">
        <f t="shared" ref="O40:AL40" si="35">+O33/O18</f>
        <v>1</v>
      </c>
      <c r="P40" s="18">
        <f t="shared" si="35"/>
        <v>0.5</v>
      </c>
      <c r="Q40" s="18">
        <f t="shared" si="35"/>
        <v>0.88888888888888884</v>
      </c>
      <c r="R40" s="18">
        <f t="shared" si="35"/>
        <v>1</v>
      </c>
      <c r="S40" s="18">
        <f t="shared" si="35"/>
        <v>0.8571428571428571</v>
      </c>
      <c r="T40" s="18">
        <f t="shared" si="35"/>
        <v>0.7142857142857143</v>
      </c>
      <c r="U40" s="18">
        <f t="shared" si="35"/>
        <v>0.25</v>
      </c>
      <c r="V40" s="18">
        <f t="shared" si="35"/>
        <v>0.7142857142857143</v>
      </c>
      <c r="W40" s="18">
        <f t="shared" si="35"/>
        <v>0.66666666666666663</v>
      </c>
      <c r="X40" s="18">
        <f t="shared" si="35"/>
        <v>0.6</v>
      </c>
      <c r="Y40" s="18">
        <f t="shared" si="35"/>
        <v>0.77777777777777779</v>
      </c>
      <c r="Z40" s="18">
        <f t="shared" si="35"/>
        <v>0.77777777777777779</v>
      </c>
      <c r="AA40" s="18">
        <f t="shared" si="35"/>
        <v>1</v>
      </c>
      <c r="AB40" s="18">
        <f t="shared" si="35"/>
        <v>1</v>
      </c>
      <c r="AC40" s="18">
        <f t="shared" si="35"/>
        <v>0.44444444444444442</v>
      </c>
      <c r="AD40" s="18">
        <f t="shared" si="35"/>
        <v>0.75</v>
      </c>
      <c r="AE40" s="18">
        <f t="shared" si="35"/>
        <v>0.75</v>
      </c>
      <c r="AF40" s="18">
        <f t="shared" si="35"/>
        <v>0.7142857142857143</v>
      </c>
      <c r="AG40" s="18">
        <f t="shared" si="35"/>
        <v>1</v>
      </c>
      <c r="AH40" s="18">
        <f t="shared" si="35"/>
        <v>0.7142857142857143</v>
      </c>
      <c r="AI40" s="18">
        <f t="shared" si="35"/>
        <v>0.6</v>
      </c>
      <c r="AJ40" s="18">
        <f t="shared" si="35"/>
        <v>0.8</v>
      </c>
      <c r="AK40" s="18">
        <f t="shared" si="35"/>
        <v>1</v>
      </c>
      <c r="AL40" s="18">
        <f t="shared" si="35"/>
        <v>0.83333333333333337</v>
      </c>
    </row>
    <row r="41" spans="1:40" x14ac:dyDescent="0.25">
      <c r="A41" t="s">
        <v>66</v>
      </c>
      <c r="B41" t="s">
        <v>7</v>
      </c>
      <c r="C41" s="3">
        <v>41119</v>
      </c>
      <c r="D41" s="3">
        <v>41120</v>
      </c>
      <c r="E41" s="11" t="str">
        <f t="shared" si="0"/>
        <v>Dept2</v>
      </c>
      <c r="F41" s="1">
        <f>+VLOOKUP(B41,Enunciado!$F$3:$G$5,2,0)+C41</f>
        <v>41134</v>
      </c>
      <c r="G41" t="str">
        <f t="shared" si="1"/>
        <v>ON TIME</v>
      </c>
      <c r="H41">
        <f t="shared" si="2"/>
        <v>2012</v>
      </c>
      <c r="I41">
        <f t="shared" si="3"/>
        <v>7</v>
      </c>
      <c r="J41" s="15">
        <f t="shared" si="4"/>
        <v>1</v>
      </c>
      <c r="K41" t="str">
        <f>+IF(G41="OUT of TIME",J41-VLOOKUP(B41,Enunciado!$F$3:$G$5,2,0),"")</f>
        <v/>
      </c>
      <c r="N41" s="22" t="s">
        <v>1048</v>
      </c>
      <c r="O41" s="18">
        <f t="shared" ref="O41:AL41" si="36">+O34/O19</f>
        <v>0.7</v>
      </c>
      <c r="P41" s="18">
        <f t="shared" si="36"/>
        <v>0.33333333333333331</v>
      </c>
      <c r="Q41" s="18">
        <f t="shared" si="36"/>
        <v>0.66666666666666663</v>
      </c>
      <c r="R41" s="18">
        <f t="shared" si="36"/>
        <v>0.5</v>
      </c>
      <c r="S41" s="18">
        <f t="shared" si="36"/>
        <v>1</v>
      </c>
      <c r="T41" s="18">
        <f t="shared" si="36"/>
        <v>0.375</v>
      </c>
      <c r="U41" s="18">
        <f t="shared" si="36"/>
        <v>1</v>
      </c>
      <c r="V41" s="18">
        <f t="shared" si="36"/>
        <v>0.5</v>
      </c>
      <c r="W41" s="18">
        <f t="shared" si="36"/>
        <v>0.8</v>
      </c>
      <c r="X41" s="18">
        <f t="shared" si="36"/>
        <v>0</v>
      </c>
      <c r="Y41" s="18">
        <f t="shared" si="36"/>
        <v>0.55555555555555558</v>
      </c>
      <c r="Z41" s="18">
        <f t="shared" si="36"/>
        <v>0.8</v>
      </c>
      <c r="AA41" s="18">
        <f t="shared" si="36"/>
        <v>0.7142857142857143</v>
      </c>
      <c r="AB41" s="18">
        <f t="shared" si="36"/>
        <v>0.5</v>
      </c>
      <c r="AC41" s="18">
        <f t="shared" si="36"/>
        <v>0</v>
      </c>
      <c r="AD41" s="18">
        <f t="shared" si="36"/>
        <v>0.5714285714285714</v>
      </c>
      <c r="AE41" s="18">
        <f t="shared" si="36"/>
        <v>0.88888888888888884</v>
      </c>
      <c r="AF41" s="18">
        <f t="shared" si="36"/>
        <v>0.7142857142857143</v>
      </c>
      <c r="AG41" s="18">
        <f t="shared" si="36"/>
        <v>0.7</v>
      </c>
      <c r="AH41" s="18">
        <f t="shared" si="36"/>
        <v>0.54545454545454541</v>
      </c>
      <c r="AI41" s="18">
        <f t="shared" si="36"/>
        <v>0.53846153846153844</v>
      </c>
      <c r="AJ41" s="18">
        <f t="shared" si="36"/>
        <v>0.88888888888888884</v>
      </c>
      <c r="AK41" s="18">
        <f t="shared" si="36"/>
        <v>0.83333333333333337</v>
      </c>
      <c r="AL41" s="18">
        <f t="shared" si="36"/>
        <v>0.8</v>
      </c>
    </row>
    <row r="42" spans="1:40" x14ac:dyDescent="0.25">
      <c r="A42" t="s">
        <v>22</v>
      </c>
      <c r="B42" t="s">
        <v>7</v>
      </c>
      <c r="C42" s="3">
        <v>41159</v>
      </c>
      <c r="D42" s="3">
        <v>41172</v>
      </c>
      <c r="E42" s="11" t="str">
        <f t="shared" si="0"/>
        <v>Dept2</v>
      </c>
      <c r="F42" s="1">
        <f>+VLOOKUP(B42,Enunciado!$F$3:$G$5,2,0)+C42</f>
        <v>41174</v>
      </c>
      <c r="G42" t="str">
        <f t="shared" si="1"/>
        <v>ON TIME</v>
      </c>
      <c r="H42">
        <f t="shared" si="2"/>
        <v>2012</v>
      </c>
      <c r="I42">
        <f t="shared" si="3"/>
        <v>9</v>
      </c>
      <c r="J42" s="15">
        <f t="shared" si="4"/>
        <v>13</v>
      </c>
      <c r="K42" t="str">
        <f>+IF(G42="OUT of TIME",J42-VLOOKUP(B42,Enunciado!$F$3:$G$5,2,0),"")</f>
        <v/>
      </c>
      <c r="N42" s="22" t="s">
        <v>1049</v>
      </c>
      <c r="O42" s="18">
        <f t="shared" ref="O42:AL42" si="37">+O35/O20</f>
        <v>0.4</v>
      </c>
      <c r="P42" s="18">
        <f t="shared" si="37"/>
        <v>0.83333333333333337</v>
      </c>
      <c r="Q42" s="18">
        <f t="shared" si="37"/>
        <v>1</v>
      </c>
      <c r="R42" s="18">
        <f t="shared" si="37"/>
        <v>0.8571428571428571</v>
      </c>
      <c r="S42" s="18">
        <f t="shared" si="37"/>
        <v>0.72727272727272729</v>
      </c>
      <c r="T42" s="18">
        <f t="shared" si="37"/>
        <v>0.625</v>
      </c>
      <c r="U42" s="18">
        <f t="shared" si="37"/>
        <v>0.375</v>
      </c>
      <c r="V42" s="18">
        <f t="shared" si="37"/>
        <v>0.5714285714285714</v>
      </c>
      <c r="W42" s="18">
        <f t="shared" si="37"/>
        <v>0.8571428571428571</v>
      </c>
      <c r="X42" s="18">
        <f t="shared" si="37"/>
        <v>0.7142857142857143</v>
      </c>
      <c r="Y42" s="18">
        <f t="shared" si="37"/>
        <v>0.8</v>
      </c>
      <c r="Z42" s="18">
        <f t="shared" si="37"/>
        <v>0.5</v>
      </c>
      <c r="AA42" s="18">
        <f t="shared" si="37"/>
        <v>0.4</v>
      </c>
      <c r="AB42" s="18">
        <f t="shared" si="37"/>
        <v>0.75</v>
      </c>
      <c r="AC42" s="18">
        <f t="shared" si="37"/>
        <v>0.8571428571428571</v>
      </c>
      <c r="AD42" s="18">
        <f t="shared" si="37"/>
        <v>0.83333333333333337</v>
      </c>
      <c r="AE42" s="18">
        <f t="shared" si="37"/>
        <v>0.6</v>
      </c>
      <c r="AF42" s="18">
        <f t="shared" si="37"/>
        <v>0.5</v>
      </c>
      <c r="AG42" s="18">
        <f t="shared" si="37"/>
        <v>1</v>
      </c>
      <c r="AH42" s="18">
        <f t="shared" si="37"/>
        <v>0.66666666666666663</v>
      </c>
      <c r="AI42" s="18">
        <f t="shared" si="37"/>
        <v>0.33333333333333331</v>
      </c>
      <c r="AJ42" s="18">
        <f t="shared" si="37"/>
        <v>0.83333333333333337</v>
      </c>
      <c r="AK42" s="18">
        <f t="shared" si="37"/>
        <v>0.9</v>
      </c>
      <c r="AL42" s="18">
        <f t="shared" si="37"/>
        <v>0.5714285714285714</v>
      </c>
    </row>
    <row r="43" spans="1:40" x14ac:dyDescent="0.25">
      <c r="A43" t="s">
        <v>67</v>
      </c>
      <c r="B43" t="s">
        <v>8</v>
      </c>
      <c r="C43" s="3">
        <v>41445</v>
      </c>
      <c r="D43" s="3">
        <v>41486</v>
      </c>
      <c r="E43" s="11" t="str">
        <f t="shared" si="0"/>
        <v>Dept6</v>
      </c>
      <c r="F43" s="1">
        <f>+VLOOKUP(B43,Enunciado!$F$3:$G$5,2,0)+C43</f>
        <v>41450</v>
      </c>
      <c r="G43" t="str">
        <f t="shared" si="1"/>
        <v>OUT OF TIME</v>
      </c>
      <c r="H43">
        <f t="shared" si="2"/>
        <v>2013</v>
      </c>
      <c r="I43">
        <f t="shared" si="3"/>
        <v>6</v>
      </c>
      <c r="J43" s="15">
        <f t="shared" si="4"/>
        <v>41</v>
      </c>
      <c r="K43">
        <f>+IF(G43="OUT of TIME",J43-VLOOKUP(B43,Enunciado!$F$3:$G$5,2,0),"")</f>
        <v>36</v>
      </c>
      <c r="N43" s="5" t="s">
        <v>1051</v>
      </c>
    </row>
    <row r="44" spans="1:40" x14ac:dyDescent="0.25">
      <c r="A44" t="s">
        <v>14</v>
      </c>
      <c r="B44" t="s">
        <v>7</v>
      </c>
      <c r="C44" s="3">
        <v>41032</v>
      </c>
      <c r="D44" s="3">
        <v>41034</v>
      </c>
      <c r="E44" s="11" t="str">
        <f t="shared" si="0"/>
        <v>Dept5</v>
      </c>
      <c r="F44" s="1">
        <f>+VLOOKUP(B44,Enunciado!$F$3:$G$5,2,0)+C44</f>
        <v>41047</v>
      </c>
      <c r="G44" t="str">
        <f t="shared" si="1"/>
        <v>ON TIME</v>
      </c>
      <c r="H44">
        <f t="shared" si="2"/>
        <v>2012</v>
      </c>
      <c r="I44">
        <f t="shared" si="3"/>
        <v>5</v>
      </c>
      <c r="J44" s="15">
        <f t="shared" si="4"/>
        <v>2</v>
      </c>
      <c r="K44" t="str">
        <f>+IF(G44="OUT of TIME",J44-VLOOKUP(B44,Enunciado!$F$3:$G$5,2,0),"")</f>
        <v/>
      </c>
    </row>
    <row r="45" spans="1:40" x14ac:dyDescent="0.25">
      <c r="A45" t="s">
        <v>27</v>
      </c>
      <c r="B45" t="s">
        <v>8</v>
      </c>
      <c r="C45" s="3">
        <v>41389</v>
      </c>
      <c r="D45" s="3">
        <v>41410</v>
      </c>
      <c r="E45" s="11" t="str">
        <f t="shared" si="0"/>
        <v>Dept1</v>
      </c>
      <c r="F45" s="1">
        <f>+VLOOKUP(B45,Enunciado!$F$3:$G$5,2,0)+C45</f>
        <v>41394</v>
      </c>
      <c r="G45" t="str">
        <f t="shared" si="1"/>
        <v>OUT OF TIME</v>
      </c>
      <c r="H45">
        <f t="shared" si="2"/>
        <v>2013</v>
      </c>
      <c r="I45">
        <f t="shared" si="3"/>
        <v>4</v>
      </c>
      <c r="J45" s="15">
        <f t="shared" si="4"/>
        <v>21</v>
      </c>
      <c r="K45">
        <f>+IF(G45="OUT of TIME",J45-VLOOKUP(B45,Enunciado!$F$3:$G$5,2,0),"")</f>
        <v>16</v>
      </c>
    </row>
    <row r="46" spans="1:40" x14ac:dyDescent="0.25">
      <c r="A46" t="s">
        <v>68</v>
      </c>
      <c r="B46" t="s">
        <v>8</v>
      </c>
      <c r="C46" s="3">
        <v>41318</v>
      </c>
      <c r="D46" s="3">
        <v>41343</v>
      </c>
      <c r="E46" s="11" t="str">
        <f t="shared" si="0"/>
        <v>Dept5</v>
      </c>
      <c r="F46" s="1">
        <f>+VLOOKUP(B46,Enunciado!$F$3:$G$5,2,0)+C46</f>
        <v>41323</v>
      </c>
      <c r="G46" t="str">
        <f t="shared" si="1"/>
        <v>OUT OF TIME</v>
      </c>
      <c r="H46">
        <f t="shared" si="2"/>
        <v>2013</v>
      </c>
      <c r="I46">
        <f t="shared" si="3"/>
        <v>2</v>
      </c>
      <c r="J46" s="15">
        <f t="shared" si="4"/>
        <v>25</v>
      </c>
      <c r="K46">
        <f>+IF(G46="OUT of TIME",J46-VLOOKUP(B46,Enunciado!$F$3:$G$5,2,0),"")</f>
        <v>20</v>
      </c>
      <c r="N46" s="21" t="s">
        <v>1043</v>
      </c>
    </row>
    <row r="47" spans="1:40" x14ac:dyDescent="0.25">
      <c r="A47" t="s">
        <v>69</v>
      </c>
      <c r="B47" t="s">
        <v>5</v>
      </c>
      <c r="C47" s="3">
        <v>41427</v>
      </c>
      <c r="D47" s="3">
        <v>41436</v>
      </c>
      <c r="E47" s="11" t="str">
        <f t="shared" si="0"/>
        <v>Dept5</v>
      </c>
      <c r="F47" s="1">
        <f>+VLOOKUP(B47,Enunciado!$F$3:$G$5,2,0)+C47</f>
        <v>41457</v>
      </c>
      <c r="G47" t="str">
        <f t="shared" si="1"/>
        <v>ON TIME</v>
      </c>
      <c r="H47">
        <f t="shared" si="2"/>
        <v>2013</v>
      </c>
      <c r="I47">
        <f t="shared" si="3"/>
        <v>6</v>
      </c>
      <c r="J47" s="15">
        <f t="shared" si="4"/>
        <v>9</v>
      </c>
      <c r="K47" t="str">
        <f>+IF(G47="OUT of TIME",J47-VLOOKUP(B47,Enunciado!$F$3:$G$5,2,0),"")</f>
        <v/>
      </c>
    </row>
    <row r="48" spans="1:40" ht="15.75" x14ac:dyDescent="0.25">
      <c r="A48" t="s">
        <v>70</v>
      </c>
      <c r="B48" t="s">
        <v>7</v>
      </c>
      <c r="C48" s="3">
        <v>41086</v>
      </c>
      <c r="D48" s="3">
        <v>41094</v>
      </c>
      <c r="E48" s="11" t="str">
        <f t="shared" si="0"/>
        <v>Dept1</v>
      </c>
      <c r="F48" s="1">
        <f>+VLOOKUP(B48,Enunciado!$F$3:$G$5,2,0)+C48</f>
        <v>41101</v>
      </c>
      <c r="G48" t="str">
        <f t="shared" si="1"/>
        <v>ON TIME</v>
      </c>
      <c r="H48">
        <f t="shared" si="2"/>
        <v>2012</v>
      </c>
      <c r="I48">
        <f t="shared" si="3"/>
        <v>6</v>
      </c>
      <c r="J48" s="15">
        <f t="shared" si="4"/>
        <v>8</v>
      </c>
      <c r="K48" t="str">
        <f>+IF(G48="OUT of TIME",J48-VLOOKUP(B48,Enunciado!$F$3:$G$5,2,0),"")</f>
        <v/>
      </c>
      <c r="N48" s="24" t="s">
        <v>1021</v>
      </c>
      <c r="O48" s="4" t="s">
        <v>16</v>
      </c>
      <c r="P48" s="4" t="s">
        <v>1044</v>
      </c>
    </row>
    <row r="49" spans="1:40" x14ac:dyDescent="0.25">
      <c r="A49" t="s">
        <v>71</v>
      </c>
      <c r="B49" t="s">
        <v>8</v>
      </c>
      <c r="C49" s="3">
        <v>41096</v>
      </c>
      <c r="D49" s="3">
        <v>41096</v>
      </c>
      <c r="E49" s="11" t="str">
        <f t="shared" si="0"/>
        <v>Dept3</v>
      </c>
      <c r="F49" s="1">
        <f>+VLOOKUP(B49,Enunciado!$F$3:$G$5,2,0)+C49</f>
        <v>41101</v>
      </c>
      <c r="G49" t="str">
        <f t="shared" si="1"/>
        <v>ON TIME</v>
      </c>
      <c r="H49">
        <f t="shared" si="2"/>
        <v>2012</v>
      </c>
      <c r="I49">
        <f t="shared" si="3"/>
        <v>7</v>
      </c>
      <c r="J49" s="15">
        <f t="shared" si="4"/>
        <v>0</v>
      </c>
      <c r="K49" t="str">
        <f>+IF(G49="OUT of TIME",J49-VLOOKUP(B49,Enunciado!$F$3:$G$5,2,0),"")</f>
        <v/>
      </c>
      <c r="N49" s="17" t="s">
        <v>8</v>
      </c>
      <c r="O49">
        <v>5</v>
      </c>
      <c r="P49">
        <f>+AVERAGEIFS($K$2:$K$1001,$B$2:$B$1001,N49,$G$2:$G$1001,"OUT OF TIME")</f>
        <v>16.022988505747126</v>
      </c>
    </row>
    <row r="50" spans="1:40" x14ac:dyDescent="0.25">
      <c r="A50" t="s">
        <v>15</v>
      </c>
      <c r="B50" t="s">
        <v>7</v>
      </c>
      <c r="C50" s="3">
        <v>41512</v>
      </c>
      <c r="D50" s="3">
        <v>41516</v>
      </c>
      <c r="E50" s="11" t="str">
        <f t="shared" si="0"/>
        <v>Dept4</v>
      </c>
      <c r="F50" s="1">
        <f>+VLOOKUP(B50,Enunciado!$F$3:$G$5,2,0)+C50</f>
        <v>41527</v>
      </c>
      <c r="G50" t="str">
        <f t="shared" si="1"/>
        <v>ON TIME</v>
      </c>
      <c r="H50">
        <f t="shared" si="2"/>
        <v>2013</v>
      </c>
      <c r="I50">
        <f t="shared" si="3"/>
        <v>8</v>
      </c>
      <c r="J50" s="15">
        <f t="shared" si="4"/>
        <v>4</v>
      </c>
      <c r="K50" t="str">
        <f>+IF(G50="OUT of TIME",J50-VLOOKUP(B50,Enunciado!$F$3:$G$5,2,0),"")</f>
        <v/>
      </c>
      <c r="N50" s="17" t="s">
        <v>7</v>
      </c>
      <c r="O50">
        <v>15</v>
      </c>
      <c r="P50">
        <f t="shared" ref="P50:P51" si="38">+AVERAGEIFS($K$2:$K$1001,$B$2:$B$1001,N50,$G$2:$G$1001,"OUT OF TIME")</f>
        <v>14.284210526315789</v>
      </c>
    </row>
    <row r="51" spans="1:40" x14ac:dyDescent="0.25">
      <c r="A51" t="s">
        <v>72</v>
      </c>
      <c r="B51" t="s">
        <v>5</v>
      </c>
      <c r="C51" s="3">
        <v>41124</v>
      </c>
      <c r="D51" s="3">
        <v>41125</v>
      </c>
      <c r="E51" s="11" t="str">
        <f t="shared" si="0"/>
        <v>Dept2</v>
      </c>
      <c r="F51" s="1">
        <f>+VLOOKUP(B51,Enunciado!$F$3:$G$5,2,0)+C51</f>
        <v>41154</v>
      </c>
      <c r="G51" t="str">
        <f t="shared" si="1"/>
        <v>ON TIME</v>
      </c>
      <c r="H51">
        <f t="shared" si="2"/>
        <v>2012</v>
      </c>
      <c r="I51">
        <f t="shared" si="3"/>
        <v>8</v>
      </c>
      <c r="J51" s="15">
        <f t="shared" si="4"/>
        <v>1</v>
      </c>
      <c r="K51" t="str">
        <f>+IF(G51="OUT of TIME",J51-VLOOKUP(B51,Enunciado!$F$3:$G$5,2,0),"")</f>
        <v/>
      </c>
      <c r="N51" s="17" t="s">
        <v>5</v>
      </c>
      <c r="O51">
        <v>30</v>
      </c>
      <c r="P51">
        <f t="shared" si="38"/>
        <v>9.0857142857142854</v>
      </c>
    </row>
    <row r="52" spans="1:40" x14ac:dyDescent="0.25">
      <c r="A52" t="s">
        <v>73</v>
      </c>
      <c r="B52" t="s">
        <v>5</v>
      </c>
      <c r="C52" s="3">
        <v>41416</v>
      </c>
      <c r="D52" s="3">
        <v>41425</v>
      </c>
      <c r="E52" s="11" t="str">
        <f t="shared" si="0"/>
        <v>Dept5</v>
      </c>
      <c r="F52" s="1">
        <f>+VLOOKUP(B52,Enunciado!$F$3:$G$5,2,0)+C52</f>
        <v>41446</v>
      </c>
      <c r="G52" t="str">
        <f t="shared" si="1"/>
        <v>ON TIME</v>
      </c>
      <c r="H52">
        <f t="shared" si="2"/>
        <v>2013</v>
      </c>
      <c r="I52">
        <f t="shared" si="3"/>
        <v>5</v>
      </c>
      <c r="J52" s="15">
        <f t="shared" si="4"/>
        <v>9</v>
      </c>
      <c r="K52" t="str">
        <f>+IF(G52="OUT of TIME",J52-VLOOKUP(B52,Enunciado!$F$3:$G$5,2,0),"")</f>
        <v/>
      </c>
    </row>
    <row r="53" spans="1:40" x14ac:dyDescent="0.25">
      <c r="A53" t="s">
        <v>74</v>
      </c>
      <c r="B53" t="s">
        <v>7</v>
      </c>
      <c r="C53" s="3">
        <v>41222</v>
      </c>
      <c r="D53" s="3">
        <v>41224</v>
      </c>
      <c r="E53" s="11" t="str">
        <f t="shared" si="0"/>
        <v>Dept3</v>
      </c>
      <c r="F53" s="1">
        <f>+VLOOKUP(B53,Enunciado!$F$3:$G$5,2,0)+C53</f>
        <v>41237</v>
      </c>
      <c r="G53" t="str">
        <f t="shared" si="1"/>
        <v>ON TIME</v>
      </c>
      <c r="H53">
        <f t="shared" si="2"/>
        <v>2012</v>
      </c>
      <c r="I53">
        <f t="shared" si="3"/>
        <v>11</v>
      </c>
      <c r="J53" s="15">
        <f t="shared" si="4"/>
        <v>2</v>
      </c>
      <c r="K53" t="str">
        <f>+IF(G53="OUT of TIME",J53-VLOOKUP(B53,Enunciado!$F$3:$G$5,2,0),"")</f>
        <v/>
      </c>
    </row>
    <row r="54" spans="1:40" ht="15.75" x14ac:dyDescent="0.25">
      <c r="A54" t="s">
        <v>75</v>
      </c>
      <c r="B54" t="s">
        <v>8</v>
      </c>
      <c r="C54" s="3">
        <v>41133</v>
      </c>
      <c r="D54" s="3">
        <v>41136</v>
      </c>
      <c r="E54" s="11" t="str">
        <f t="shared" si="0"/>
        <v>Dept1</v>
      </c>
      <c r="F54" s="1">
        <f>+VLOOKUP(B54,Enunciado!$F$3:$G$5,2,0)+C54</f>
        <v>41138</v>
      </c>
      <c r="G54" t="str">
        <f t="shared" si="1"/>
        <v>ON TIME</v>
      </c>
      <c r="H54">
        <f t="shared" si="2"/>
        <v>2012</v>
      </c>
      <c r="I54">
        <f t="shared" si="3"/>
        <v>8</v>
      </c>
      <c r="J54" s="15">
        <f t="shared" si="4"/>
        <v>3</v>
      </c>
      <c r="K54" t="str">
        <f>+IF(G54="OUT of TIME",J54-VLOOKUP(B54,Enunciado!$F$3:$G$5,2,0),"")</f>
        <v/>
      </c>
      <c r="N54" s="24" t="s">
        <v>1022</v>
      </c>
      <c r="O54" s="24" t="s">
        <v>1039</v>
      </c>
      <c r="P54" s="24"/>
      <c r="Q54" s="24"/>
      <c r="R54" s="24"/>
      <c r="S54" s="24"/>
      <c r="T54" s="24"/>
      <c r="U54" s="24"/>
      <c r="AN54" t="s">
        <v>1035</v>
      </c>
    </row>
    <row r="55" spans="1:40" x14ac:dyDescent="0.25">
      <c r="A55" t="s">
        <v>76</v>
      </c>
      <c r="B55" t="s">
        <v>8</v>
      </c>
      <c r="C55" s="3">
        <v>41351</v>
      </c>
      <c r="D55" s="3">
        <v>41354</v>
      </c>
      <c r="E55" s="11" t="str">
        <f t="shared" si="0"/>
        <v>Dept4</v>
      </c>
      <c r="F55" s="1">
        <f>+VLOOKUP(B55,Enunciado!$F$3:$G$5,2,0)+C55</f>
        <v>41356</v>
      </c>
      <c r="G55" t="str">
        <f t="shared" si="1"/>
        <v>ON TIME</v>
      </c>
      <c r="H55">
        <f t="shared" si="2"/>
        <v>2013</v>
      </c>
      <c r="I55">
        <f t="shared" si="3"/>
        <v>3</v>
      </c>
      <c r="J55" s="15">
        <f t="shared" si="4"/>
        <v>3</v>
      </c>
      <c r="K55" t="str">
        <f>+IF(G55="OUT of TIME",J55-VLOOKUP(B55,Enunciado!$F$3:$G$5,2,0),"")</f>
        <v/>
      </c>
      <c r="N55" s="22" t="s">
        <v>1007</v>
      </c>
      <c r="O55">
        <f t="shared" ref="O55:Z60" si="39">+AVERAGEIFS($J$2:$J$1001,$H$2:$H$1001,$O$5,$I$2:$I$1001,O$6,$E$2:$E$1001,$N55)</f>
        <v>7</v>
      </c>
      <c r="P55">
        <f t="shared" si="39"/>
        <v>11.5</v>
      </c>
      <c r="Q55">
        <f t="shared" si="39"/>
        <v>19</v>
      </c>
      <c r="R55">
        <f t="shared" si="39"/>
        <v>9.7142857142857135</v>
      </c>
      <c r="S55">
        <f t="shared" si="39"/>
        <v>8.3333333333333339</v>
      </c>
      <c r="T55">
        <f t="shared" si="39"/>
        <v>16.25</v>
      </c>
      <c r="U55">
        <f t="shared" si="39"/>
        <v>4.166666666666667</v>
      </c>
      <c r="V55">
        <f t="shared" si="39"/>
        <v>7</v>
      </c>
      <c r="W55">
        <f t="shared" si="39"/>
        <v>13</v>
      </c>
      <c r="X55">
        <f t="shared" si="39"/>
        <v>13.666666666666666</v>
      </c>
      <c r="Y55">
        <f t="shared" si="39"/>
        <v>12.25</v>
      </c>
      <c r="Z55">
        <f t="shared" si="39"/>
        <v>14.1</v>
      </c>
      <c r="AA55">
        <f t="shared" ref="AA55:AL60" si="40">+AVERAGEIFS($J$2:$J$1001,$H$2:$H$1001,$AA$5,$I$2:$I$1001,AA$6,$E$2:$E$1001,$N55)</f>
        <v>0.66666666666666663</v>
      </c>
      <c r="AB55">
        <f t="shared" si="40"/>
        <v>17</v>
      </c>
      <c r="AC55">
        <f t="shared" si="40"/>
        <v>6.166666666666667</v>
      </c>
      <c r="AD55">
        <f t="shared" si="40"/>
        <v>13.333333333333334</v>
      </c>
      <c r="AE55">
        <f t="shared" si="40"/>
        <v>13</v>
      </c>
      <c r="AF55">
        <f t="shared" si="40"/>
        <v>12.777777777777779</v>
      </c>
      <c r="AG55">
        <f t="shared" si="40"/>
        <v>11.4</v>
      </c>
      <c r="AH55">
        <f t="shared" si="40"/>
        <v>10.571428571428571</v>
      </c>
      <c r="AI55">
        <f t="shared" si="40"/>
        <v>12.8</v>
      </c>
      <c r="AJ55">
        <f t="shared" si="40"/>
        <v>11.909090909090908</v>
      </c>
      <c r="AK55">
        <f t="shared" si="40"/>
        <v>15</v>
      </c>
      <c r="AL55">
        <f t="shared" si="40"/>
        <v>3.25</v>
      </c>
      <c r="AN55">
        <f>+AVERAGEIFS($J$2:$J$1001,$E$2:$E$1001,$N55)</f>
        <v>11.870588235294118</v>
      </c>
    </row>
    <row r="56" spans="1:40" x14ac:dyDescent="0.25">
      <c r="A56" t="s">
        <v>25</v>
      </c>
      <c r="B56" t="s">
        <v>5</v>
      </c>
      <c r="C56" s="3">
        <v>41613</v>
      </c>
      <c r="D56" s="3">
        <v>41645</v>
      </c>
      <c r="E56" s="11" t="str">
        <f t="shared" si="0"/>
        <v>Dept3</v>
      </c>
      <c r="F56" s="1">
        <f>+VLOOKUP(B56,Enunciado!$F$3:$G$5,2,0)+C56</f>
        <v>41643</v>
      </c>
      <c r="G56" t="str">
        <f t="shared" si="1"/>
        <v>OUT OF TIME</v>
      </c>
      <c r="H56">
        <f t="shared" si="2"/>
        <v>2013</v>
      </c>
      <c r="I56">
        <f t="shared" si="3"/>
        <v>12</v>
      </c>
      <c r="J56" s="15">
        <f t="shared" si="4"/>
        <v>32</v>
      </c>
      <c r="K56">
        <f>+IF(G56="OUT of TIME",J56-VLOOKUP(B56,Enunciado!$F$3:$G$5,2,0),"")</f>
        <v>2</v>
      </c>
      <c r="N56" s="22" t="s">
        <v>1008</v>
      </c>
      <c r="O56">
        <f t="shared" si="39"/>
        <v>13.666666666666666</v>
      </c>
      <c r="P56">
        <f t="shared" si="39"/>
        <v>11.166666666666666</v>
      </c>
      <c r="Q56">
        <f t="shared" si="39"/>
        <v>4.375</v>
      </c>
      <c r="R56">
        <f t="shared" si="39"/>
        <v>12.75</v>
      </c>
      <c r="S56">
        <f t="shared" si="39"/>
        <v>10</v>
      </c>
      <c r="T56">
        <f t="shared" si="39"/>
        <v>10.285714285714286</v>
      </c>
      <c r="U56">
        <f t="shared" si="39"/>
        <v>5.5454545454545459</v>
      </c>
      <c r="V56">
        <f t="shared" si="39"/>
        <v>3.1666666666666665</v>
      </c>
      <c r="W56">
        <f t="shared" si="39"/>
        <v>16</v>
      </c>
      <c r="X56">
        <f t="shared" si="39"/>
        <v>14.375</v>
      </c>
      <c r="Y56">
        <f t="shared" si="39"/>
        <v>9.4444444444444446</v>
      </c>
      <c r="Z56">
        <f t="shared" si="39"/>
        <v>9.2857142857142865</v>
      </c>
      <c r="AA56">
        <f t="shared" si="40"/>
        <v>13.181818181818182</v>
      </c>
      <c r="AB56">
        <f t="shared" si="40"/>
        <v>13.5</v>
      </c>
      <c r="AC56">
        <f t="shared" si="40"/>
        <v>4.5</v>
      </c>
      <c r="AD56">
        <f t="shared" si="40"/>
        <v>14.166666666666666</v>
      </c>
      <c r="AE56">
        <f t="shared" si="40"/>
        <v>14.75</v>
      </c>
      <c r="AF56">
        <f t="shared" si="40"/>
        <v>4.625</v>
      </c>
      <c r="AG56">
        <f t="shared" si="40"/>
        <v>25.333333333333332</v>
      </c>
      <c r="AH56">
        <f t="shared" si="40"/>
        <v>22.714285714285715</v>
      </c>
      <c r="AI56">
        <f t="shared" si="40"/>
        <v>11.428571428571429</v>
      </c>
      <c r="AJ56">
        <f t="shared" si="40"/>
        <v>7.5</v>
      </c>
      <c r="AK56">
        <f t="shared" si="40"/>
        <v>15.875</v>
      </c>
      <c r="AL56">
        <f t="shared" si="40"/>
        <v>8.2222222222222214</v>
      </c>
      <c r="AN56">
        <f t="shared" ref="AN56:AN60" si="41">+AVERAGEIFS($J$2:$J$1001,$E$2:$E$1001,$N56)</f>
        <v>11.216931216931217</v>
      </c>
    </row>
    <row r="57" spans="1:40" x14ac:dyDescent="0.25">
      <c r="A57" t="s">
        <v>77</v>
      </c>
      <c r="B57" t="s">
        <v>5</v>
      </c>
      <c r="C57" s="3">
        <v>41332</v>
      </c>
      <c r="D57" s="3">
        <v>41339</v>
      </c>
      <c r="E57" s="11" t="str">
        <f t="shared" si="0"/>
        <v>Dept4</v>
      </c>
      <c r="F57" s="1">
        <f>+VLOOKUP(B57,Enunciado!$F$3:$G$5,2,0)+C57</f>
        <v>41362</v>
      </c>
      <c r="G57" t="str">
        <f t="shared" si="1"/>
        <v>ON TIME</v>
      </c>
      <c r="H57">
        <f t="shared" si="2"/>
        <v>2013</v>
      </c>
      <c r="I57">
        <f t="shared" si="3"/>
        <v>2</v>
      </c>
      <c r="J57" s="15">
        <f t="shared" si="4"/>
        <v>7</v>
      </c>
      <c r="K57" t="str">
        <f>+IF(G57="OUT of TIME",J57-VLOOKUP(B57,Enunciado!$F$3:$G$5,2,0),"")</f>
        <v/>
      </c>
      <c r="N57" s="22" t="s">
        <v>1009</v>
      </c>
      <c r="O57">
        <f t="shared" si="39"/>
        <v>34.666666666666664</v>
      </c>
      <c r="P57">
        <f t="shared" si="39"/>
        <v>8.1666666666666661</v>
      </c>
      <c r="Q57">
        <f t="shared" si="39"/>
        <v>13.142857142857142</v>
      </c>
      <c r="R57">
        <f t="shared" si="39"/>
        <v>11.888888888888889</v>
      </c>
      <c r="S57">
        <f t="shared" si="39"/>
        <v>10</v>
      </c>
      <c r="T57">
        <f t="shared" si="39"/>
        <v>12.375</v>
      </c>
      <c r="U57">
        <f t="shared" si="39"/>
        <v>11.538461538461538</v>
      </c>
      <c r="V57">
        <f t="shared" si="39"/>
        <v>6.2</v>
      </c>
      <c r="W57">
        <f t="shared" si="39"/>
        <v>6.125</v>
      </c>
      <c r="X57">
        <f t="shared" si="39"/>
        <v>17</v>
      </c>
      <c r="Y57">
        <f t="shared" si="39"/>
        <v>9.3333333333333339</v>
      </c>
      <c r="Z57">
        <f t="shared" si="39"/>
        <v>3.75</v>
      </c>
      <c r="AA57">
        <f t="shared" si="40"/>
        <v>12.2</v>
      </c>
      <c r="AB57">
        <f t="shared" si="40"/>
        <v>24</v>
      </c>
      <c r="AC57">
        <f t="shared" si="40"/>
        <v>14.571428571428571</v>
      </c>
      <c r="AD57">
        <f t="shared" si="40"/>
        <v>1.5</v>
      </c>
      <c r="AE57">
        <f t="shared" si="40"/>
        <v>12.3</v>
      </c>
      <c r="AF57">
        <f t="shared" si="40"/>
        <v>4.0909090909090908</v>
      </c>
      <c r="AG57">
        <f t="shared" si="40"/>
        <v>5.375</v>
      </c>
      <c r="AH57">
        <f t="shared" si="40"/>
        <v>10.8</v>
      </c>
      <c r="AI57">
        <f t="shared" si="40"/>
        <v>15.5</v>
      </c>
      <c r="AJ57">
        <f t="shared" si="40"/>
        <v>7.8</v>
      </c>
      <c r="AK57">
        <f t="shared" si="40"/>
        <v>5</v>
      </c>
      <c r="AL57">
        <f t="shared" si="40"/>
        <v>22</v>
      </c>
      <c r="AN57">
        <f t="shared" si="41"/>
        <v>11.144654088050315</v>
      </c>
    </row>
    <row r="58" spans="1:40" x14ac:dyDescent="0.25">
      <c r="A58" t="s">
        <v>17</v>
      </c>
      <c r="B58" t="s">
        <v>8</v>
      </c>
      <c r="C58" s="3">
        <v>41439</v>
      </c>
      <c r="D58" s="3">
        <v>41442</v>
      </c>
      <c r="E58" s="11" t="str">
        <f t="shared" si="0"/>
        <v>Dept2</v>
      </c>
      <c r="F58" s="1">
        <f>+VLOOKUP(B58,Enunciado!$F$3:$G$5,2,0)+C58</f>
        <v>41444</v>
      </c>
      <c r="G58" t="str">
        <f t="shared" si="1"/>
        <v>ON TIME</v>
      </c>
      <c r="H58">
        <f t="shared" si="2"/>
        <v>2013</v>
      </c>
      <c r="I58">
        <f t="shared" si="3"/>
        <v>6</v>
      </c>
      <c r="J58" s="15">
        <f t="shared" si="4"/>
        <v>3</v>
      </c>
      <c r="K58" t="str">
        <f>+IF(G58="OUT of TIME",J58-VLOOKUP(B58,Enunciado!$F$3:$G$5,2,0),"")</f>
        <v/>
      </c>
      <c r="N58" s="22" t="s">
        <v>1010</v>
      </c>
      <c r="O58">
        <f t="shared" si="39"/>
        <v>5.6</v>
      </c>
      <c r="P58">
        <f t="shared" si="39"/>
        <v>17.8</v>
      </c>
      <c r="Q58">
        <f t="shared" si="39"/>
        <v>11.555555555555555</v>
      </c>
      <c r="R58">
        <f t="shared" si="39"/>
        <v>5.166666666666667</v>
      </c>
      <c r="S58">
        <f t="shared" si="39"/>
        <v>6.4285714285714288</v>
      </c>
      <c r="T58">
        <f t="shared" si="39"/>
        <v>12.285714285714286</v>
      </c>
      <c r="U58">
        <f t="shared" si="39"/>
        <v>16</v>
      </c>
      <c r="V58">
        <f t="shared" si="39"/>
        <v>7.8571428571428568</v>
      </c>
      <c r="W58">
        <f t="shared" si="39"/>
        <v>6.666666666666667</v>
      </c>
      <c r="X58">
        <f t="shared" si="39"/>
        <v>21.2</v>
      </c>
      <c r="Y58">
        <f t="shared" si="39"/>
        <v>8</v>
      </c>
      <c r="Z58">
        <f t="shared" si="39"/>
        <v>10.444444444444445</v>
      </c>
      <c r="AA58">
        <f t="shared" si="40"/>
        <v>6.75</v>
      </c>
      <c r="AB58">
        <f t="shared" si="40"/>
        <v>6.666666666666667</v>
      </c>
      <c r="AC58">
        <f t="shared" si="40"/>
        <v>21.555555555555557</v>
      </c>
      <c r="AD58">
        <f t="shared" si="40"/>
        <v>11.25</v>
      </c>
      <c r="AE58">
        <f t="shared" si="40"/>
        <v>13.25</v>
      </c>
      <c r="AF58">
        <f t="shared" si="40"/>
        <v>8.7142857142857135</v>
      </c>
      <c r="AG58">
        <f t="shared" si="40"/>
        <v>3.2857142857142856</v>
      </c>
      <c r="AH58">
        <f t="shared" si="40"/>
        <v>15.428571428571429</v>
      </c>
      <c r="AI58">
        <f t="shared" si="40"/>
        <v>16.899999999999999</v>
      </c>
      <c r="AJ58">
        <f t="shared" si="40"/>
        <v>7.2</v>
      </c>
      <c r="AK58">
        <f t="shared" si="40"/>
        <v>0.5</v>
      </c>
      <c r="AL58">
        <f t="shared" si="40"/>
        <v>11.166666666666666</v>
      </c>
      <c r="AN58">
        <f t="shared" si="41"/>
        <v>11.240506329113924</v>
      </c>
    </row>
    <row r="59" spans="1:40" x14ac:dyDescent="0.25">
      <c r="A59" t="s">
        <v>78</v>
      </c>
      <c r="B59" t="s">
        <v>5</v>
      </c>
      <c r="C59" s="3">
        <v>41318</v>
      </c>
      <c r="D59" s="3">
        <v>41333</v>
      </c>
      <c r="E59" s="11" t="str">
        <f t="shared" si="0"/>
        <v>Dept3</v>
      </c>
      <c r="F59" s="1">
        <f>+VLOOKUP(B59,Enunciado!$F$3:$G$5,2,0)+C59</f>
        <v>41348</v>
      </c>
      <c r="G59" t="str">
        <f t="shared" si="1"/>
        <v>ON TIME</v>
      </c>
      <c r="H59">
        <f t="shared" si="2"/>
        <v>2013</v>
      </c>
      <c r="I59">
        <f t="shared" si="3"/>
        <v>2</v>
      </c>
      <c r="J59" s="15">
        <f t="shared" si="4"/>
        <v>15</v>
      </c>
      <c r="K59" t="str">
        <f>+IF(G59="OUT of TIME",J59-VLOOKUP(B59,Enunciado!$F$3:$G$5,2,0),"")</f>
        <v/>
      </c>
      <c r="N59" s="22" t="s">
        <v>1011</v>
      </c>
      <c r="O59">
        <f t="shared" si="39"/>
        <v>10.4</v>
      </c>
      <c r="P59">
        <f t="shared" si="39"/>
        <v>12</v>
      </c>
      <c r="Q59">
        <f t="shared" si="39"/>
        <v>19.333333333333332</v>
      </c>
      <c r="R59">
        <f t="shared" si="39"/>
        <v>9.5</v>
      </c>
      <c r="S59">
        <f t="shared" si="39"/>
        <v>5</v>
      </c>
      <c r="T59">
        <f t="shared" si="39"/>
        <v>20.125</v>
      </c>
      <c r="U59">
        <f t="shared" si="39"/>
        <v>5.25</v>
      </c>
      <c r="V59">
        <f t="shared" si="39"/>
        <v>14.166666666666666</v>
      </c>
      <c r="W59">
        <f t="shared" si="39"/>
        <v>5.2</v>
      </c>
      <c r="X59">
        <f t="shared" si="39"/>
        <v>26.5</v>
      </c>
      <c r="Y59">
        <f t="shared" si="39"/>
        <v>18.777777777777779</v>
      </c>
      <c r="Z59">
        <f t="shared" si="39"/>
        <v>9.6</v>
      </c>
      <c r="AA59">
        <f t="shared" si="40"/>
        <v>17</v>
      </c>
      <c r="AB59">
        <f t="shared" si="40"/>
        <v>17</v>
      </c>
      <c r="AC59">
        <f t="shared" si="40"/>
        <v>17</v>
      </c>
      <c r="AD59">
        <f t="shared" si="40"/>
        <v>13.857142857142858</v>
      </c>
      <c r="AE59">
        <f t="shared" si="40"/>
        <v>7.2222222222222223</v>
      </c>
      <c r="AF59">
        <f t="shared" si="40"/>
        <v>16.285714285714285</v>
      </c>
      <c r="AG59">
        <f t="shared" si="40"/>
        <v>12.7</v>
      </c>
      <c r="AH59">
        <f t="shared" si="40"/>
        <v>15.909090909090908</v>
      </c>
      <c r="AI59">
        <f t="shared" si="40"/>
        <v>14.153846153846153</v>
      </c>
      <c r="AJ59">
        <f t="shared" si="40"/>
        <v>9.8888888888888893</v>
      </c>
      <c r="AK59">
        <f t="shared" si="40"/>
        <v>10.166666666666666</v>
      </c>
      <c r="AL59">
        <f t="shared" si="40"/>
        <v>8.8000000000000007</v>
      </c>
      <c r="AN59">
        <f t="shared" si="41"/>
        <v>12.858024691358025</v>
      </c>
    </row>
    <row r="60" spans="1:40" x14ac:dyDescent="0.25">
      <c r="A60" t="s">
        <v>79</v>
      </c>
      <c r="B60" t="s">
        <v>7</v>
      </c>
      <c r="C60" s="3">
        <v>41072</v>
      </c>
      <c r="D60" s="3">
        <v>41088</v>
      </c>
      <c r="E60" s="11" t="str">
        <f t="shared" si="0"/>
        <v>Dept2</v>
      </c>
      <c r="F60" s="1">
        <f>+VLOOKUP(B60,Enunciado!$F$3:$G$5,2,0)+C60</f>
        <v>41087</v>
      </c>
      <c r="G60" t="str">
        <f t="shared" si="1"/>
        <v>OUT OF TIME</v>
      </c>
      <c r="H60">
        <f t="shared" si="2"/>
        <v>2012</v>
      </c>
      <c r="I60">
        <f t="shared" si="3"/>
        <v>6</v>
      </c>
      <c r="J60" s="15">
        <f t="shared" si="4"/>
        <v>16</v>
      </c>
      <c r="K60">
        <f>+IF(G60="OUT of TIME",J60-VLOOKUP(B60,Enunciado!$F$3:$G$5,2,0),"")</f>
        <v>1</v>
      </c>
      <c r="N60" s="22" t="s">
        <v>1012</v>
      </c>
      <c r="O60">
        <f t="shared" si="39"/>
        <v>15.6</v>
      </c>
      <c r="P60">
        <f t="shared" si="39"/>
        <v>6.5</v>
      </c>
      <c r="Q60">
        <f t="shared" si="39"/>
        <v>2</v>
      </c>
      <c r="R60">
        <f t="shared" si="39"/>
        <v>9.2857142857142865</v>
      </c>
      <c r="S60">
        <f t="shared" si="39"/>
        <v>10.545454545454545</v>
      </c>
      <c r="T60">
        <f t="shared" si="39"/>
        <v>13.125</v>
      </c>
      <c r="U60">
        <f t="shared" si="39"/>
        <v>11.875</v>
      </c>
      <c r="V60">
        <f t="shared" si="39"/>
        <v>13.142857142857142</v>
      </c>
      <c r="W60">
        <f t="shared" si="39"/>
        <v>7.5714285714285712</v>
      </c>
      <c r="X60">
        <f t="shared" si="39"/>
        <v>12.428571428571429</v>
      </c>
      <c r="Y60">
        <f t="shared" si="39"/>
        <v>11.4</v>
      </c>
      <c r="Z60">
        <f t="shared" si="39"/>
        <v>22.5</v>
      </c>
      <c r="AA60">
        <f t="shared" si="40"/>
        <v>11.4</v>
      </c>
      <c r="AB60">
        <f t="shared" si="40"/>
        <v>6.25</v>
      </c>
      <c r="AC60">
        <f t="shared" si="40"/>
        <v>12.142857142857142</v>
      </c>
      <c r="AD60">
        <f t="shared" si="40"/>
        <v>12.5</v>
      </c>
      <c r="AE60">
        <f t="shared" si="40"/>
        <v>15</v>
      </c>
      <c r="AF60">
        <f t="shared" si="40"/>
        <v>11.333333333333334</v>
      </c>
      <c r="AG60">
        <f t="shared" si="40"/>
        <v>11.25</v>
      </c>
      <c r="AH60">
        <f t="shared" si="40"/>
        <v>9.5555555555555554</v>
      </c>
      <c r="AI60">
        <f t="shared" si="40"/>
        <v>20.111111111111111</v>
      </c>
      <c r="AJ60">
        <f t="shared" si="40"/>
        <v>8</v>
      </c>
      <c r="AK60">
        <f t="shared" si="40"/>
        <v>7.1</v>
      </c>
      <c r="AL60">
        <f t="shared" si="40"/>
        <v>12.428571428571429</v>
      </c>
      <c r="AN60">
        <f t="shared" si="41"/>
        <v>11.604938271604938</v>
      </c>
    </row>
    <row r="61" spans="1:40" x14ac:dyDescent="0.25">
      <c r="A61" t="s">
        <v>80</v>
      </c>
      <c r="B61" t="s">
        <v>8</v>
      </c>
      <c r="C61" s="3">
        <v>41209</v>
      </c>
      <c r="D61" s="3">
        <v>41210</v>
      </c>
      <c r="E61" s="11" t="str">
        <f t="shared" si="0"/>
        <v>Dept3</v>
      </c>
      <c r="F61" s="1">
        <f>+VLOOKUP(B61,Enunciado!$F$3:$G$5,2,0)+C61</f>
        <v>41214</v>
      </c>
      <c r="G61" t="str">
        <f t="shared" si="1"/>
        <v>ON TIME</v>
      </c>
      <c r="H61">
        <f t="shared" si="2"/>
        <v>2012</v>
      </c>
      <c r="I61">
        <f t="shared" si="3"/>
        <v>10</v>
      </c>
      <c r="J61" s="15">
        <f t="shared" si="4"/>
        <v>1</v>
      </c>
      <c r="K61" t="str">
        <f>+IF(G61="OUT of TIME",J61-VLOOKUP(B61,Enunciado!$F$3:$G$5,2,0),"")</f>
        <v/>
      </c>
    </row>
    <row r="62" spans="1:40" x14ac:dyDescent="0.25">
      <c r="A62" t="s">
        <v>81</v>
      </c>
      <c r="B62" t="s">
        <v>7</v>
      </c>
      <c r="C62" s="3">
        <v>41437</v>
      </c>
      <c r="D62" s="3">
        <v>41437</v>
      </c>
      <c r="E62" s="11" t="str">
        <f t="shared" si="0"/>
        <v>Dept1</v>
      </c>
      <c r="F62" s="1">
        <f>+VLOOKUP(B62,Enunciado!$F$3:$G$5,2,0)+C62</f>
        <v>41452</v>
      </c>
      <c r="G62" t="str">
        <f t="shared" si="1"/>
        <v>ON TIME</v>
      </c>
      <c r="H62">
        <f t="shared" si="2"/>
        <v>2013</v>
      </c>
      <c r="I62">
        <f t="shared" si="3"/>
        <v>6</v>
      </c>
      <c r="J62" s="15">
        <f t="shared" si="4"/>
        <v>0</v>
      </c>
      <c r="K62" t="str">
        <f>+IF(G62="OUT of TIME",J62-VLOOKUP(B62,Enunciado!$F$3:$G$5,2,0),"")</f>
        <v/>
      </c>
    </row>
    <row r="63" spans="1:40" x14ac:dyDescent="0.25">
      <c r="A63" t="s">
        <v>82</v>
      </c>
      <c r="B63" t="s">
        <v>5</v>
      </c>
      <c r="C63" s="3">
        <v>41284</v>
      </c>
      <c r="D63" s="3">
        <v>41284</v>
      </c>
      <c r="E63" s="11" t="str">
        <f t="shared" si="0"/>
        <v>Dept5</v>
      </c>
      <c r="F63" s="1">
        <f>+VLOOKUP(B63,Enunciado!$F$3:$G$5,2,0)+C63</f>
        <v>41314</v>
      </c>
      <c r="G63" t="str">
        <f t="shared" si="1"/>
        <v>ON TIME</v>
      </c>
      <c r="H63">
        <f t="shared" si="2"/>
        <v>2013</v>
      </c>
      <c r="I63">
        <f t="shared" si="3"/>
        <v>1</v>
      </c>
      <c r="J63" s="15">
        <f t="shared" si="4"/>
        <v>0</v>
      </c>
      <c r="K63" t="str">
        <f>+IF(G63="OUT of TIME",J63-VLOOKUP(B63,Enunciado!$F$3:$G$5,2,0),"")</f>
        <v/>
      </c>
    </row>
    <row r="64" spans="1:40" x14ac:dyDescent="0.25">
      <c r="A64" t="s">
        <v>83</v>
      </c>
      <c r="B64" t="s">
        <v>7</v>
      </c>
      <c r="C64" s="3">
        <v>41115</v>
      </c>
      <c r="D64" s="3">
        <v>41117</v>
      </c>
      <c r="E64" s="11" t="str">
        <f t="shared" si="0"/>
        <v>Dept2</v>
      </c>
      <c r="F64" s="1">
        <f>+VLOOKUP(B64,Enunciado!$F$3:$G$5,2,0)+C64</f>
        <v>41130</v>
      </c>
      <c r="G64" t="str">
        <f t="shared" si="1"/>
        <v>ON TIME</v>
      </c>
      <c r="H64">
        <f t="shared" si="2"/>
        <v>2012</v>
      </c>
      <c r="I64">
        <f t="shared" si="3"/>
        <v>7</v>
      </c>
      <c r="J64" s="15">
        <f t="shared" si="4"/>
        <v>2</v>
      </c>
      <c r="K64" t="str">
        <f>+IF(G64="OUT of TIME",J64-VLOOKUP(B64,Enunciado!$F$3:$G$5,2,0),"")</f>
        <v/>
      </c>
    </row>
    <row r="65" spans="1:11" x14ac:dyDescent="0.25">
      <c r="A65" t="s">
        <v>84</v>
      </c>
      <c r="B65" t="s">
        <v>7</v>
      </c>
      <c r="C65" s="3">
        <v>41441</v>
      </c>
      <c r="D65" s="3">
        <v>41451</v>
      </c>
      <c r="E65" s="11" t="str">
        <f t="shared" si="0"/>
        <v>Dept3</v>
      </c>
      <c r="F65" s="1">
        <f>+VLOOKUP(B65,Enunciado!$F$3:$G$5,2,0)+C65</f>
        <v>41456</v>
      </c>
      <c r="G65" t="str">
        <f t="shared" si="1"/>
        <v>ON TIME</v>
      </c>
      <c r="H65">
        <f t="shared" si="2"/>
        <v>2013</v>
      </c>
      <c r="I65">
        <f t="shared" si="3"/>
        <v>6</v>
      </c>
      <c r="J65" s="15">
        <f t="shared" si="4"/>
        <v>10</v>
      </c>
      <c r="K65" t="str">
        <f>+IF(G65="OUT of TIME",J65-VLOOKUP(B65,Enunciado!$F$3:$G$5,2,0),"")</f>
        <v/>
      </c>
    </row>
    <row r="66" spans="1:11" x14ac:dyDescent="0.25">
      <c r="A66" t="s">
        <v>85</v>
      </c>
      <c r="B66" t="s">
        <v>8</v>
      </c>
      <c r="C66" s="3">
        <v>41636</v>
      </c>
      <c r="D66" s="3">
        <v>41640</v>
      </c>
      <c r="E66" s="11" t="str">
        <f t="shared" si="0"/>
        <v>Dept4</v>
      </c>
      <c r="F66" s="1">
        <f>+VLOOKUP(B66,Enunciado!$F$3:$G$5,2,0)+C66</f>
        <v>41641</v>
      </c>
      <c r="G66" t="str">
        <f t="shared" si="1"/>
        <v>ON TIME</v>
      </c>
      <c r="H66">
        <f t="shared" si="2"/>
        <v>2013</v>
      </c>
      <c r="I66">
        <f t="shared" si="3"/>
        <v>12</v>
      </c>
      <c r="J66" s="15">
        <f t="shared" si="4"/>
        <v>4</v>
      </c>
      <c r="K66" t="str">
        <f>+IF(G66="OUT of TIME",J66-VLOOKUP(B66,Enunciado!$F$3:$G$5,2,0),"")</f>
        <v/>
      </c>
    </row>
    <row r="67" spans="1:11" x14ac:dyDescent="0.25">
      <c r="A67" t="s">
        <v>86</v>
      </c>
      <c r="B67" t="s">
        <v>5</v>
      </c>
      <c r="C67" s="3">
        <v>41069</v>
      </c>
      <c r="D67" s="3">
        <v>41072</v>
      </c>
      <c r="E67" s="11" t="str">
        <f t="shared" ref="E67:E130" si="42">+LEFT(A67,5)</f>
        <v>Dept5</v>
      </c>
      <c r="F67" s="1">
        <f>+VLOOKUP(B67,Enunciado!$F$3:$G$5,2,0)+C67</f>
        <v>41099</v>
      </c>
      <c r="G67" t="str">
        <f t="shared" ref="G67:G130" si="43">+IF(F67&gt;=D67,"ON TIME","OUT OF TIME")</f>
        <v>ON TIME</v>
      </c>
      <c r="H67">
        <f t="shared" ref="H67:H130" si="44">+YEAR(C67)</f>
        <v>2012</v>
      </c>
      <c r="I67">
        <f t="shared" ref="I67:I130" si="45">+MONTH(C67)</f>
        <v>6</v>
      </c>
      <c r="J67" s="15">
        <f t="shared" ref="J67:J130" si="46">+D67-C67</f>
        <v>3</v>
      </c>
      <c r="K67" t="str">
        <f>+IF(G67="OUT of TIME",J67-VLOOKUP(B67,Enunciado!$F$3:$G$5,2,0),"")</f>
        <v/>
      </c>
    </row>
    <row r="68" spans="1:11" x14ac:dyDescent="0.25">
      <c r="A68" t="s">
        <v>87</v>
      </c>
      <c r="B68" t="s">
        <v>5</v>
      </c>
      <c r="C68" s="3">
        <v>41522</v>
      </c>
      <c r="D68" s="3">
        <v>41529</v>
      </c>
      <c r="E68" s="11" t="str">
        <f t="shared" si="42"/>
        <v>Dept5</v>
      </c>
      <c r="F68" s="1">
        <f>+VLOOKUP(B68,Enunciado!$F$3:$G$5,2,0)+C68</f>
        <v>41552</v>
      </c>
      <c r="G68" t="str">
        <f t="shared" si="43"/>
        <v>ON TIME</v>
      </c>
      <c r="H68">
        <f t="shared" si="44"/>
        <v>2013</v>
      </c>
      <c r="I68">
        <f t="shared" si="45"/>
        <v>9</v>
      </c>
      <c r="J68" s="15">
        <f t="shared" si="46"/>
        <v>7</v>
      </c>
      <c r="K68" t="str">
        <f>+IF(G68="OUT of TIME",J68-VLOOKUP(B68,Enunciado!$F$3:$G$5,2,0),"")</f>
        <v/>
      </c>
    </row>
    <row r="69" spans="1:11" x14ac:dyDescent="0.25">
      <c r="A69" t="s">
        <v>88</v>
      </c>
      <c r="B69" t="s">
        <v>5</v>
      </c>
      <c r="C69" s="3">
        <v>41613</v>
      </c>
      <c r="D69" s="3">
        <v>41616</v>
      </c>
      <c r="E69" s="11" t="str">
        <f t="shared" si="42"/>
        <v>Dept2</v>
      </c>
      <c r="F69" s="1">
        <f>+VLOOKUP(B69,Enunciado!$F$3:$G$5,2,0)+C69</f>
        <v>41643</v>
      </c>
      <c r="G69" t="str">
        <f t="shared" si="43"/>
        <v>ON TIME</v>
      </c>
      <c r="H69">
        <f t="shared" si="44"/>
        <v>2013</v>
      </c>
      <c r="I69">
        <f t="shared" si="45"/>
        <v>12</v>
      </c>
      <c r="J69" s="15">
        <f t="shared" si="46"/>
        <v>3</v>
      </c>
      <c r="K69" t="str">
        <f>+IF(G69="OUT of TIME",J69-VLOOKUP(B69,Enunciado!$F$3:$G$5,2,0),"")</f>
        <v/>
      </c>
    </row>
    <row r="70" spans="1:11" x14ac:dyDescent="0.25">
      <c r="A70" t="s">
        <v>89</v>
      </c>
      <c r="B70" t="s">
        <v>7</v>
      </c>
      <c r="C70" s="3">
        <v>41515</v>
      </c>
      <c r="D70" s="3">
        <v>41541</v>
      </c>
      <c r="E70" s="11" t="str">
        <f t="shared" si="42"/>
        <v>Dept5</v>
      </c>
      <c r="F70" s="1">
        <f>+VLOOKUP(B70,Enunciado!$F$3:$G$5,2,0)+C70</f>
        <v>41530</v>
      </c>
      <c r="G70" t="str">
        <f t="shared" si="43"/>
        <v>OUT OF TIME</v>
      </c>
      <c r="H70">
        <f t="shared" si="44"/>
        <v>2013</v>
      </c>
      <c r="I70">
        <f t="shared" si="45"/>
        <v>8</v>
      </c>
      <c r="J70" s="15">
        <f t="shared" si="46"/>
        <v>26</v>
      </c>
      <c r="K70">
        <f>+IF(G70="OUT of TIME",J70-VLOOKUP(B70,Enunciado!$F$3:$G$5,2,0),"")</f>
        <v>11</v>
      </c>
    </row>
    <row r="71" spans="1:11" x14ac:dyDescent="0.25">
      <c r="A71" t="s">
        <v>90</v>
      </c>
      <c r="B71" t="s">
        <v>7</v>
      </c>
      <c r="C71" s="3">
        <v>41392</v>
      </c>
      <c r="D71" s="3">
        <v>41395</v>
      </c>
      <c r="E71" s="11" t="str">
        <f t="shared" si="42"/>
        <v>Dept4</v>
      </c>
      <c r="F71" s="1">
        <f>+VLOOKUP(B71,Enunciado!$F$3:$G$5,2,0)+C71</f>
        <v>41407</v>
      </c>
      <c r="G71" t="str">
        <f t="shared" si="43"/>
        <v>ON TIME</v>
      </c>
      <c r="H71">
        <f t="shared" si="44"/>
        <v>2013</v>
      </c>
      <c r="I71">
        <f t="shared" si="45"/>
        <v>4</v>
      </c>
      <c r="J71" s="15">
        <f t="shared" si="46"/>
        <v>3</v>
      </c>
      <c r="K71" t="str">
        <f>+IF(G71="OUT of TIME",J71-VLOOKUP(B71,Enunciado!$F$3:$G$5,2,0),"")</f>
        <v/>
      </c>
    </row>
    <row r="72" spans="1:11" x14ac:dyDescent="0.25">
      <c r="A72" t="s">
        <v>91</v>
      </c>
      <c r="B72" t="s">
        <v>5</v>
      </c>
      <c r="C72" s="3">
        <v>41529</v>
      </c>
      <c r="D72" s="3">
        <v>41538</v>
      </c>
      <c r="E72" s="11" t="str">
        <f t="shared" si="42"/>
        <v>Dept2</v>
      </c>
      <c r="F72" s="1">
        <f>+VLOOKUP(B72,Enunciado!$F$3:$G$5,2,0)+C72</f>
        <v>41559</v>
      </c>
      <c r="G72" t="str">
        <f t="shared" si="43"/>
        <v>ON TIME</v>
      </c>
      <c r="H72">
        <f t="shared" si="44"/>
        <v>2013</v>
      </c>
      <c r="I72">
        <f t="shared" si="45"/>
        <v>9</v>
      </c>
      <c r="J72" s="15">
        <f t="shared" si="46"/>
        <v>9</v>
      </c>
      <c r="K72" t="str">
        <f>+IF(G72="OUT of TIME",J72-VLOOKUP(B72,Enunciado!$F$3:$G$5,2,0),"")</f>
        <v/>
      </c>
    </row>
    <row r="73" spans="1:11" x14ac:dyDescent="0.25">
      <c r="A73" t="s">
        <v>92</v>
      </c>
      <c r="B73" t="s">
        <v>7</v>
      </c>
      <c r="C73" s="3">
        <v>41237</v>
      </c>
      <c r="D73" s="3">
        <v>41241</v>
      </c>
      <c r="E73" s="11" t="str">
        <f t="shared" si="42"/>
        <v>Dept4</v>
      </c>
      <c r="F73" s="1">
        <f>+VLOOKUP(B73,Enunciado!$F$3:$G$5,2,0)+C73</f>
        <v>41252</v>
      </c>
      <c r="G73" t="str">
        <f t="shared" si="43"/>
        <v>ON TIME</v>
      </c>
      <c r="H73">
        <f t="shared" si="44"/>
        <v>2012</v>
      </c>
      <c r="I73">
        <f t="shared" si="45"/>
        <v>11</v>
      </c>
      <c r="J73" s="15">
        <f t="shared" si="46"/>
        <v>4</v>
      </c>
      <c r="K73" t="str">
        <f>+IF(G73="OUT of TIME",J73-VLOOKUP(B73,Enunciado!$F$3:$G$5,2,0),"")</f>
        <v/>
      </c>
    </row>
    <row r="74" spans="1:11" x14ac:dyDescent="0.25">
      <c r="A74" t="s">
        <v>93</v>
      </c>
      <c r="B74" t="s">
        <v>7</v>
      </c>
      <c r="C74" s="3">
        <v>41081</v>
      </c>
      <c r="D74" s="3">
        <v>41081</v>
      </c>
      <c r="E74" s="11" t="str">
        <f t="shared" si="42"/>
        <v>Dept3</v>
      </c>
      <c r="F74" s="1">
        <f>+VLOOKUP(B74,Enunciado!$F$3:$G$5,2,0)+C74</f>
        <v>41096</v>
      </c>
      <c r="G74" t="str">
        <f t="shared" si="43"/>
        <v>ON TIME</v>
      </c>
      <c r="H74">
        <f t="shared" si="44"/>
        <v>2012</v>
      </c>
      <c r="I74">
        <f t="shared" si="45"/>
        <v>6</v>
      </c>
      <c r="J74" s="15">
        <f t="shared" si="46"/>
        <v>0</v>
      </c>
      <c r="K74" t="str">
        <f>+IF(G74="OUT of TIME",J74-VLOOKUP(B74,Enunciado!$F$3:$G$5,2,0),"")</f>
        <v/>
      </c>
    </row>
    <row r="75" spans="1:11" x14ac:dyDescent="0.25">
      <c r="A75" t="s">
        <v>94</v>
      </c>
      <c r="B75" t="s">
        <v>7</v>
      </c>
      <c r="C75" s="3">
        <v>40958</v>
      </c>
      <c r="D75" s="3">
        <v>40961</v>
      </c>
      <c r="E75" s="11" t="str">
        <f t="shared" si="42"/>
        <v>Dept6</v>
      </c>
      <c r="F75" s="1">
        <f>+VLOOKUP(B75,Enunciado!$F$3:$G$5,2,0)+C75</f>
        <v>40973</v>
      </c>
      <c r="G75" t="str">
        <f t="shared" si="43"/>
        <v>ON TIME</v>
      </c>
      <c r="H75">
        <f t="shared" si="44"/>
        <v>2012</v>
      </c>
      <c r="I75">
        <f t="shared" si="45"/>
        <v>2</v>
      </c>
      <c r="J75" s="15">
        <f t="shared" si="46"/>
        <v>3</v>
      </c>
      <c r="K75" t="str">
        <f>+IF(G75="OUT of TIME",J75-VLOOKUP(B75,Enunciado!$F$3:$G$5,2,0),"")</f>
        <v/>
      </c>
    </row>
    <row r="76" spans="1:11" x14ac:dyDescent="0.25">
      <c r="A76" t="s">
        <v>95</v>
      </c>
      <c r="B76" t="s">
        <v>7</v>
      </c>
      <c r="C76" s="3">
        <v>41472</v>
      </c>
      <c r="D76" s="3">
        <v>41476</v>
      </c>
      <c r="E76" s="11" t="str">
        <f t="shared" si="42"/>
        <v>Dept1</v>
      </c>
      <c r="F76" s="1">
        <f>+VLOOKUP(B76,Enunciado!$F$3:$G$5,2,0)+C76</f>
        <v>41487</v>
      </c>
      <c r="G76" t="str">
        <f t="shared" si="43"/>
        <v>ON TIME</v>
      </c>
      <c r="H76">
        <f t="shared" si="44"/>
        <v>2013</v>
      </c>
      <c r="I76">
        <f t="shared" si="45"/>
        <v>7</v>
      </c>
      <c r="J76" s="15">
        <f t="shared" si="46"/>
        <v>4</v>
      </c>
      <c r="K76" t="str">
        <f>+IF(G76="OUT of TIME",J76-VLOOKUP(B76,Enunciado!$F$3:$G$5,2,0),"")</f>
        <v/>
      </c>
    </row>
    <row r="77" spans="1:11" x14ac:dyDescent="0.25">
      <c r="A77" t="s">
        <v>96</v>
      </c>
      <c r="B77" t="s">
        <v>5</v>
      </c>
      <c r="C77" s="3">
        <v>41474</v>
      </c>
      <c r="D77" s="3">
        <v>41479</v>
      </c>
      <c r="E77" s="11" t="str">
        <f t="shared" si="42"/>
        <v>Dept3</v>
      </c>
      <c r="F77" s="1">
        <f>+VLOOKUP(B77,Enunciado!$F$3:$G$5,2,0)+C77</f>
        <v>41504</v>
      </c>
      <c r="G77" t="str">
        <f t="shared" si="43"/>
        <v>ON TIME</v>
      </c>
      <c r="H77">
        <f t="shared" si="44"/>
        <v>2013</v>
      </c>
      <c r="I77">
        <f t="shared" si="45"/>
        <v>7</v>
      </c>
      <c r="J77" s="15">
        <f t="shared" si="46"/>
        <v>5</v>
      </c>
      <c r="K77" t="str">
        <f>+IF(G77="OUT of TIME",J77-VLOOKUP(B77,Enunciado!$F$3:$G$5,2,0),"")</f>
        <v/>
      </c>
    </row>
    <row r="78" spans="1:11" x14ac:dyDescent="0.25">
      <c r="A78" t="s">
        <v>97</v>
      </c>
      <c r="B78" t="s">
        <v>7</v>
      </c>
      <c r="C78" s="3">
        <v>41165</v>
      </c>
      <c r="D78" s="3">
        <v>41202</v>
      </c>
      <c r="E78" s="11" t="str">
        <f t="shared" si="42"/>
        <v>Dept6</v>
      </c>
      <c r="F78" s="1">
        <f>+VLOOKUP(B78,Enunciado!$F$3:$G$5,2,0)+C78</f>
        <v>41180</v>
      </c>
      <c r="G78" t="str">
        <f t="shared" si="43"/>
        <v>OUT OF TIME</v>
      </c>
      <c r="H78">
        <f t="shared" si="44"/>
        <v>2012</v>
      </c>
      <c r="I78">
        <f t="shared" si="45"/>
        <v>9</v>
      </c>
      <c r="J78" s="15">
        <f t="shared" si="46"/>
        <v>37</v>
      </c>
      <c r="K78">
        <f>+IF(G78="OUT of TIME",J78-VLOOKUP(B78,Enunciado!$F$3:$G$5,2,0),"")</f>
        <v>22</v>
      </c>
    </row>
    <row r="79" spans="1:11" x14ac:dyDescent="0.25">
      <c r="A79" t="s">
        <v>98</v>
      </c>
      <c r="B79" t="s">
        <v>8</v>
      </c>
      <c r="C79" s="3">
        <v>41587</v>
      </c>
      <c r="D79" s="3">
        <v>41590</v>
      </c>
      <c r="E79" s="11" t="str">
        <f t="shared" si="42"/>
        <v>Dept2</v>
      </c>
      <c r="F79" s="1">
        <f>+VLOOKUP(B79,Enunciado!$F$3:$G$5,2,0)+C79</f>
        <v>41592</v>
      </c>
      <c r="G79" t="str">
        <f t="shared" si="43"/>
        <v>ON TIME</v>
      </c>
      <c r="H79">
        <f t="shared" si="44"/>
        <v>2013</v>
      </c>
      <c r="I79">
        <f t="shared" si="45"/>
        <v>11</v>
      </c>
      <c r="J79" s="15">
        <f t="shared" si="46"/>
        <v>3</v>
      </c>
      <c r="K79" t="str">
        <f>+IF(G79="OUT of TIME",J79-VLOOKUP(B79,Enunciado!$F$3:$G$5,2,0),"")</f>
        <v/>
      </c>
    </row>
    <row r="80" spans="1:11" x14ac:dyDescent="0.25">
      <c r="A80" t="s">
        <v>99</v>
      </c>
      <c r="B80" t="s">
        <v>5</v>
      </c>
      <c r="C80" s="3">
        <v>41597</v>
      </c>
      <c r="D80" s="3">
        <v>41597</v>
      </c>
      <c r="E80" s="11" t="str">
        <f t="shared" si="42"/>
        <v>Dept5</v>
      </c>
      <c r="F80" s="1">
        <f>+VLOOKUP(B80,Enunciado!$F$3:$G$5,2,0)+C80</f>
        <v>41627</v>
      </c>
      <c r="G80" t="str">
        <f t="shared" si="43"/>
        <v>ON TIME</v>
      </c>
      <c r="H80">
        <f t="shared" si="44"/>
        <v>2013</v>
      </c>
      <c r="I80">
        <f t="shared" si="45"/>
        <v>11</v>
      </c>
      <c r="J80" s="15">
        <f t="shared" si="46"/>
        <v>0</v>
      </c>
      <c r="K80" t="str">
        <f>+IF(G80="OUT of TIME",J80-VLOOKUP(B80,Enunciado!$F$3:$G$5,2,0),"")</f>
        <v/>
      </c>
    </row>
    <row r="81" spans="1:11" x14ac:dyDescent="0.25">
      <c r="A81" t="s">
        <v>100</v>
      </c>
      <c r="B81" t="s">
        <v>8</v>
      </c>
      <c r="C81" s="3">
        <v>40920</v>
      </c>
      <c r="D81" s="3">
        <v>40921</v>
      </c>
      <c r="E81" s="11" t="str">
        <f t="shared" si="42"/>
        <v>Dept1</v>
      </c>
      <c r="F81" s="1">
        <f>+VLOOKUP(B81,Enunciado!$F$3:$G$5,2,0)+C81</f>
        <v>40925</v>
      </c>
      <c r="G81" t="str">
        <f t="shared" si="43"/>
        <v>ON TIME</v>
      </c>
      <c r="H81">
        <f t="shared" si="44"/>
        <v>2012</v>
      </c>
      <c r="I81">
        <f t="shared" si="45"/>
        <v>1</v>
      </c>
      <c r="J81" s="15">
        <f t="shared" si="46"/>
        <v>1</v>
      </c>
      <c r="K81" t="str">
        <f>+IF(G81="OUT of TIME",J81-VLOOKUP(B81,Enunciado!$F$3:$G$5,2,0),"")</f>
        <v/>
      </c>
    </row>
    <row r="82" spans="1:11" x14ac:dyDescent="0.25">
      <c r="A82" t="s">
        <v>101</v>
      </c>
      <c r="B82" t="s">
        <v>5</v>
      </c>
      <c r="C82" s="3">
        <v>40946</v>
      </c>
      <c r="D82" s="3">
        <v>40960</v>
      </c>
      <c r="E82" s="11" t="str">
        <f t="shared" si="42"/>
        <v>Dept4</v>
      </c>
      <c r="F82" s="1">
        <f>+VLOOKUP(B82,Enunciado!$F$3:$G$5,2,0)+C82</f>
        <v>40976</v>
      </c>
      <c r="G82" t="str">
        <f t="shared" si="43"/>
        <v>ON TIME</v>
      </c>
      <c r="H82">
        <f t="shared" si="44"/>
        <v>2012</v>
      </c>
      <c r="I82">
        <f t="shared" si="45"/>
        <v>2</v>
      </c>
      <c r="J82" s="15">
        <f t="shared" si="46"/>
        <v>14</v>
      </c>
      <c r="K82" t="str">
        <f>+IF(G82="OUT of TIME",J82-VLOOKUP(B82,Enunciado!$F$3:$G$5,2,0),"")</f>
        <v/>
      </c>
    </row>
    <row r="83" spans="1:11" x14ac:dyDescent="0.25">
      <c r="A83" t="s">
        <v>102</v>
      </c>
      <c r="B83" t="s">
        <v>7</v>
      </c>
      <c r="C83" s="3">
        <v>41183</v>
      </c>
      <c r="D83" s="3">
        <v>41185</v>
      </c>
      <c r="E83" s="11" t="str">
        <f t="shared" si="42"/>
        <v>Dept4</v>
      </c>
      <c r="F83" s="1">
        <f>+VLOOKUP(B83,Enunciado!$F$3:$G$5,2,0)+C83</f>
        <v>41198</v>
      </c>
      <c r="G83" t="str">
        <f t="shared" si="43"/>
        <v>ON TIME</v>
      </c>
      <c r="H83">
        <f t="shared" si="44"/>
        <v>2012</v>
      </c>
      <c r="I83">
        <f t="shared" si="45"/>
        <v>10</v>
      </c>
      <c r="J83" s="15">
        <f t="shared" si="46"/>
        <v>2</v>
      </c>
      <c r="K83" t="str">
        <f>+IF(G83="OUT of TIME",J83-VLOOKUP(B83,Enunciado!$F$3:$G$5,2,0),"")</f>
        <v/>
      </c>
    </row>
    <row r="84" spans="1:11" x14ac:dyDescent="0.25">
      <c r="A84" t="s">
        <v>103</v>
      </c>
      <c r="B84" t="s">
        <v>7</v>
      </c>
      <c r="C84" s="3">
        <v>41450</v>
      </c>
      <c r="D84" s="3">
        <v>41451</v>
      </c>
      <c r="E84" s="11" t="str">
        <f t="shared" si="42"/>
        <v>Dept5</v>
      </c>
      <c r="F84" s="1">
        <f>+VLOOKUP(B84,Enunciado!$F$3:$G$5,2,0)+C84</f>
        <v>41465</v>
      </c>
      <c r="G84" t="str">
        <f t="shared" si="43"/>
        <v>ON TIME</v>
      </c>
      <c r="H84">
        <f t="shared" si="44"/>
        <v>2013</v>
      </c>
      <c r="I84">
        <f t="shared" si="45"/>
        <v>6</v>
      </c>
      <c r="J84" s="15">
        <f t="shared" si="46"/>
        <v>1</v>
      </c>
      <c r="K84" t="str">
        <f>+IF(G84="OUT of TIME",J84-VLOOKUP(B84,Enunciado!$F$3:$G$5,2,0),"")</f>
        <v/>
      </c>
    </row>
    <row r="85" spans="1:11" x14ac:dyDescent="0.25">
      <c r="A85" t="s">
        <v>104</v>
      </c>
      <c r="B85" t="s">
        <v>5</v>
      </c>
      <c r="C85" s="3">
        <v>40932</v>
      </c>
      <c r="D85" s="3">
        <v>40934</v>
      </c>
      <c r="E85" s="11" t="str">
        <f t="shared" si="42"/>
        <v>Dept5</v>
      </c>
      <c r="F85" s="1">
        <f>+VLOOKUP(B85,Enunciado!$F$3:$G$5,2,0)+C85</f>
        <v>40962</v>
      </c>
      <c r="G85" t="str">
        <f t="shared" si="43"/>
        <v>ON TIME</v>
      </c>
      <c r="H85">
        <f t="shared" si="44"/>
        <v>2012</v>
      </c>
      <c r="I85">
        <f t="shared" si="45"/>
        <v>1</v>
      </c>
      <c r="J85" s="15">
        <f t="shared" si="46"/>
        <v>2</v>
      </c>
      <c r="K85" t="str">
        <f>+IF(G85="OUT of TIME",J85-VLOOKUP(B85,Enunciado!$F$3:$G$5,2,0),"")</f>
        <v/>
      </c>
    </row>
    <row r="86" spans="1:11" x14ac:dyDescent="0.25">
      <c r="A86" t="s">
        <v>105</v>
      </c>
      <c r="B86" t="s">
        <v>5</v>
      </c>
      <c r="C86" s="3">
        <v>41133</v>
      </c>
      <c r="D86" s="3">
        <v>41137</v>
      </c>
      <c r="E86" s="11" t="str">
        <f t="shared" si="42"/>
        <v>Dept5</v>
      </c>
      <c r="F86" s="1">
        <f>+VLOOKUP(B86,Enunciado!$F$3:$G$5,2,0)+C86</f>
        <v>41163</v>
      </c>
      <c r="G86" t="str">
        <f t="shared" si="43"/>
        <v>ON TIME</v>
      </c>
      <c r="H86">
        <f t="shared" si="44"/>
        <v>2012</v>
      </c>
      <c r="I86">
        <f t="shared" si="45"/>
        <v>8</v>
      </c>
      <c r="J86" s="15">
        <f t="shared" si="46"/>
        <v>4</v>
      </c>
      <c r="K86" t="str">
        <f>+IF(G86="OUT of TIME",J86-VLOOKUP(B86,Enunciado!$F$3:$G$5,2,0),"")</f>
        <v/>
      </c>
    </row>
    <row r="87" spans="1:11" x14ac:dyDescent="0.25">
      <c r="A87" t="s">
        <v>106</v>
      </c>
      <c r="B87" t="s">
        <v>8</v>
      </c>
      <c r="C87" s="3">
        <v>41387</v>
      </c>
      <c r="D87" s="3">
        <v>41402</v>
      </c>
      <c r="E87" s="11" t="str">
        <f t="shared" si="42"/>
        <v>Dept5</v>
      </c>
      <c r="F87" s="1">
        <f>+VLOOKUP(B87,Enunciado!$F$3:$G$5,2,0)+C87</f>
        <v>41392</v>
      </c>
      <c r="G87" t="str">
        <f t="shared" si="43"/>
        <v>OUT OF TIME</v>
      </c>
      <c r="H87">
        <f t="shared" si="44"/>
        <v>2013</v>
      </c>
      <c r="I87">
        <f t="shared" si="45"/>
        <v>4</v>
      </c>
      <c r="J87" s="15">
        <f t="shared" si="46"/>
        <v>15</v>
      </c>
      <c r="K87">
        <f>+IF(G87="OUT of TIME",J87-VLOOKUP(B87,Enunciado!$F$3:$G$5,2,0),"")</f>
        <v>10</v>
      </c>
    </row>
    <row r="88" spans="1:11" x14ac:dyDescent="0.25">
      <c r="A88" t="s">
        <v>107</v>
      </c>
      <c r="B88" t="s">
        <v>7</v>
      </c>
      <c r="C88" s="3">
        <v>41046</v>
      </c>
      <c r="D88" s="3">
        <v>41062</v>
      </c>
      <c r="E88" s="11" t="str">
        <f t="shared" si="42"/>
        <v>Dept6</v>
      </c>
      <c r="F88" s="1">
        <f>+VLOOKUP(B88,Enunciado!$F$3:$G$5,2,0)+C88</f>
        <v>41061</v>
      </c>
      <c r="G88" t="str">
        <f t="shared" si="43"/>
        <v>OUT OF TIME</v>
      </c>
      <c r="H88">
        <f t="shared" si="44"/>
        <v>2012</v>
      </c>
      <c r="I88">
        <f t="shared" si="45"/>
        <v>5</v>
      </c>
      <c r="J88" s="15">
        <f t="shared" si="46"/>
        <v>16</v>
      </c>
      <c r="K88">
        <f>+IF(G88="OUT of TIME",J88-VLOOKUP(B88,Enunciado!$F$3:$G$5,2,0),"")</f>
        <v>1</v>
      </c>
    </row>
    <row r="89" spans="1:11" x14ac:dyDescent="0.25">
      <c r="A89" t="s">
        <v>108</v>
      </c>
      <c r="B89" t="s">
        <v>5</v>
      </c>
      <c r="C89" s="3">
        <v>41598</v>
      </c>
      <c r="D89" s="3">
        <v>41599</v>
      </c>
      <c r="E89" s="11" t="str">
        <f t="shared" si="42"/>
        <v>Dept4</v>
      </c>
      <c r="F89" s="1">
        <f>+VLOOKUP(B89,Enunciado!$F$3:$G$5,2,0)+C89</f>
        <v>41628</v>
      </c>
      <c r="G89" t="str">
        <f t="shared" si="43"/>
        <v>ON TIME</v>
      </c>
      <c r="H89">
        <f t="shared" si="44"/>
        <v>2013</v>
      </c>
      <c r="I89">
        <f t="shared" si="45"/>
        <v>11</v>
      </c>
      <c r="J89" s="15">
        <f t="shared" si="46"/>
        <v>1</v>
      </c>
      <c r="K89" t="str">
        <f>+IF(G89="OUT of TIME",J89-VLOOKUP(B89,Enunciado!$F$3:$G$5,2,0),"")</f>
        <v/>
      </c>
    </row>
    <row r="90" spans="1:11" x14ac:dyDescent="0.25">
      <c r="A90" t="s">
        <v>109</v>
      </c>
      <c r="B90" t="s">
        <v>8</v>
      </c>
      <c r="C90" s="3">
        <v>41053</v>
      </c>
      <c r="D90" s="3">
        <v>41061</v>
      </c>
      <c r="E90" s="11" t="str">
        <f t="shared" si="42"/>
        <v>Dept2</v>
      </c>
      <c r="F90" s="1">
        <f>+VLOOKUP(B90,Enunciado!$F$3:$G$5,2,0)+C90</f>
        <v>41058</v>
      </c>
      <c r="G90" t="str">
        <f t="shared" si="43"/>
        <v>OUT OF TIME</v>
      </c>
      <c r="H90">
        <f t="shared" si="44"/>
        <v>2012</v>
      </c>
      <c r="I90">
        <f t="shared" si="45"/>
        <v>5</v>
      </c>
      <c r="J90" s="15">
        <f t="shared" si="46"/>
        <v>8</v>
      </c>
      <c r="K90">
        <f>+IF(G90="OUT of TIME",J90-VLOOKUP(B90,Enunciado!$F$3:$G$5,2,0),"")</f>
        <v>3</v>
      </c>
    </row>
    <row r="91" spans="1:11" x14ac:dyDescent="0.25">
      <c r="A91" t="s">
        <v>110</v>
      </c>
      <c r="B91" t="s">
        <v>7</v>
      </c>
      <c r="C91" s="3">
        <v>41056</v>
      </c>
      <c r="D91" s="3">
        <v>41061</v>
      </c>
      <c r="E91" s="11" t="str">
        <f t="shared" si="42"/>
        <v>Dept5</v>
      </c>
      <c r="F91" s="1">
        <f>+VLOOKUP(B91,Enunciado!$F$3:$G$5,2,0)+C91</f>
        <v>41071</v>
      </c>
      <c r="G91" t="str">
        <f t="shared" si="43"/>
        <v>ON TIME</v>
      </c>
      <c r="H91">
        <f t="shared" si="44"/>
        <v>2012</v>
      </c>
      <c r="I91">
        <f t="shared" si="45"/>
        <v>5</v>
      </c>
      <c r="J91" s="15">
        <f t="shared" si="46"/>
        <v>5</v>
      </c>
      <c r="K91" t="str">
        <f>+IF(G91="OUT of TIME",J91-VLOOKUP(B91,Enunciado!$F$3:$G$5,2,0),"")</f>
        <v/>
      </c>
    </row>
    <row r="92" spans="1:11" x14ac:dyDescent="0.25">
      <c r="A92" t="s">
        <v>111</v>
      </c>
      <c r="B92" t="s">
        <v>7</v>
      </c>
      <c r="C92" s="3">
        <v>41448</v>
      </c>
      <c r="D92" s="3">
        <v>41479</v>
      </c>
      <c r="E92" s="11" t="str">
        <f t="shared" si="42"/>
        <v>Dept5</v>
      </c>
      <c r="F92" s="1">
        <f>+VLOOKUP(B92,Enunciado!$F$3:$G$5,2,0)+C92</f>
        <v>41463</v>
      </c>
      <c r="G92" t="str">
        <f t="shared" si="43"/>
        <v>OUT OF TIME</v>
      </c>
      <c r="H92">
        <f t="shared" si="44"/>
        <v>2013</v>
      </c>
      <c r="I92">
        <f t="shared" si="45"/>
        <v>6</v>
      </c>
      <c r="J92" s="15">
        <f t="shared" si="46"/>
        <v>31</v>
      </c>
      <c r="K92">
        <f>+IF(G92="OUT of TIME",J92-VLOOKUP(B92,Enunciado!$F$3:$G$5,2,0),"")</f>
        <v>16</v>
      </c>
    </row>
    <row r="93" spans="1:11" x14ac:dyDescent="0.25">
      <c r="A93" t="s">
        <v>112</v>
      </c>
      <c r="B93" t="s">
        <v>5</v>
      </c>
      <c r="C93" s="3">
        <v>41394</v>
      </c>
      <c r="D93" s="3">
        <v>41396</v>
      </c>
      <c r="E93" s="11" t="str">
        <f t="shared" si="42"/>
        <v>Dept2</v>
      </c>
      <c r="F93" s="1">
        <f>+VLOOKUP(B93,Enunciado!$F$3:$G$5,2,0)+C93</f>
        <v>41424</v>
      </c>
      <c r="G93" t="str">
        <f t="shared" si="43"/>
        <v>ON TIME</v>
      </c>
      <c r="H93">
        <f t="shared" si="44"/>
        <v>2013</v>
      </c>
      <c r="I93">
        <f t="shared" si="45"/>
        <v>4</v>
      </c>
      <c r="J93" s="15">
        <f t="shared" si="46"/>
        <v>2</v>
      </c>
      <c r="K93" t="str">
        <f>+IF(G93="OUT of TIME",J93-VLOOKUP(B93,Enunciado!$F$3:$G$5,2,0),"")</f>
        <v/>
      </c>
    </row>
    <row r="94" spans="1:11" x14ac:dyDescent="0.25">
      <c r="A94" t="s">
        <v>113</v>
      </c>
      <c r="B94" t="s">
        <v>8</v>
      </c>
      <c r="C94" s="3">
        <v>41064</v>
      </c>
      <c r="D94" s="3">
        <v>41068</v>
      </c>
      <c r="E94" s="11" t="str">
        <f t="shared" si="42"/>
        <v>Dept6</v>
      </c>
      <c r="F94" s="1">
        <f>+VLOOKUP(B94,Enunciado!$F$3:$G$5,2,0)+C94</f>
        <v>41069</v>
      </c>
      <c r="G94" t="str">
        <f t="shared" si="43"/>
        <v>ON TIME</v>
      </c>
      <c r="H94">
        <f t="shared" si="44"/>
        <v>2012</v>
      </c>
      <c r="I94">
        <f t="shared" si="45"/>
        <v>6</v>
      </c>
      <c r="J94" s="15">
        <f t="shared" si="46"/>
        <v>4</v>
      </c>
      <c r="K94" t="str">
        <f>+IF(G94="OUT of TIME",J94-VLOOKUP(B94,Enunciado!$F$3:$G$5,2,0),"")</f>
        <v/>
      </c>
    </row>
    <row r="95" spans="1:11" x14ac:dyDescent="0.25">
      <c r="A95" t="s">
        <v>114</v>
      </c>
      <c r="B95" t="s">
        <v>5</v>
      </c>
      <c r="C95" s="3">
        <v>41184</v>
      </c>
      <c r="D95" s="3">
        <v>41190</v>
      </c>
      <c r="E95" s="11" t="str">
        <f t="shared" si="42"/>
        <v>Dept3</v>
      </c>
      <c r="F95" s="1">
        <f>+VLOOKUP(B95,Enunciado!$F$3:$G$5,2,0)+C95</f>
        <v>41214</v>
      </c>
      <c r="G95" t="str">
        <f t="shared" si="43"/>
        <v>ON TIME</v>
      </c>
      <c r="H95">
        <f t="shared" si="44"/>
        <v>2012</v>
      </c>
      <c r="I95">
        <f t="shared" si="45"/>
        <v>10</v>
      </c>
      <c r="J95" s="15">
        <f t="shared" si="46"/>
        <v>6</v>
      </c>
      <c r="K95" t="str">
        <f>+IF(G95="OUT of TIME",J95-VLOOKUP(B95,Enunciado!$F$3:$G$5,2,0),"")</f>
        <v/>
      </c>
    </row>
    <row r="96" spans="1:11" x14ac:dyDescent="0.25">
      <c r="A96" t="s">
        <v>115</v>
      </c>
      <c r="B96" t="s">
        <v>8</v>
      </c>
      <c r="C96" s="3">
        <v>41138</v>
      </c>
      <c r="D96" s="3">
        <v>41139</v>
      </c>
      <c r="E96" s="11" t="str">
        <f t="shared" si="42"/>
        <v>Dept4</v>
      </c>
      <c r="F96" s="1">
        <f>+VLOOKUP(B96,Enunciado!$F$3:$G$5,2,0)+C96</f>
        <v>41143</v>
      </c>
      <c r="G96" t="str">
        <f t="shared" si="43"/>
        <v>ON TIME</v>
      </c>
      <c r="H96">
        <f t="shared" si="44"/>
        <v>2012</v>
      </c>
      <c r="I96">
        <f t="shared" si="45"/>
        <v>8</v>
      </c>
      <c r="J96" s="15">
        <f t="shared" si="46"/>
        <v>1</v>
      </c>
      <c r="K96" t="str">
        <f>+IF(G96="OUT of TIME",J96-VLOOKUP(B96,Enunciado!$F$3:$G$5,2,0),"")</f>
        <v/>
      </c>
    </row>
    <row r="97" spans="1:11" x14ac:dyDescent="0.25">
      <c r="A97" t="s">
        <v>116</v>
      </c>
      <c r="B97" t="s">
        <v>7</v>
      </c>
      <c r="C97" s="3">
        <v>41541</v>
      </c>
      <c r="D97" s="3">
        <v>41559</v>
      </c>
      <c r="E97" s="11" t="str">
        <f t="shared" si="42"/>
        <v>Dept2</v>
      </c>
      <c r="F97" s="1">
        <f>+VLOOKUP(B97,Enunciado!$F$3:$G$5,2,0)+C97</f>
        <v>41556</v>
      </c>
      <c r="G97" t="str">
        <f t="shared" si="43"/>
        <v>OUT OF TIME</v>
      </c>
      <c r="H97">
        <f t="shared" si="44"/>
        <v>2013</v>
      </c>
      <c r="I97">
        <f t="shared" si="45"/>
        <v>9</v>
      </c>
      <c r="J97" s="15">
        <f t="shared" si="46"/>
        <v>18</v>
      </c>
      <c r="K97">
        <f>+IF(G97="OUT of TIME",J97-VLOOKUP(B97,Enunciado!$F$3:$G$5,2,0),"")</f>
        <v>3</v>
      </c>
    </row>
    <row r="98" spans="1:11" x14ac:dyDescent="0.25">
      <c r="A98" t="s">
        <v>117</v>
      </c>
      <c r="B98" t="s">
        <v>7</v>
      </c>
      <c r="C98" s="3">
        <v>41016</v>
      </c>
      <c r="D98" s="3">
        <v>41024</v>
      </c>
      <c r="E98" s="11" t="str">
        <f t="shared" si="42"/>
        <v>Dept2</v>
      </c>
      <c r="F98" s="1">
        <f>+VLOOKUP(B98,Enunciado!$F$3:$G$5,2,0)+C98</f>
        <v>41031</v>
      </c>
      <c r="G98" t="str">
        <f t="shared" si="43"/>
        <v>ON TIME</v>
      </c>
      <c r="H98">
        <f t="shared" si="44"/>
        <v>2012</v>
      </c>
      <c r="I98">
        <f t="shared" si="45"/>
        <v>4</v>
      </c>
      <c r="J98" s="15">
        <f t="shared" si="46"/>
        <v>8</v>
      </c>
      <c r="K98" t="str">
        <f>+IF(G98="OUT of TIME",J98-VLOOKUP(B98,Enunciado!$F$3:$G$5,2,0),"")</f>
        <v/>
      </c>
    </row>
    <row r="99" spans="1:11" x14ac:dyDescent="0.25">
      <c r="A99" t="s">
        <v>118</v>
      </c>
      <c r="B99" t="s">
        <v>7</v>
      </c>
      <c r="C99" s="3">
        <v>40922</v>
      </c>
      <c r="D99" s="3">
        <v>40963</v>
      </c>
      <c r="E99" s="11" t="str">
        <f t="shared" si="42"/>
        <v>Dept6</v>
      </c>
      <c r="F99" s="1">
        <f>+VLOOKUP(B99,Enunciado!$F$3:$G$5,2,0)+C99</f>
        <v>40937</v>
      </c>
      <c r="G99" t="str">
        <f t="shared" si="43"/>
        <v>OUT OF TIME</v>
      </c>
      <c r="H99">
        <f t="shared" si="44"/>
        <v>2012</v>
      </c>
      <c r="I99">
        <f t="shared" si="45"/>
        <v>1</v>
      </c>
      <c r="J99" s="15">
        <f t="shared" si="46"/>
        <v>41</v>
      </c>
      <c r="K99">
        <f>+IF(G99="OUT of TIME",J99-VLOOKUP(B99,Enunciado!$F$3:$G$5,2,0),"")</f>
        <v>26</v>
      </c>
    </row>
    <row r="100" spans="1:11" x14ac:dyDescent="0.25">
      <c r="A100" t="s">
        <v>119</v>
      </c>
      <c r="B100" t="s">
        <v>5</v>
      </c>
      <c r="C100" s="3">
        <v>41610</v>
      </c>
      <c r="D100" s="3">
        <v>41646</v>
      </c>
      <c r="E100" s="11" t="str">
        <f t="shared" si="42"/>
        <v>Dept4</v>
      </c>
      <c r="F100" s="1">
        <f>+VLOOKUP(B100,Enunciado!$F$3:$G$5,2,0)+C100</f>
        <v>41640</v>
      </c>
      <c r="G100" t="str">
        <f t="shared" si="43"/>
        <v>OUT OF TIME</v>
      </c>
      <c r="H100">
        <f t="shared" si="44"/>
        <v>2013</v>
      </c>
      <c r="I100">
        <f t="shared" si="45"/>
        <v>12</v>
      </c>
      <c r="J100" s="15">
        <f t="shared" si="46"/>
        <v>36</v>
      </c>
      <c r="K100">
        <f>+IF(G100="OUT of TIME",J100-VLOOKUP(B100,Enunciado!$F$3:$G$5,2,0),"")</f>
        <v>6</v>
      </c>
    </row>
    <row r="101" spans="1:11" x14ac:dyDescent="0.25">
      <c r="A101" t="s">
        <v>120</v>
      </c>
      <c r="B101" t="s">
        <v>7</v>
      </c>
      <c r="C101" s="3">
        <v>40990</v>
      </c>
      <c r="D101" s="3">
        <v>41006</v>
      </c>
      <c r="E101" s="11" t="str">
        <f t="shared" si="42"/>
        <v>Dept3</v>
      </c>
      <c r="F101" s="1">
        <f>+VLOOKUP(B101,Enunciado!$F$3:$G$5,2,0)+C101</f>
        <v>41005</v>
      </c>
      <c r="G101" t="str">
        <f t="shared" si="43"/>
        <v>OUT OF TIME</v>
      </c>
      <c r="H101">
        <f t="shared" si="44"/>
        <v>2012</v>
      </c>
      <c r="I101">
        <f t="shared" si="45"/>
        <v>3</v>
      </c>
      <c r="J101" s="15">
        <f t="shared" si="46"/>
        <v>16</v>
      </c>
      <c r="K101">
        <f>+IF(G101="OUT of TIME",J101-VLOOKUP(B101,Enunciado!$F$3:$G$5,2,0),"")</f>
        <v>1</v>
      </c>
    </row>
    <row r="102" spans="1:11" x14ac:dyDescent="0.25">
      <c r="A102" t="s">
        <v>121</v>
      </c>
      <c r="B102" t="s">
        <v>8</v>
      </c>
      <c r="C102" s="3">
        <v>41205</v>
      </c>
      <c r="D102" s="3">
        <v>41213</v>
      </c>
      <c r="E102" s="11" t="str">
        <f t="shared" si="42"/>
        <v>Dept1</v>
      </c>
      <c r="F102" s="1">
        <f>+VLOOKUP(B102,Enunciado!$F$3:$G$5,2,0)+C102</f>
        <v>41210</v>
      </c>
      <c r="G102" t="str">
        <f t="shared" si="43"/>
        <v>OUT OF TIME</v>
      </c>
      <c r="H102">
        <f t="shared" si="44"/>
        <v>2012</v>
      </c>
      <c r="I102">
        <f t="shared" si="45"/>
        <v>10</v>
      </c>
      <c r="J102" s="15">
        <f t="shared" si="46"/>
        <v>8</v>
      </c>
      <c r="K102">
        <f>+IF(G102="OUT of TIME",J102-VLOOKUP(B102,Enunciado!$F$3:$G$5,2,0),"")</f>
        <v>3</v>
      </c>
    </row>
    <row r="103" spans="1:11" x14ac:dyDescent="0.25">
      <c r="A103" t="s">
        <v>122</v>
      </c>
      <c r="B103" t="s">
        <v>7</v>
      </c>
      <c r="C103" s="3">
        <v>41043</v>
      </c>
      <c r="D103" s="3">
        <v>41051</v>
      </c>
      <c r="E103" s="11" t="str">
        <f t="shared" si="42"/>
        <v>Dept6</v>
      </c>
      <c r="F103" s="1">
        <f>+VLOOKUP(B103,Enunciado!$F$3:$G$5,2,0)+C103</f>
        <v>41058</v>
      </c>
      <c r="G103" t="str">
        <f t="shared" si="43"/>
        <v>ON TIME</v>
      </c>
      <c r="H103">
        <f t="shared" si="44"/>
        <v>2012</v>
      </c>
      <c r="I103">
        <f t="shared" si="45"/>
        <v>5</v>
      </c>
      <c r="J103" s="15">
        <f t="shared" si="46"/>
        <v>8</v>
      </c>
      <c r="K103" t="str">
        <f>+IF(G103="OUT of TIME",J103-VLOOKUP(B103,Enunciado!$F$3:$G$5,2,0),"")</f>
        <v/>
      </c>
    </row>
    <row r="104" spans="1:11" x14ac:dyDescent="0.25">
      <c r="A104" t="s">
        <v>123</v>
      </c>
      <c r="B104" t="s">
        <v>7</v>
      </c>
      <c r="C104" s="3">
        <v>40977</v>
      </c>
      <c r="D104" s="3">
        <v>40987</v>
      </c>
      <c r="E104" s="11" t="str">
        <f t="shared" si="42"/>
        <v>Dept4</v>
      </c>
      <c r="F104" s="1">
        <f>+VLOOKUP(B104,Enunciado!$F$3:$G$5,2,0)+C104</f>
        <v>40992</v>
      </c>
      <c r="G104" t="str">
        <f t="shared" si="43"/>
        <v>ON TIME</v>
      </c>
      <c r="H104">
        <f t="shared" si="44"/>
        <v>2012</v>
      </c>
      <c r="I104">
        <f t="shared" si="45"/>
        <v>3</v>
      </c>
      <c r="J104" s="15">
        <f t="shared" si="46"/>
        <v>10</v>
      </c>
      <c r="K104" t="str">
        <f>+IF(G104="OUT of TIME",J104-VLOOKUP(B104,Enunciado!$F$3:$G$5,2,0),"")</f>
        <v/>
      </c>
    </row>
    <row r="105" spans="1:11" x14ac:dyDescent="0.25">
      <c r="A105" t="s">
        <v>124</v>
      </c>
      <c r="B105" t="s">
        <v>5</v>
      </c>
      <c r="C105" s="3">
        <v>41049</v>
      </c>
      <c r="D105" s="3">
        <v>41076</v>
      </c>
      <c r="E105" s="11" t="str">
        <f t="shared" si="42"/>
        <v>Dept2</v>
      </c>
      <c r="F105" s="1">
        <f>+VLOOKUP(B105,Enunciado!$F$3:$G$5,2,0)+C105</f>
        <v>41079</v>
      </c>
      <c r="G105" t="str">
        <f t="shared" si="43"/>
        <v>ON TIME</v>
      </c>
      <c r="H105">
        <f t="shared" si="44"/>
        <v>2012</v>
      </c>
      <c r="I105">
        <f t="shared" si="45"/>
        <v>5</v>
      </c>
      <c r="J105" s="15">
        <f t="shared" si="46"/>
        <v>27</v>
      </c>
      <c r="K105" t="str">
        <f>+IF(G105="OUT of TIME",J105-VLOOKUP(B105,Enunciado!$F$3:$G$5,2,0),"")</f>
        <v/>
      </c>
    </row>
    <row r="106" spans="1:11" x14ac:dyDescent="0.25">
      <c r="A106" t="s">
        <v>125</v>
      </c>
      <c r="B106" t="s">
        <v>7</v>
      </c>
      <c r="C106" s="3">
        <v>41352</v>
      </c>
      <c r="D106" s="3">
        <v>41362</v>
      </c>
      <c r="E106" s="11" t="str">
        <f t="shared" si="42"/>
        <v>Dept2</v>
      </c>
      <c r="F106" s="1">
        <f>+VLOOKUP(B106,Enunciado!$F$3:$G$5,2,0)+C106</f>
        <v>41367</v>
      </c>
      <c r="G106" t="str">
        <f t="shared" si="43"/>
        <v>ON TIME</v>
      </c>
      <c r="H106">
        <f t="shared" si="44"/>
        <v>2013</v>
      </c>
      <c r="I106">
        <f t="shared" si="45"/>
        <v>3</v>
      </c>
      <c r="J106" s="15">
        <f t="shared" si="46"/>
        <v>10</v>
      </c>
      <c r="K106" t="str">
        <f>+IF(G106="OUT of TIME",J106-VLOOKUP(B106,Enunciado!$F$3:$G$5,2,0),"")</f>
        <v/>
      </c>
    </row>
    <row r="107" spans="1:11" x14ac:dyDescent="0.25">
      <c r="A107" t="s">
        <v>126</v>
      </c>
      <c r="B107" t="s">
        <v>5</v>
      </c>
      <c r="C107" s="3">
        <v>41032</v>
      </c>
      <c r="D107" s="3">
        <v>41035</v>
      </c>
      <c r="E107" s="11" t="str">
        <f t="shared" si="42"/>
        <v>Dept4</v>
      </c>
      <c r="F107" s="1">
        <f>+VLOOKUP(B107,Enunciado!$F$3:$G$5,2,0)+C107</f>
        <v>41062</v>
      </c>
      <c r="G107" t="str">
        <f t="shared" si="43"/>
        <v>ON TIME</v>
      </c>
      <c r="H107">
        <f t="shared" si="44"/>
        <v>2012</v>
      </c>
      <c r="I107">
        <f t="shared" si="45"/>
        <v>5</v>
      </c>
      <c r="J107" s="15">
        <f t="shared" si="46"/>
        <v>3</v>
      </c>
      <c r="K107" t="str">
        <f>+IF(G107="OUT of TIME",J107-VLOOKUP(B107,Enunciado!$F$3:$G$5,2,0),"")</f>
        <v/>
      </c>
    </row>
    <row r="108" spans="1:11" x14ac:dyDescent="0.25">
      <c r="A108" t="s">
        <v>127</v>
      </c>
      <c r="B108" t="s">
        <v>8</v>
      </c>
      <c r="C108" s="3">
        <v>41045</v>
      </c>
      <c r="D108" s="3">
        <v>41058</v>
      </c>
      <c r="E108" s="11" t="str">
        <f t="shared" si="42"/>
        <v>Dept2</v>
      </c>
      <c r="F108" s="1">
        <f>+VLOOKUP(B108,Enunciado!$F$3:$G$5,2,0)+C108</f>
        <v>41050</v>
      </c>
      <c r="G108" t="str">
        <f t="shared" si="43"/>
        <v>OUT OF TIME</v>
      </c>
      <c r="H108">
        <f t="shared" si="44"/>
        <v>2012</v>
      </c>
      <c r="I108">
        <f t="shared" si="45"/>
        <v>5</v>
      </c>
      <c r="J108" s="15">
        <f t="shared" si="46"/>
        <v>13</v>
      </c>
      <c r="K108">
        <f>+IF(G108="OUT of TIME",J108-VLOOKUP(B108,Enunciado!$F$3:$G$5,2,0),"")</f>
        <v>8</v>
      </c>
    </row>
    <row r="109" spans="1:11" x14ac:dyDescent="0.25">
      <c r="A109" t="s">
        <v>128</v>
      </c>
      <c r="B109" t="s">
        <v>8</v>
      </c>
      <c r="C109" s="3">
        <v>41550</v>
      </c>
      <c r="D109" s="3">
        <v>41568</v>
      </c>
      <c r="E109" s="11" t="str">
        <f t="shared" si="42"/>
        <v>Dept1</v>
      </c>
      <c r="F109" s="1">
        <f>+VLOOKUP(B109,Enunciado!$F$3:$G$5,2,0)+C109</f>
        <v>41555</v>
      </c>
      <c r="G109" t="str">
        <f t="shared" si="43"/>
        <v>OUT OF TIME</v>
      </c>
      <c r="H109">
        <f t="shared" si="44"/>
        <v>2013</v>
      </c>
      <c r="I109">
        <f t="shared" si="45"/>
        <v>10</v>
      </c>
      <c r="J109" s="15">
        <f t="shared" si="46"/>
        <v>18</v>
      </c>
      <c r="K109">
        <f>+IF(G109="OUT of TIME",J109-VLOOKUP(B109,Enunciado!$F$3:$G$5,2,0),"")</f>
        <v>13</v>
      </c>
    </row>
    <row r="110" spans="1:11" x14ac:dyDescent="0.25">
      <c r="A110" t="s">
        <v>29</v>
      </c>
      <c r="B110" t="s">
        <v>7</v>
      </c>
      <c r="C110" s="3">
        <v>41234</v>
      </c>
      <c r="D110" s="3">
        <v>41235</v>
      </c>
      <c r="E110" s="11" t="str">
        <f t="shared" si="42"/>
        <v>Dept4</v>
      </c>
      <c r="F110" s="1">
        <f>+VLOOKUP(B110,Enunciado!$F$3:$G$5,2,0)+C110</f>
        <v>41249</v>
      </c>
      <c r="G110" t="str">
        <f t="shared" si="43"/>
        <v>ON TIME</v>
      </c>
      <c r="H110">
        <f t="shared" si="44"/>
        <v>2012</v>
      </c>
      <c r="I110">
        <f t="shared" si="45"/>
        <v>11</v>
      </c>
      <c r="J110" s="15">
        <f t="shared" si="46"/>
        <v>1</v>
      </c>
      <c r="K110" t="str">
        <f>+IF(G110="OUT of TIME",J110-VLOOKUP(B110,Enunciado!$F$3:$G$5,2,0),"")</f>
        <v/>
      </c>
    </row>
    <row r="111" spans="1:11" x14ac:dyDescent="0.25">
      <c r="A111" t="s">
        <v>129</v>
      </c>
      <c r="B111" t="s">
        <v>8</v>
      </c>
      <c r="C111" s="3">
        <v>41254</v>
      </c>
      <c r="D111" s="3">
        <v>41256</v>
      </c>
      <c r="E111" s="11" t="str">
        <f t="shared" si="42"/>
        <v>Dept5</v>
      </c>
      <c r="F111" s="1">
        <f>+VLOOKUP(B111,Enunciado!$F$3:$G$5,2,0)+C111</f>
        <v>41259</v>
      </c>
      <c r="G111" t="str">
        <f t="shared" si="43"/>
        <v>ON TIME</v>
      </c>
      <c r="H111">
        <f t="shared" si="44"/>
        <v>2012</v>
      </c>
      <c r="I111">
        <f t="shared" si="45"/>
        <v>12</v>
      </c>
      <c r="J111" s="15">
        <f t="shared" si="46"/>
        <v>2</v>
      </c>
      <c r="K111" t="str">
        <f>+IF(G111="OUT of TIME",J111-VLOOKUP(B111,Enunciado!$F$3:$G$5,2,0),"")</f>
        <v/>
      </c>
    </row>
    <row r="112" spans="1:11" x14ac:dyDescent="0.25">
      <c r="A112" t="s">
        <v>130</v>
      </c>
      <c r="B112" t="s">
        <v>8</v>
      </c>
      <c r="C112" s="3">
        <v>41467</v>
      </c>
      <c r="D112" s="3">
        <v>41469</v>
      </c>
      <c r="E112" s="11" t="str">
        <f t="shared" si="42"/>
        <v>Dept2</v>
      </c>
      <c r="F112" s="1">
        <f>+VLOOKUP(B112,Enunciado!$F$3:$G$5,2,0)+C112</f>
        <v>41472</v>
      </c>
      <c r="G112" t="str">
        <f t="shared" si="43"/>
        <v>ON TIME</v>
      </c>
      <c r="H112">
        <f t="shared" si="44"/>
        <v>2013</v>
      </c>
      <c r="I112">
        <f t="shared" si="45"/>
        <v>7</v>
      </c>
      <c r="J112" s="15">
        <f t="shared" si="46"/>
        <v>2</v>
      </c>
      <c r="K112" t="str">
        <f>+IF(G112="OUT of TIME",J112-VLOOKUP(B112,Enunciado!$F$3:$G$5,2,0),"")</f>
        <v/>
      </c>
    </row>
    <row r="113" spans="1:11" x14ac:dyDescent="0.25">
      <c r="A113" t="s">
        <v>131</v>
      </c>
      <c r="B113" t="s">
        <v>7</v>
      </c>
      <c r="C113" s="3">
        <v>41402</v>
      </c>
      <c r="D113" s="3">
        <v>41419</v>
      </c>
      <c r="E113" s="11" t="str">
        <f t="shared" si="42"/>
        <v>Dept4</v>
      </c>
      <c r="F113" s="1">
        <f>+VLOOKUP(B113,Enunciado!$F$3:$G$5,2,0)+C113</f>
        <v>41417</v>
      </c>
      <c r="G113" t="str">
        <f t="shared" si="43"/>
        <v>OUT OF TIME</v>
      </c>
      <c r="H113">
        <f t="shared" si="44"/>
        <v>2013</v>
      </c>
      <c r="I113">
        <f t="shared" si="45"/>
        <v>5</v>
      </c>
      <c r="J113" s="15">
        <f t="shared" si="46"/>
        <v>17</v>
      </c>
      <c r="K113">
        <f>+IF(G113="OUT of TIME",J113-VLOOKUP(B113,Enunciado!$F$3:$G$5,2,0),"")</f>
        <v>2</v>
      </c>
    </row>
    <row r="114" spans="1:11" x14ac:dyDescent="0.25">
      <c r="A114" t="s">
        <v>132</v>
      </c>
      <c r="B114" t="s">
        <v>7</v>
      </c>
      <c r="C114" s="3">
        <v>40944</v>
      </c>
      <c r="D114" s="3">
        <v>40947</v>
      </c>
      <c r="E114" s="11" t="str">
        <f t="shared" si="42"/>
        <v>Dept3</v>
      </c>
      <c r="F114" s="1">
        <f>+VLOOKUP(B114,Enunciado!$F$3:$G$5,2,0)+C114</f>
        <v>40959</v>
      </c>
      <c r="G114" t="str">
        <f t="shared" si="43"/>
        <v>ON TIME</v>
      </c>
      <c r="H114">
        <f t="shared" si="44"/>
        <v>2012</v>
      </c>
      <c r="I114">
        <f t="shared" si="45"/>
        <v>2</v>
      </c>
      <c r="J114" s="15">
        <f t="shared" si="46"/>
        <v>3</v>
      </c>
      <c r="K114" t="str">
        <f>+IF(G114="OUT of TIME",J114-VLOOKUP(B114,Enunciado!$F$3:$G$5,2,0),"")</f>
        <v/>
      </c>
    </row>
    <row r="115" spans="1:11" x14ac:dyDescent="0.25">
      <c r="A115" t="s">
        <v>133</v>
      </c>
      <c r="B115" t="s">
        <v>7</v>
      </c>
      <c r="C115" s="3">
        <v>41109</v>
      </c>
      <c r="D115" s="3">
        <v>41146</v>
      </c>
      <c r="E115" s="11" t="str">
        <f t="shared" si="42"/>
        <v>Dept6</v>
      </c>
      <c r="F115" s="1">
        <f>+VLOOKUP(B115,Enunciado!$F$3:$G$5,2,0)+C115</f>
        <v>41124</v>
      </c>
      <c r="G115" t="str">
        <f t="shared" si="43"/>
        <v>OUT OF TIME</v>
      </c>
      <c r="H115">
        <f t="shared" si="44"/>
        <v>2012</v>
      </c>
      <c r="I115">
        <f t="shared" si="45"/>
        <v>7</v>
      </c>
      <c r="J115" s="15">
        <f t="shared" si="46"/>
        <v>37</v>
      </c>
      <c r="K115">
        <f>+IF(G115="OUT of TIME",J115-VLOOKUP(B115,Enunciado!$F$3:$G$5,2,0),"")</f>
        <v>22</v>
      </c>
    </row>
    <row r="116" spans="1:11" x14ac:dyDescent="0.25">
      <c r="A116" t="s">
        <v>134</v>
      </c>
      <c r="B116" t="s">
        <v>5</v>
      </c>
      <c r="C116" s="3">
        <v>41217</v>
      </c>
      <c r="D116" s="3">
        <v>41232</v>
      </c>
      <c r="E116" s="11" t="str">
        <f t="shared" si="42"/>
        <v>Dept2</v>
      </c>
      <c r="F116" s="1">
        <f>+VLOOKUP(B116,Enunciado!$F$3:$G$5,2,0)+C116</f>
        <v>41247</v>
      </c>
      <c r="G116" t="str">
        <f t="shared" si="43"/>
        <v>ON TIME</v>
      </c>
      <c r="H116">
        <f t="shared" si="44"/>
        <v>2012</v>
      </c>
      <c r="I116">
        <f t="shared" si="45"/>
        <v>11</v>
      </c>
      <c r="J116" s="15">
        <f t="shared" si="46"/>
        <v>15</v>
      </c>
      <c r="K116" t="str">
        <f>+IF(G116="OUT of TIME",J116-VLOOKUP(B116,Enunciado!$F$3:$G$5,2,0),"")</f>
        <v/>
      </c>
    </row>
    <row r="117" spans="1:11" x14ac:dyDescent="0.25">
      <c r="A117" t="s">
        <v>135</v>
      </c>
      <c r="B117" t="s">
        <v>5</v>
      </c>
      <c r="C117" s="3">
        <v>41473</v>
      </c>
      <c r="D117" s="3">
        <v>41477</v>
      </c>
      <c r="E117" s="11" t="str">
        <f t="shared" si="42"/>
        <v>Dept4</v>
      </c>
      <c r="F117" s="1">
        <f>+VLOOKUP(B117,Enunciado!$F$3:$G$5,2,0)+C117</f>
        <v>41503</v>
      </c>
      <c r="G117" t="str">
        <f t="shared" si="43"/>
        <v>ON TIME</v>
      </c>
      <c r="H117">
        <f t="shared" si="44"/>
        <v>2013</v>
      </c>
      <c r="I117">
        <f t="shared" si="45"/>
        <v>7</v>
      </c>
      <c r="J117" s="15">
        <f t="shared" si="46"/>
        <v>4</v>
      </c>
      <c r="K117" t="str">
        <f>+IF(G117="OUT of TIME",J117-VLOOKUP(B117,Enunciado!$F$3:$G$5,2,0),"")</f>
        <v/>
      </c>
    </row>
    <row r="118" spans="1:11" x14ac:dyDescent="0.25">
      <c r="A118" t="s">
        <v>136</v>
      </c>
      <c r="B118" t="s">
        <v>8</v>
      </c>
      <c r="C118" s="3">
        <v>41134</v>
      </c>
      <c r="D118" s="3">
        <v>41138</v>
      </c>
      <c r="E118" s="11" t="str">
        <f t="shared" si="42"/>
        <v>Dept2</v>
      </c>
      <c r="F118" s="1">
        <f>+VLOOKUP(B118,Enunciado!$F$3:$G$5,2,0)+C118</f>
        <v>41139</v>
      </c>
      <c r="G118" t="str">
        <f t="shared" si="43"/>
        <v>ON TIME</v>
      </c>
      <c r="H118">
        <f t="shared" si="44"/>
        <v>2012</v>
      </c>
      <c r="I118">
        <f t="shared" si="45"/>
        <v>8</v>
      </c>
      <c r="J118" s="15">
        <f t="shared" si="46"/>
        <v>4</v>
      </c>
      <c r="K118" t="str">
        <f>+IF(G118="OUT of TIME",J118-VLOOKUP(B118,Enunciado!$F$3:$G$5,2,0),"")</f>
        <v/>
      </c>
    </row>
    <row r="119" spans="1:11" x14ac:dyDescent="0.25">
      <c r="A119" t="s">
        <v>137</v>
      </c>
      <c r="B119" t="s">
        <v>5</v>
      </c>
      <c r="C119" s="3">
        <v>41170</v>
      </c>
      <c r="D119" s="3">
        <v>41170</v>
      </c>
      <c r="E119" s="11" t="str">
        <f t="shared" si="42"/>
        <v>Dept1</v>
      </c>
      <c r="F119" s="1">
        <f>+VLOOKUP(B119,Enunciado!$F$3:$G$5,2,0)+C119</f>
        <v>41200</v>
      </c>
      <c r="G119" t="str">
        <f t="shared" si="43"/>
        <v>ON TIME</v>
      </c>
      <c r="H119">
        <f t="shared" si="44"/>
        <v>2012</v>
      </c>
      <c r="I119">
        <f t="shared" si="45"/>
        <v>9</v>
      </c>
      <c r="J119" s="15">
        <f t="shared" si="46"/>
        <v>0</v>
      </c>
      <c r="K119" t="str">
        <f>+IF(G119="OUT of TIME",J119-VLOOKUP(B119,Enunciado!$F$3:$G$5,2,0),"")</f>
        <v/>
      </c>
    </row>
    <row r="120" spans="1:11" x14ac:dyDescent="0.25">
      <c r="A120" t="s">
        <v>138</v>
      </c>
      <c r="B120" t="s">
        <v>7</v>
      </c>
      <c r="C120" s="3">
        <v>41339</v>
      </c>
      <c r="D120" s="3">
        <v>41357</v>
      </c>
      <c r="E120" s="11" t="str">
        <f t="shared" si="42"/>
        <v>Dept5</v>
      </c>
      <c r="F120" s="1">
        <f>+VLOOKUP(B120,Enunciado!$F$3:$G$5,2,0)+C120</f>
        <v>41354</v>
      </c>
      <c r="G120" t="str">
        <f t="shared" si="43"/>
        <v>OUT OF TIME</v>
      </c>
      <c r="H120">
        <f t="shared" si="44"/>
        <v>2013</v>
      </c>
      <c r="I120">
        <f t="shared" si="45"/>
        <v>3</v>
      </c>
      <c r="J120" s="15">
        <f t="shared" si="46"/>
        <v>18</v>
      </c>
      <c r="K120">
        <f>+IF(G120="OUT of TIME",J120-VLOOKUP(B120,Enunciado!$F$3:$G$5,2,0),"")</f>
        <v>3</v>
      </c>
    </row>
    <row r="121" spans="1:11" x14ac:dyDescent="0.25">
      <c r="A121" t="s">
        <v>139</v>
      </c>
      <c r="B121" t="s">
        <v>5</v>
      </c>
      <c r="C121" s="3">
        <v>41559</v>
      </c>
      <c r="D121" s="3">
        <v>41561</v>
      </c>
      <c r="E121" s="11" t="str">
        <f t="shared" si="42"/>
        <v>Dept3</v>
      </c>
      <c r="F121" s="1">
        <f>+VLOOKUP(B121,Enunciado!$F$3:$G$5,2,0)+C121</f>
        <v>41589</v>
      </c>
      <c r="G121" t="str">
        <f t="shared" si="43"/>
        <v>ON TIME</v>
      </c>
      <c r="H121">
        <f t="shared" si="44"/>
        <v>2013</v>
      </c>
      <c r="I121">
        <f t="shared" si="45"/>
        <v>10</v>
      </c>
      <c r="J121" s="15">
        <f t="shared" si="46"/>
        <v>2</v>
      </c>
      <c r="K121" t="str">
        <f>+IF(G121="OUT of TIME",J121-VLOOKUP(B121,Enunciado!$F$3:$G$5,2,0),"")</f>
        <v/>
      </c>
    </row>
    <row r="122" spans="1:11" x14ac:dyDescent="0.25">
      <c r="A122" t="s">
        <v>140</v>
      </c>
      <c r="B122" t="s">
        <v>5</v>
      </c>
      <c r="C122" s="3">
        <v>41439</v>
      </c>
      <c r="D122" s="3">
        <v>41439</v>
      </c>
      <c r="E122" s="11" t="str">
        <f t="shared" si="42"/>
        <v>Dept3</v>
      </c>
      <c r="F122" s="1">
        <f>+VLOOKUP(B122,Enunciado!$F$3:$G$5,2,0)+C122</f>
        <v>41469</v>
      </c>
      <c r="G122" t="str">
        <f t="shared" si="43"/>
        <v>ON TIME</v>
      </c>
      <c r="H122">
        <f t="shared" si="44"/>
        <v>2013</v>
      </c>
      <c r="I122">
        <f t="shared" si="45"/>
        <v>6</v>
      </c>
      <c r="J122" s="15">
        <f t="shared" si="46"/>
        <v>0</v>
      </c>
      <c r="K122" t="str">
        <f>+IF(G122="OUT of TIME",J122-VLOOKUP(B122,Enunciado!$F$3:$G$5,2,0),"")</f>
        <v/>
      </c>
    </row>
    <row r="123" spans="1:11" x14ac:dyDescent="0.25">
      <c r="A123" t="s">
        <v>141</v>
      </c>
      <c r="B123" t="s">
        <v>7</v>
      </c>
      <c r="C123" s="3">
        <v>41045</v>
      </c>
      <c r="D123" s="3">
        <v>41048</v>
      </c>
      <c r="E123" s="11" t="str">
        <f t="shared" si="42"/>
        <v>Dept2</v>
      </c>
      <c r="F123" s="1">
        <f>+VLOOKUP(B123,Enunciado!$F$3:$G$5,2,0)+C123</f>
        <v>41060</v>
      </c>
      <c r="G123" t="str">
        <f t="shared" si="43"/>
        <v>ON TIME</v>
      </c>
      <c r="H123">
        <f t="shared" si="44"/>
        <v>2012</v>
      </c>
      <c r="I123">
        <f t="shared" si="45"/>
        <v>5</v>
      </c>
      <c r="J123" s="15">
        <f t="shared" si="46"/>
        <v>3</v>
      </c>
      <c r="K123" t="str">
        <f>+IF(G123="OUT of TIME",J123-VLOOKUP(B123,Enunciado!$F$3:$G$5,2,0),"")</f>
        <v/>
      </c>
    </row>
    <row r="124" spans="1:11" x14ac:dyDescent="0.25">
      <c r="A124" t="s">
        <v>142</v>
      </c>
      <c r="B124" t="s">
        <v>7</v>
      </c>
      <c r="C124" s="3">
        <v>41452</v>
      </c>
      <c r="D124" s="3">
        <v>41463</v>
      </c>
      <c r="E124" s="11" t="str">
        <f t="shared" si="42"/>
        <v>Dept4</v>
      </c>
      <c r="F124" s="1">
        <f>+VLOOKUP(B124,Enunciado!$F$3:$G$5,2,0)+C124</f>
        <v>41467</v>
      </c>
      <c r="G124" t="str">
        <f t="shared" si="43"/>
        <v>ON TIME</v>
      </c>
      <c r="H124">
        <f t="shared" si="44"/>
        <v>2013</v>
      </c>
      <c r="I124">
        <f t="shared" si="45"/>
        <v>6</v>
      </c>
      <c r="J124" s="15">
        <f t="shared" si="46"/>
        <v>11</v>
      </c>
      <c r="K124" t="str">
        <f>+IF(G124="OUT of TIME",J124-VLOOKUP(B124,Enunciado!$F$3:$G$5,2,0),"")</f>
        <v/>
      </c>
    </row>
    <row r="125" spans="1:11" x14ac:dyDescent="0.25">
      <c r="A125" t="s">
        <v>143</v>
      </c>
      <c r="B125" t="s">
        <v>5</v>
      </c>
      <c r="C125" s="3">
        <v>41039</v>
      </c>
      <c r="D125" s="3">
        <v>41041</v>
      </c>
      <c r="E125" s="11" t="str">
        <f t="shared" si="42"/>
        <v>Dept1</v>
      </c>
      <c r="F125" s="1">
        <f>+VLOOKUP(B125,Enunciado!$F$3:$G$5,2,0)+C125</f>
        <v>41069</v>
      </c>
      <c r="G125" t="str">
        <f t="shared" si="43"/>
        <v>ON TIME</v>
      </c>
      <c r="H125">
        <f t="shared" si="44"/>
        <v>2012</v>
      </c>
      <c r="I125">
        <f t="shared" si="45"/>
        <v>5</v>
      </c>
      <c r="J125" s="15">
        <f t="shared" si="46"/>
        <v>2</v>
      </c>
      <c r="K125" t="str">
        <f>+IF(G125="OUT of TIME",J125-VLOOKUP(B125,Enunciado!$F$3:$G$5,2,0),"")</f>
        <v/>
      </c>
    </row>
    <row r="126" spans="1:11" x14ac:dyDescent="0.25">
      <c r="A126" t="s">
        <v>144</v>
      </c>
      <c r="B126" t="s">
        <v>8</v>
      </c>
      <c r="C126" s="3">
        <v>41563</v>
      </c>
      <c r="D126" s="3">
        <v>41600</v>
      </c>
      <c r="E126" s="11" t="str">
        <f t="shared" si="42"/>
        <v>Dept1</v>
      </c>
      <c r="F126" s="1">
        <f>+VLOOKUP(B126,Enunciado!$F$3:$G$5,2,0)+C126</f>
        <v>41568</v>
      </c>
      <c r="G126" t="str">
        <f t="shared" si="43"/>
        <v>OUT OF TIME</v>
      </c>
      <c r="H126">
        <f t="shared" si="44"/>
        <v>2013</v>
      </c>
      <c r="I126">
        <f t="shared" si="45"/>
        <v>10</v>
      </c>
      <c r="J126" s="15">
        <f t="shared" si="46"/>
        <v>37</v>
      </c>
      <c r="K126">
        <f>+IF(G126="OUT of TIME",J126-VLOOKUP(B126,Enunciado!$F$3:$G$5,2,0),"")</f>
        <v>32</v>
      </c>
    </row>
    <row r="127" spans="1:11" x14ac:dyDescent="0.25">
      <c r="A127" t="s">
        <v>145</v>
      </c>
      <c r="B127" t="s">
        <v>5</v>
      </c>
      <c r="C127" s="3">
        <v>41161</v>
      </c>
      <c r="D127" s="3">
        <v>41179</v>
      </c>
      <c r="E127" s="11" t="str">
        <f t="shared" si="42"/>
        <v>Dept1</v>
      </c>
      <c r="F127" s="1">
        <f>+VLOOKUP(B127,Enunciado!$F$3:$G$5,2,0)+C127</f>
        <v>41191</v>
      </c>
      <c r="G127" t="str">
        <f t="shared" si="43"/>
        <v>ON TIME</v>
      </c>
      <c r="H127">
        <f t="shared" si="44"/>
        <v>2012</v>
      </c>
      <c r="I127">
        <f t="shared" si="45"/>
        <v>9</v>
      </c>
      <c r="J127" s="15">
        <f t="shared" si="46"/>
        <v>18</v>
      </c>
      <c r="K127" t="str">
        <f>+IF(G127="OUT of TIME",J127-VLOOKUP(B127,Enunciado!$F$3:$G$5,2,0),"")</f>
        <v/>
      </c>
    </row>
    <row r="128" spans="1:11" x14ac:dyDescent="0.25">
      <c r="A128" t="s">
        <v>146</v>
      </c>
      <c r="B128" t="s">
        <v>5</v>
      </c>
      <c r="C128" s="3">
        <v>41499</v>
      </c>
      <c r="D128" s="3">
        <v>41503</v>
      </c>
      <c r="E128" s="11" t="str">
        <f t="shared" si="42"/>
        <v>Dept2</v>
      </c>
      <c r="F128" s="1">
        <f>+VLOOKUP(B128,Enunciado!$F$3:$G$5,2,0)+C128</f>
        <v>41529</v>
      </c>
      <c r="G128" t="str">
        <f t="shared" si="43"/>
        <v>ON TIME</v>
      </c>
      <c r="H128">
        <f t="shared" si="44"/>
        <v>2013</v>
      </c>
      <c r="I128">
        <f t="shared" si="45"/>
        <v>8</v>
      </c>
      <c r="J128" s="15">
        <f t="shared" si="46"/>
        <v>4</v>
      </c>
      <c r="K128" t="str">
        <f>+IF(G128="OUT of TIME",J128-VLOOKUP(B128,Enunciado!$F$3:$G$5,2,0),"")</f>
        <v/>
      </c>
    </row>
    <row r="129" spans="1:11" x14ac:dyDescent="0.25">
      <c r="A129" t="s">
        <v>147</v>
      </c>
      <c r="B129" t="s">
        <v>5</v>
      </c>
      <c r="C129" s="3">
        <v>41267</v>
      </c>
      <c r="D129" s="3">
        <v>41281</v>
      </c>
      <c r="E129" s="11" t="str">
        <f t="shared" si="42"/>
        <v>Dept1</v>
      </c>
      <c r="F129" s="1">
        <f>+VLOOKUP(B129,Enunciado!$F$3:$G$5,2,0)+C129</f>
        <v>41297</v>
      </c>
      <c r="G129" t="str">
        <f t="shared" si="43"/>
        <v>ON TIME</v>
      </c>
      <c r="H129">
        <f t="shared" si="44"/>
        <v>2012</v>
      </c>
      <c r="I129">
        <f t="shared" si="45"/>
        <v>12</v>
      </c>
      <c r="J129" s="15">
        <f t="shared" si="46"/>
        <v>14</v>
      </c>
      <c r="K129" t="str">
        <f>+IF(G129="OUT of TIME",J129-VLOOKUP(B129,Enunciado!$F$3:$G$5,2,0),"")</f>
        <v/>
      </c>
    </row>
    <row r="130" spans="1:11" x14ac:dyDescent="0.25">
      <c r="A130" t="s">
        <v>148</v>
      </c>
      <c r="B130" t="s">
        <v>7</v>
      </c>
      <c r="C130" s="3">
        <v>41582</v>
      </c>
      <c r="D130" s="3">
        <v>41584</v>
      </c>
      <c r="E130" s="11" t="str">
        <f t="shared" si="42"/>
        <v>Dept6</v>
      </c>
      <c r="F130" s="1">
        <f>+VLOOKUP(B130,Enunciado!$F$3:$G$5,2,0)+C130</f>
        <v>41597</v>
      </c>
      <c r="G130" t="str">
        <f t="shared" si="43"/>
        <v>ON TIME</v>
      </c>
      <c r="H130">
        <f t="shared" si="44"/>
        <v>2013</v>
      </c>
      <c r="I130">
        <f t="shared" si="45"/>
        <v>11</v>
      </c>
      <c r="J130" s="15">
        <f t="shared" si="46"/>
        <v>2</v>
      </c>
      <c r="K130" t="str">
        <f>+IF(G130="OUT of TIME",J130-VLOOKUP(B130,Enunciado!$F$3:$G$5,2,0),"")</f>
        <v/>
      </c>
    </row>
    <row r="131" spans="1:11" x14ac:dyDescent="0.25">
      <c r="A131" t="s">
        <v>149</v>
      </c>
      <c r="B131" t="s">
        <v>8</v>
      </c>
      <c r="C131" s="3">
        <v>41284</v>
      </c>
      <c r="D131" s="3">
        <v>41289</v>
      </c>
      <c r="E131" s="11" t="str">
        <f t="shared" ref="E131:E194" si="47">+LEFT(A131,5)</f>
        <v>Dept4</v>
      </c>
      <c r="F131" s="1">
        <f>+VLOOKUP(B131,Enunciado!$F$3:$G$5,2,0)+C131</f>
        <v>41289</v>
      </c>
      <c r="G131" t="str">
        <f t="shared" ref="G131:G194" si="48">+IF(F131&gt;=D131,"ON TIME","OUT OF TIME")</f>
        <v>ON TIME</v>
      </c>
      <c r="H131">
        <f t="shared" ref="H131:H194" si="49">+YEAR(C131)</f>
        <v>2013</v>
      </c>
      <c r="I131">
        <f t="shared" ref="I131:I194" si="50">+MONTH(C131)</f>
        <v>1</v>
      </c>
      <c r="J131" s="15">
        <f t="shared" ref="J131:J194" si="51">+D131-C131</f>
        <v>5</v>
      </c>
      <c r="K131" t="str">
        <f>+IF(G131="OUT of TIME",J131-VLOOKUP(B131,Enunciado!$F$3:$G$5,2,0),"")</f>
        <v/>
      </c>
    </row>
    <row r="132" spans="1:11" x14ac:dyDescent="0.25">
      <c r="A132" t="s">
        <v>150</v>
      </c>
      <c r="B132" t="s">
        <v>8</v>
      </c>
      <c r="C132" s="3">
        <v>41611</v>
      </c>
      <c r="D132" s="3">
        <v>41651</v>
      </c>
      <c r="E132" s="11" t="str">
        <f t="shared" si="47"/>
        <v>Dept6</v>
      </c>
      <c r="F132" s="1">
        <f>+VLOOKUP(B132,Enunciado!$F$3:$G$5,2,0)+C132</f>
        <v>41616</v>
      </c>
      <c r="G132" t="str">
        <f t="shared" si="48"/>
        <v>OUT OF TIME</v>
      </c>
      <c r="H132">
        <f t="shared" si="49"/>
        <v>2013</v>
      </c>
      <c r="I132">
        <f t="shared" si="50"/>
        <v>12</v>
      </c>
      <c r="J132" s="15">
        <f t="shared" si="51"/>
        <v>40</v>
      </c>
      <c r="K132">
        <f>+IF(G132="OUT of TIME",J132-VLOOKUP(B132,Enunciado!$F$3:$G$5,2,0),"")</f>
        <v>35</v>
      </c>
    </row>
    <row r="133" spans="1:11" x14ac:dyDescent="0.25">
      <c r="A133" t="s">
        <v>151</v>
      </c>
      <c r="B133" t="s">
        <v>8</v>
      </c>
      <c r="C133" s="3">
        <v>40941</v>
      </c>
      <c r="D133" s="3">
        <v>40961</v>
      </c>
      <c r="E133" s="11" t="str">
        <f t="shared" si="47"/>
        <v>Dept3</v>
      </c>
      <c r="F133" s="1">
        <f>+VLOOKUP(B133,Enunciado!$F$3:$G$5,2,0)+C133</f>
        <v>40946</v>
      </c>
      <c r="G133" t="str">
        <f t="shared" si="48"/>
        <v>OUT OF TIME</v>
      </c>
      <c r="H133">
        <f t="shared" si="49"/>
        <v>2012</v>
      </c>
      <c r="I133">
        <f t="shared" si="50"/>
        <v>2</v>
      </c>
      <c r="J133" s="15">
        <f t="shared" si="51"/>
        <v>20</v>
      </c>
      <c r="K133">
        <f>+IF(G133="OUT of TIME",J133-VLOOKUP(B133,Enunciado!$F$3:$G$5,2,0),"")</f>
        <v>15</v>
      </c>
    </row>
    <row r="134" spans="1:11" x14ac:dyDescent="0.25">
      <c r="A134" t="s">
        <v>152</v>
      </c>
      <c r="B134" t="s">
        <v>5</v>
      </c>
      <c r="C134" s="3">
        <v>41224</v>
      </c>
      <c r="D134" s="3">
        <v>41237</v>
      </c>
      <c r="E134" s="11" t="str">
        <f t="shared" si="47"/>
        <v>Dept4</v>
      </c>
      <c r="F134" s="1">
        <f>+VLOOKUP(B134,Enunciado!$F$3:$G$5,2,0)+C134</f>
        <v>41254</v>
      </c>
      <c r="G134" t="str">
        <f t="shared" si="48"/>
        <v>ON TIME</v>
      </c>
      <c r="H134">
        <f t="shared" si="49"/>
        <v>2012</v>
      </c>
      <c r="I134">
        <f t="shared" si="50"/>
        <v>11</v>
      </c>
      <c r="J134" s="15">
        <f t="shared" si="51"/>
        <v>13</v>
      </c>
      <c r="K134" t="str">
        <f>+IF(G134="OUT of TIME",J134-VLOOKUP(B134,Enunciado!$F$3:$G$5,2,0),"")</f>
        <v/>
      </c>
    </row>
    <row r="135" spans="1:11" x14ac:dyDescent="0.25">
      <c r="A135" t="s">
        <v>153</v>
      </c>
      <c r="B135" t="s">
        <v>5</v>
      </c>
      <c r="C135" s="3">
        <v>41607</v>
      </c>
      <c r="D135" s="3">
        <v>41615</v>
      </c>
      <c r="E135" s="11" t="str">
        <f t="shared" si="47"/>
        <v>Dept6</v>
      </c>
      <c r="F135" s="1">
        <f>+VLOOKUP(B135,Enunciado!$F$3:$G$5,2,0)+C135</f>
        <v>41637</v>
      </c>
      <c r="G135" t="str">
        <f t="shared" si="48"/>
        <v>ON TIME</v>
      </c>
      <c r="H135">
        <f t="shared" si="49"/>
        <v>2013</v>
      </c>
      <c r="I135">
        <f t="shared" si="50"/>
        <v>11</v>
      </c>
      <c r="J135" s="15">
        <f t="shared" si="51"/>
        <v>8</v>
      </c>
      <c r="K135" t="str">
        <f>+IF(G135="OUT of TIME",J135-VLOOKUP(B135,Enunciado!$F$3:$G$5,2,0),"")</f>
        <v/>
      </c>
    </row>
    <row r="136" spans="1:11" x14ac:dyDescent="0.25">
      <c r="A136" t="s">
        <v>154</v>
      </c>
      <c r="B136" t="s">
        <v>7</v>
      </c>
      <c r="C136" s="3">
        <v>41090</v>
      </c>
      <c r="D136" s="3">
        <v>41096</v>
      </c>
      <c r="E136" s="11" t="str">
        <f t="shared" si="47"/>
        <v>Dept2</v>
      </c>
      <c r="F136" s="1">
        <f>+VLOOKUP(B136,Enunciado!$F$3:$G$5,2,0)+C136</f>
        <v>41105</v>
      </c>
      <c r="G136" t="str">
        <f t="shared" si="48"/>
        <v>ON TIME</v>
      </c>
      <c r="H136">
        <f t="shared" si="49"/>
        <v>2012</v>
      </c>
      <c r="I136">
        <f t="shared" si="50"/>
        <v>6</v>
      </c>
      <c r="J136" s="15">
        <f t="shared" si="51"/>
        <v>6</v>
      </c>
      <c r="K136" t="str">
        <f>+IF(G136="OUT of TIME",J136-VLOOKUP(B136,Enunciado!$F$3:$G$5,2,0),"")</f>
        <v/>
      </c>
    </row>
    <row r="137" spans="1:11" x14ac:dyDescent="0.25">
      <c r="A137" t="s">
        <v>155</v>
      </c>
      <c r="B137" t="s">
        <v>7</v>
      </c>
      <c r="C137" s="3">
        <v>41585</v>
      </c>
      <c r="D137" s="3">
        <v>41591</v>
      </c>
      <c r="E137" s="11" t="str">
        <f t="shared" si="47"/>
        <v>Dept1</v>
      </c>
      <c r="F137" s="1">
        <f>+VLOOKUP(B137,Enunciado!$F$3:$G$5,2,0)+C137</f>
        <v>41600</v>
      </c>
      <c r="G137" t="str">
        <f t="shared" si="48"/>
        <v>ON TIME</v>
      </c>
      <c r="H137">
        <f t="shared" si="49"/>
        <v>2013</v>
      </c>
      <c r="I137">
        <f t="shared" si="50"/>
        <v>11</v>
      </c>
      <c r="J137" s="15">
        <f t="shared" si="51"/>
        <v>6</v>
      </c>
      <c r="K137" t="str">
        <f>+IF(G137="OUT of TIME",J137-VLOOKUP(B137,Enunciado!$F$3:$G$5,2,0),"")</f>
        <v/>
      </c>
    </row>
    <row r="138" spans="1:11" x14ac:dyDescent="0.25">
      <c r="A138" t="s">
        <v>156</v>
      </c>
      <c r="B138" t="s">
        <v>7</v>
      </c>
      <c r="C138" s="3">
        <v>41113</v>
      </c>
      <c r="D138" s="3">
        <v>41113</v>
      </c>
      <c r="E138" s="11" t="str">
        <f t="shared" si="47"/>
        <v>Dept6</v>
      </c>
      <c r="F138" s="1">
        <f>+VLOOKUP(B138,Enunciado!$F$3:$G$5,2,0)+C138</f>
        <v>41128</v>
      </c>
      <c r="G138" t="str">
        <f t="shared" si="48"/>
        <v>ON TIME</v>
      </c>
      <c r="H138">
        <f t="shared" si="49"/>
        <v>2012</v>
      </c>
      <c r="I138">
        <f t="shared" si="50"/>
        <v>7</v>
      </c>
      <c r="J138" s="15">
        <f t="shared" si="51"/>
        <v>0</v>
      </c>
      <c r="K138" t="str">
        <f>+IF(G138="OUT of TIME",J138-VLOOKUP(B138,Enunciado!$F$3:$G$5,2,0),"")</f>
        <v/>
      </c>
    </row>
    <row r="139" spans="1:11" x14ac:dyDescent="0.25">
      <c r="A139" t="s">
        <v>157</v>
      </c>
      <c r="B139" t="s">
        <v>7</v>
      </c>
      <c r="C139" s="3">
        <v>41221</v>
      </c>
      <c r="D139" s="3">
        <v>41223</v>
      </c>
      <c r="E139" s="11" t="str">
        <f t="shared" si="47"/>
        <v>Dept1</v>
      </c>
      <c r="F139" s="1">
        <f>+VLOOKUP(B139,Enunciado!$F$3:$G$5,2,0)+C139</f>
        <v>41236</v>
      </c>
      <c r="G139" t="str">
        <f t="shared" si="48"/>
        <v>ON TIME</v>
      </c>
      <c r="H139">
        <f t="shared" si="49"/>
        <v>2012</v>
      </c>
      <c r="I139">
        <f t="shared" si="50"/>
        <v>11</v>
      </c>
      <c r="J139" s="15">
        <f t="shared" si="51"/>
        <v>2</v>
      </c>
      <c r="K139" t="str">
        <f>+IF(G139="OUT of TIME",J139-VLOOKUP(B139,Enunciado!$F$3:$G$5,2,0),"")</f>
        <v/>
      </c>
    </row>
    <row r="140" spans="1:11" x14ac:dyDescent="0.25">
      <c r="A140" t="s">
        <v>158</v>
      </c>
      <c r="B140" t="s">
        <v>5</v>
      </c>
      <c r="C140" s="3">
        <v>41315</v>
      </c>
      <c r="D140" s="3">
        <v>41342</v>
      </c>
      <c r="E140" s="11" t="str">
        <f t="shared" si="47"/>
        <v>Dept1</v>
      </c>
      <c r="F140" s="1">
        <f>+VLOOKUP(B140,Enunciado!$F$3:$G$5,2,0)+C140</f>
        <v>41345</v>
      </c>
      <c r="G140" t="str">
        <f t="shared" si="48"/>
        <v>ON TIME</v>
      </c>
      <c r="H140">
        <f t="shared" si="49"/>
        <v>2013</v>
      </c>
      <c r="I140">
        <f t="shared" si="50"/>
        <v>2</v>
      </c>
      <c r="J140" s="15">
        <f t="shared" si="51"/>
        <v>27</v>
      </c>
      <c r="K140" t="str">
        <f>+IF(G140="OUT of TIME",J140-VLOOKUP(B140,Enunciado!$F$3:$G$5,2,0),"")</f>
        <v/>
      </c>
    </row>
    <row r="141" spans="1:11" x14ac:dyDescent="0.25">
      <c r="A141" t="s">
        <v>159</v>
      </c>
      <c r="B141" t="s">
        <v>8</v>
      </c>
      <c r="C141" s="3">
        <v>41523</v>
      </c>
      <c r="D141" s="3">
        <v>41542</v>
      </c>
      <c r="E141" s="11" t="str">
        <f t="shared" si="47"/>
        <v>Dept5</v>
      </c>
      <c r="F141" s="1">
        <f>+VLOOKUP(B141,Enunciado!$F$3:$G$5,2,0)+C141</f>
        <v>41528</v>
      </c>
      <c r="G141" t="str">
        <f t="shared" si="48"/>
        <v>OUT OF TIME</v>
      </c>
      <c r="H141">
        <f t="shared" si="49"/>
        <v>2013</v>
      </c>
      <c r="I141">
        <f t="shared" si="50"/>
        <v>9</v>
      </c>
      <c r="J141" s="15">
        <f t="shared" si="51"/>
        <v>19</v>
      </c>
      <c r="K141">
        <f>+IF(G141="OUT of TIME",J141-VLOOKUP(B141,Enunciado!$F$3:$G$5,2,0),"")</f>
        <v>14</v>
      </c>
    </row>
    <row r="142" spans="1:11" x14ac:dyDescent="0.25">
      <c r="A142" t="s">
        <v>160</v>
      </c>
      <c r="B142" t="s">
        <v>7</v>
      </c>
      <c r="C142" s="3">
        <v>41560</v>
      </c>
      <c r="D142" s="3">
        <v>41561</v>
      </c>
      <c r="E142" s="11" t="str">
        <f t="shared" si="47"/>
        <v>Dept4</v>
      </c>
      <c r="F142" s="1">
        <f>+VLOOKUP(B142,Enunciado!$F$3:$G$5,2,0)+C142</f>
        <v>41575</v>
      </c>
      <c r="G142" t="str">
        <f t="shared" si="48"/>
        <v>ON TIME</v>
      </c>
      <c r="H142">
        <f t="shared" si="49"/>
        <v>2013</v>
      </c>
      <c r="I142">
        <f t="shared" si="50"/>
        <v>10</v>
      </c>
      <c r="J142" s="15">
        <f t="shared" si="51"/>
        <v>1</v>
      </c>
      <c r="K142" t="str">
        <f>+IF(G142="OUT of TIME",J142-VLOOKUP(B142,Enunciado!$F$3:$G$5,2,0),"")</f>
        <v/>
      </c>
    </row>
    <row r="143" spans="1:11" x14ac:dyDescent="0.25">
      <c r="A143" t="s">
        <v>161</v>
      </c>
      <c r="B143" t="s">
        <v>7</v>
      </c>
      <c r="C143" s="3">
        <v>41606</v>
      </c>
      <c r="D143" s="3">
        <v>41611</v>
      </c>
      <c r="E143" s="11" t="str">
        <f t="shared" si="47"/>
        <v>Dept1</v>
      </c>
      <c r="F143" s="1">
        <f>+VLOOKUP(B143,Enunciado!$F$3:$G$5,2,0)+C143</f>
        <v>41621</v>
      </c>
      <c r="G143" t="str">
        <f t="shared" si="48"/>
        <v>ON TIME</v>
      </c>
      <c r="H143">
        <f t="shared" si="49"/>
        <v>2013</v>
      </c>
      <c r="I143">
        <f t="shared" si="50"/>
        <v>11</v>
      </c>
      <c r="J143" s="15">
        <f t="shared" si="51"/>
        <v>5</v>
      </c>
      <c r="K143" t="str">
        <f>+IF(G143="OUT of TIME",J143-VLOOKUP(B143,Enunciado!$F$3:$G$5,2,0),"")</f>
        <v/>
      </c>
    </row>
    <row r="144" spans="1:11" x14ac:dyDescent="0.25">
      <c r="A144" t="s">
        <v>162</v>
      </c>
      <c r="B144" t="s">
        <v>7</v>
      </c>
      <c r="C144" s="3">
        <v>41033</v>
      </c>
      <c r="D144" s="3">
        <v>41035</v>
      </c>
      <c r="E144" s="11" t="str">
        <f t="shared" si="47"/>
        <v>Dept3</v>
      </c>
      <c r="F144" s="1">
        <f>+VLOOKUP(B144,Enunciado!$F$3:$G$5,2,0)+C144</f>
        <v>41048</v>
      </c>
      <c r="G144" t="str">
        <f t="shared" si="48"/>
        <v>ON TIME</v>
      </c>
      <c r="H144">
        <f t="shared" si="49"/>
        <v>2012</v>
      </c>
      <c r="I144">
        <f t="shared" si="50"/>
        <v>5</v>
      </c>
      <c r="J144" s="15">
        <f t="shared" si="51"/>
        <v>2</v>
      </c>
      <c r="K144" t="str">
        <f>+IF(G144="OUT of TIME",J144-VLOOKUP(B144,Enunciado!$F$3:$G$5,2,0),"")</f>
        <v/>
      </c>
    </row>
    <row r="145" spans="1:11" x14ac:dyDescent="0.25">
      <c r="A145" t="s">
        <v>163</v>
      </c>
      <c r="B145" t="s">
        <v>8</v>
      </c>
      <c r="C145" s="3">
        <v>41259</v>
      </c>
      <c r="D145" s="3">
        <v>41278</v>
      </c>
      <c r="E145" s="11" t="str">
        <f t="shared" si="47"/>
        <v>Dept6</v>
      </c>
      <c r="F145" s="1">
        <f>+VLOOKUP(B145,Enunciado!$F$3:$G$5,2,0)+C145</f>
        <v>41264</v>
      </c>
      <c r="G145" t="str">
        <f t="shared" si="48"/>
        <v>OUT OF TIME</v>
      </c>
      <c r="H145">
        <f t="shared" si="49"/>
        <v>2012</v>
      </c>
      <c r="I145">
        <f t="shared" si="50"/>
        <v>12</v>
      </c>
      <c r="J145" s="15">
        <f t="shared" si="51"/>
        <v>19</v>
      </c>
      <c r="K145">
        <f>+IF(G145="OUT of TIME",J145-VLOOKUP(B145,Enunciado!$F$3:$G$5,2,0),"")</f>
        <v>14</v>
      </c>
    </row>
    <row r="146" spans="1:11" x14ac:dyDescent="0.25">
      <c r="A146" t="s">
        <v>164</v>
      </c>
      <c r="B146" t="s">
        <v>8</v>
      </c>
      <c r="C146" s="3">
        <v>41596</v>
      </c>
      <c r="D146" s="3">
        <v>41614</v>
      </c>
      <c r="E146" s="11" t="str">
        <f t="shared" si="47"/>
        <v>Dept2</v>
      </c>
      <c r="F146" s="1">
        <f>+VLOOKUP(B146,Enunciado!$F$3:$G$5,2,0)+C146</f>
        <v>41601</v>
      </c>
      <c r="G146" t="str">
        <f t="shared" si="48"/>
        <v>OUT OF TIME</v>
      </c>
      <c r="H146">
        <f t="shared" si="49"/>
        <v>2013</v>
      </c>
      <c r="I146">
        <f t="shared" si="50"/>
        <v>11</v>
      </c>
      <c r="J146" s="15">
        <f t="shared" si="51"/>
        <v>18</v>
      </c>
      <c r="K146">
        <f>+IF(G146="OUT of TIME",J146-VLOOKUP(B146,Enunciado!$F$3:$G$5,2,0),"")</f>
        <v>13</v>
      </c>
    </row>
    <row r="147" spans="1:11" x14ac:dyDescent="0.25">
      <c r="A147" t="s">
        <v>165</v>
      </c>
      <c r="B147" t="s">
        <v>8</v>
      </c>
      <c r="C147" s="3">
        <v>41094</v>
      </c>
      <c r="D147" s="3">
        <v>41102</v>
      </c>
      <c r="E147" s="11" t="str">
        <f t="shared" si="47"/>
        <v>Dept6</v>
      </c>
      <c r="F147" s="1">
        <f>+VLOOKUP(B147,Enunciado!$F$3:$G$5,2,0)+C147</f>
        <v>41099</v>
      </c>
      <c r="G147" t="str">
        <f t="shared" si="48"/>
        <v>OUT OF TIME</v>
      </c>
      <c r="H147">
        <f t="shared" si="49"/>
        <v>2012</v>
      </c>
      <c r="I147">
        <f t="shared" si="50"/>
        <v>7</v>
      </c>
      <c r="J147" s="15">
        <f t="shared" si="51"/>
        <v>8</v>
      </c>
      <c r="K147">
        <f>+IF(G147="OUT of TIME",J147-VLOOKUP(B147,Enunciado!$F$3:$G$5,2,0),"")</f>
        <v>3</v>
      </c>
    </row>
    <row r="148" spans="1:11" x14ac:dyDescent="0.25">
      <c r="A148" t="s">
        <v>166</v>
      </c>
      <c r="B148" t="s">
        <v>7</v>
      </c>
      <c r="C148" s="3">
        <v>41216</v>
      </c>
      <c r="D148" s="3">
        <v>41219</v>
      </c>
      <c r="E148" s="11" t="str">
        <f t="shared" si="47"/>
        <v>Dept6</v>
      </c>
      <c r="F148" s="1">
        <f>+VLOOKUP(B148,Enunciado!$F$3:$G$5,2,0)+C148</f>
        <v>41231</v>
      </c>
      <c r="G148" t="str">
        <f t="shared" si="48"/>
        <v>ON TIME</v>
      </c>
      <c r="H148">
        <f t="shared" si="49"/>
        <v>2012</v>
      </c>
      <c r="I148">
        <f t="shared" si="50"/>
        <v>11</v>
      </c>
      <c r="J148" s="15">
        <f t="shared" si="51"/>
        <v>3</v>
      </c>
      <c r="K148" t="str">
        <f>+IF(G148="OUT of TIME",J148-VLOOKUP(B148,Enunciado!$F$3:$G$5,2,0),"")</f>
        <v/>
      </c>
    </row>
    <row r="149" spans="1:11" x14ac:dyDescent="0.25">
      <c r="A149" t="s">
        <v>167</v>
      </c>
      <c r="B149" t="s">
        <v>8</v>
      </c>
      <c r="C149" s="3">
        <v>41336</v>
      </c>
      <c r="D149" s="3">
        <v>41371</v>
      </c>
      <c r="E149" s="11" t="str">
        <f t="shared" si="47"/>
        <v>Dept4</v>
      </c>
      <c r="F149" s="1">
        <f>+VLOOKUP(B149,Enunciado!$F$3:$G$5,2,0)+C149</f>
        <v>41341</v>
      </c>
      <c r="G149" t="str">
        <f t="shared" si="48"/>
        <v>OUT OF TIME</v>
      </c>
      <c r="H149">
        <f t="shared" si="49"/>
        <v>2013</v>
      </c>
      <c r="I149">
        <f t="shared" si="50"/>
        <v>3</v>
      </c>
      <c r="J149" s="15">
        <f t="shared" si="51"/>
        <v>35</v>
      </c>
      <c r="K149">
        <f>+IF(G149="OUT of TIME",J149-VLOOKUP(B149,Enunciado!$F$3:$G$5,2,0),"")</f>
        <v>30</v>
      </c>
    </row>
    <row r="150" spans="1:11" x14ac:dyDescent="0.25">
      <c r="A150" t="s">
        <v>168</v>
      </c>
      <c r="B150" t="s">
        <v>5</v>
      </c>
      <c r="C150" s="3">
        <v>41424</v>
      </c>
      <c r="D150" s="3">
        <v>41427</v>
      </c>
      <c r="E150" s="11" t="str">
        <f t="shared" si="47"/>
        <v>Dept2</v>
      </c>
      <c r="F150" s="1">
        <f>+VLOOKUP(B150,Enunciado!$F$3:$G$5,2,0)+C150</f>
        <v>41454</v>
      </c>
      <c r="G150" t="str">
        <f t="shared" si="48"/>
        <v>ON TIME</v>
      </c>
      <c r="H150">
        <f t="shared" si="49"/>
        <v>2013</v>
      </c>
      <c r="I150">
        <f t="shared" si="50"/>
        <v>5</v>
      </c>
      <c r="J150" s="15">
        <f t="shared" si="51"/>
        <v>3</v>
      </c>
      <c r="K150" t="str">
        <f>+IF(G150="OUT of TIME",J150-VLOOKUP(B150,Enunciado!$F$3:$G$5,2,0),"")</f>
        <v/>
      </c>
    </row>
    <row r="151" spans="1:11" x14ac:dyDescent="0.25">
      <c r="A151" t="s">
        <v>169</v>
      </c>
      <c r="B151" t="s">
        <v>7</v>
      </c>
      <c r="C151" s="3">
        <v>41110</v>
      </c>
      <c r="D151" s="3">
        <v>41111</v>
      </c>
      <c r="E151" s="11" t="str">
        <f t="shared" si="47"/>
        <v>Dept4</v>
      </c>
      <c r="F151" s="1">
        <f>+VLOOKUP(B151,Enunciado!$F$3:$G$5,2,0)+C151</f>
        <v>41125</v>
      </c>
      <c r="G151" t="str">
        <f t="shared" si="48"/>
        <v>ON TIME</v>
      </c>
      <c r="H151">
        <f t="shared" si="49"/>
        <v>2012</v>
      </c>
      <c r="I151">
        <f t="shared" si="50"/>
        <v>7</v>
      </c>
      <c r="J151" s="15">
        <f t="shared" si="51"/>
        <v>1</v>
      </c>
      <c r="K151" t="str">
        <f>+IF(G151="OUT of TIME",J151-VLOOKUP(B151,Enunciado!$F$3:$G$5,2,0),"")</f>
        <v/>
      </c>
    </row>
    <row r="152" spans="1:11" x14ac:dyDescent="0.25">
      <c r="A152" t="s">
        <v>170</v>
      </c>
      <c r="B152" t="s">
        <v>5</v>
      </c>
      <c r="C152" s="3">
        <v>41439</v>
      </c>
      <c r="D152" s="3">
        <v>41441</v>
      </c>
      <c r="E152" s="11" t="str">
        <f t="shared" si="47"/>
        <v>Dept1</v>
      </c>
      <c r="F152" s="1">
        <f>+VLOOKUP(B152,Enunciado!$F$3:$G$5,2,0)+C152</f>
        <v>41469</v>
      </c>
      <c r="G152" t="str">
        <f t="shared" si="48"/>
        <v>ON TIME</v>
      </c>
      <c r="H152">
        <f t="shared" si="49"/>
        <v>2013</v>
      </c>
      <c r="I152">
        <f t="shared" si="50"/>
        <v>6</v>
      </c>
      <c r="J152" s="15">
        <f t="shared" si="51"/>
        <v>2</v>
      </c>
      <c r="K152" t="str">
        <f>+IF(G152="OUT of TIME",J152-VLOOKUP(B152,Enunciado!$F$3:$G$5,2,0),"")</f>
        <v/>
      </c>
    </row>
    <row r="153" spans="1:11" x14ac:dyDescent="0.25">
      <c r="A153" t="s">
        <v>171</v>
      </c>
      <c r="B153" t="s">
        <v>5</v>
      </c>
      <c r="C153" s="3">
        <v>40932</v>
      </c>
      <c r="D153" s="3">
        <v>40947</v>
      </c>
      <c r="E153" s="11" t="str">
        <f t="shared" si="47"/>
        <v>Dept6</v>
      </c>
      <c r="F153" s="1">
        <f>+VLOOKUP(B153,Enunciado!$F$3:$G$5,2,0)+C153</f>
        <v>40962</v>
      </c>
      <c r="G153" t="str">
        <f t="shared" si="48"/>
        <v>ON TIME</v>
      </c>
      <c r="H153">
        <f t="shared" si="49"/>
        <v>2012</v>
      </c>
      <c r="I153">
        <f t="shared" si="50"/>
        <v>1</v>
      </c>
      <c r="J153" s="15">
        <f t="shared" si="51"/>
        <v>15</v>
      </c>
      <c r="K153" t="str">
        <f>+IF(G153="OUT of TIME",J153-VLOOKUP(B153,Enunciado!$F$3:$G$5,2,0),"")</f>
        <v/>
      </c>
    </row>
    <row r="154" spans="1:11" x14ac:dyDescent="0.25">
      <c r="A154" t="s">
        <v>172</v>
      </c>
      <c r="B154" t="s">
        <v>5</v>
      </c>
      <c r="C154" s="3">
        <v>41462</v>
      </c>
      <c r="D154" s="3">
        <v>41478</v>
      </c>
      <c r="E154" s="11" t="str">
        <f t="shared" si="47"/>
        <v>Dept2</v>
      </c>
      <c r="F154" s="1">
        <f>+VLOOKUP(B154,Enunciado!$F$3:$G$5,2,0)+C154</f>
        <v>41492</v>
      </c>
      <c r="G154" t="str">
        <f t="shared" si="48"/>
        <v>ON TIME</v>
      </c>
      <c r="H154">
        <f t="shared" si="49"/>
        <v>2013</v>
      </c>
      <c r="I154">
        <f t="shared" si="50"/>
        <v>7</v>
      </c>
      <c r="J154" s="15">
        <f t="shared" si="51"/>
        <v>16</v>
      </c>
      <c r="K154" t="str">
        <f>+IF(G154="OUT of TIME",J154-VLOOKUP(B154,Enunciado!$F$3:$G$5,2,0),"")</f>
        <v/>
      </c>
    </row>
    <row r="155" spans="1:11" x14ac:dyDescent="0.25">
      <c r="A155" t="s">
        <v>173</v>
      </c>
      <c r="B155" t="s">
        <v>7</v>
      </c>
      <c r="C155" s="3">
        <v>41579</v>
      </c>
      <c r="D155" s="3">
        <v>41619</v>
      </c>
      <c r="E155" s="11" t="str">
        <f t="shared" si="47"/>
        <v>Dept1</v>
      </c>
      <c r="F155" s="1">
        <f>+VLOOKUP(B155,Enunciado!$F$3:$G$5,2,0)+C155</f>
        <v>41594</v>
      </c>
      <c r="G155" t="str">
        <f t="shared" si="48"/>
        <v>OUT OF TIME</v>
      </c>
      <c r="H155">
        <f t="shared" si="49"/>
        <v>2013</v>
      </c>
      <c r="I155">
        <f t="shared" si="50"/>
        <v>11</v>
      </c>
      <c r="J155" s="15">
        <f t="shared" si="51"/>
        <v>40</v>
      </c>
      <c r="K155">
        <f>+IF(G155="OUT of TIME",J155-VLOOKUP(B155,Enunciado!$F$3:$G$5,2,0),"")</f>
        <v>25</v>
      </c>
    </row>
    <row r="156" spans="1:11" x14ac:dyDescent="0.25">
      <c r="A156" t="s">
        <v>174</v>
      </c>
      <c r="B156" t="s">
        <v>5</v>
      </c>
      <c r="C156" s="3">
        <v>41291</v>
      </c>
      <c r="D156" s="3">
        <v>41336</v>
      </c>
      <c r="E156" s="11" t="str">
        <f t="shared" si="47"/>
        <v>Dept3</v>
      </c>
      <c r="F156" s="1">
        <f>+VLOOKUP(B156,Enunciado!$F$3:$G$5,2,0)+C156</f>
        <v>41321</v>
      </c>
      <c r="G156" t="str">
        <f t="shared" si="48"/>
        <v>OUT OF TIME</v>
      </c>
      <c r="H156">
        <f t="shared" si="49"/>
        <v>2013</v>
      </c>
      <c r="I156">
        <f t="shared" si="50"/>
        <v>1</v>
      </c>
      <c r="J156" s="15">
        <f t="shared" si="51"/>
        <v>45</v>
      </c>
      <c r="K156">
        <f>+IF(G156="OUT of TIME",J156-VLOOKUP(B156,Enunciado!$F$3:$G$5,2,0),"")</f>
        <v>15</v>
      </c>
    </row>
    <row r="157" spans="1:11" x14ac:dyDescent="0.25">
      <c r="A157" t="s">
        <v>175</v>
      </c>
      <c r="B157" t="s">
        <v>5</v>
      </c>
      <c r="C157" s="3">
        <v>40990</v>
      </c>
      <c r="D157" s="3">
        <v>41010</v>
      </c>
      <c r="E157" s="11" t="str">
        <f t="shared" si="47"/>
        <v>Dept4</v>
      </c>
      <c r="F157" s="1">
        <f>+VLOOKUP(B157,Enunciado!$F$3:$G$5,2,0)+C157</f>
        <v>41020</v>
      </c>
      <c r="G157" t="str">
        <f t="shared" si="48"/>
        <v>ON TIME</v>
      </c>
      <c r="H157">
        <f t="shared" si="49"/>
        <v>2012</v>
      </c>
      <c r="I157">
        <f t="shared" si="50"/>
        <v>3</v>
      </c>
      <c r="J157" s="15">
        <f t="shared" si="51"/>
        <v>20</v>
      </c>
      <c r="K157" t="str">
        <f>+IF(G157="OUT of TIME",J157-VLOOKUP(B157,Enunciado!$F$3:$G$5,2,0),"")</f>
        <v/>
      </c>
    </row>
    <row r="158" spans="1:11" x14ac:dyDescent="0.25">
      <c r="A158" t="s">
        <v>176</v>
      </c>
      <c r="B158" t="s">
        <v>5</v>
      </c>
      <c r="C158" s="3">
        <v>41561</v>
      </c>
      <c r="D158" s="3">
        <v>41565</v>
      </c>
      <c r="E158" s="11" t="str">
        <f t="shared" si="47"/>
        <v>Dept3</v>
      </c>
      <c r="F158" s="1">
        <f>+VLOOKUP(B158,Enunciado!$F$3:$G$5,2,0)+C158</f>
        <v>41591</v>
      </c>
      <c r="G158" t="str">
        <f t="shared" si="48"/>
        <v>ON TIME</v>
      </c>
      <c r="H158">
        <f t="shared" si="49"/>
        <v>2013</v>
      </c>
      <c r="I158">
        <f t="shared" si="50"/>
        <v>10</v>
      </c>
      <c r="J158" s="15">
        <f t="shared" si="51"/>
        <v>4</v>
      </c>
      <c r="K158" t="str">
        <f>+IF(G158="OUT of TIME",J158-VLOOKUP(B158,Enunciado!$F$3:$G$5,2,0),"")</f>
        <v/>
      </c>
    </row>
    <row r="159" spans="1:11" x14ac:dyDescent="0.25">
      <c r="A159" t="s">
        <v>177</v>
      </c>
      <c r="B159" t="s">
        <v>7</v>
      </c>
      <c r="C159" s="3">
        <v>41168</v>
      </c>
      <c r="D159" s="3">
        <v>41202</v>
      </c>
      <c r="E159" s="11" t="str">
        <f t="shared" si="47"/>
        <v>Dept2</v>
      </c>
      <c r="F159" s="1">
        <f>+VLOOKUP(B159,Enunciado!$F$3:$G$5,2,0)+C159</f>
        <v>41183</v>
      </c>
      <c r="G159" t="str">
        <f t="shared" si="48"/>
        <v>OUT OF TIME</v>
      </c>
      <c r="H159">
        <f t="shared" si="49"/>
        <v>2012</v>
      </c>
      <c r="I159">
        <f t="shared" si="50"/>
        <v>9</v>
      </c>
      <c r="J159" s="15">
        <f t="shared" si="51"/>
        <v>34</v>
      </c>
      <c r="K159">
        <f>+IF(G159="OUT of TIME",J159-VLOOKUP(B159,Enunciado!$F$3:$G$5,2,0),"")</f>
        <v>19</v>
      </c>
    </row>
    <row r="160" spans="1:11" x14ac:dyDescent="0.25">
      <c r="A160" t="s">
        <v>178</v>
      </c>
      <c r="B160" t="s">
        <v>7</v>
      </c>
      <c r="C160" s="3">
        <v>40964</v>
      </c>
      <c r="D160" s="3">
        <v>40964</v>
      </c>
      <c r="E160" s="11" t="str">
        <f t="shared" si="47"/>
        <v>Dept1</v>
      </c>
      <c r="F160" s="1">
        <f>+VLOOKUP(B160,Enunciado!$F$3:$G$5,2,0)+C160</f>
        <v>40979</v>
      </c>
      <c r="G160" t="str">
        <f t="shared" si="48"/>
        <v>ON TIME</v>
      </c>
      <c r="H160">
        <f t="shared" si="49"/>
        <v>2012</v>
      </c>
      <c r="I160">
        <f t="shared" si="50"/>
        <v>2</v>
      </c>
      <c r="J160" s="15">
        <f t="shared" si="51"/>
        <v>0</v>
      </c>
      <c r="K160" t="str">
        <f>+IF(G160="OUT of TIME",J160-VLOOKUP(B160,Enunciado!$F$3:$G$5,2,0),"")</f>
        <v/>
      </c>
    </row>
    <row r="161" spans="1:11" x14ac:dyDescent="0.25">
      <c r="A161" t="s">
        <v>179</v>
      </c>
      <c r="B161" t="s">
        <v>5</v>
      </c>
      <c r="C161" s="3">
        <v>41103</v>
      </c>
      <c r="D161" s="3">
        <v>41103</v>
      </c>
      <c r="E161" s="11" t="str">
        <f t="shared" si="47"/>
        <v>Dept5</v>
      </c>
      <c r="F161" s="1">
        <f>+VLOOKUP(B161,Enunciado!$F$3:$G$5,2,0)+C161</f>
        <v>41133</v>
      </c>
      <c r="G161" t="str">
        <f t="shared" si="48"/>
        <v>ON TIME</v>
      </c>
      <c r="H161">
        <f t="shared" si="49"/>
        <v>2012</v>
      </c>
      <c r="I161">
        <f t="shared" si="50"/>
        <v>7</v>
      </c>
      <c r="J161" s="15">
        <f t="shared" si="51"/>
        <v>0</v>
      </c>
      <c r="K161" t="str">
        <f>+IF(G161="OUT of TIME",J161-VLOOKUP(B161,Enunciado!$F$3:$G$5,2,0),"")</f>
        <v/>
      </c>
    </row>
    <row r="162" spans="1:11" x14ac:dyDescent="0.25">
      <c r="A162" t="s">
        <v>180</v>
      </c>
      <c r="B162" t="s">
        <v>8</v>
      </c>
      <c r="C162" s="3">
        <v>41317</v>
      </c>
      <c r="D162" s="3">
        <v>41325</v>
      </c>
      <c r="E162" s="11" t="str">
        <f t="shared" si="47"/>
        <v>Dept6</v>
      </c>
      <c r="F162" s="1">
        <f>+VLOOKUP(B162,Enunciado!$F$3:$G$5,2,0)+C162</f>
        <v>41322</v>
      </c>
      <c r="G162" t="str">
        <f t="shared" si="48"/>
        <v>OUT OF TIME</v>
      </c>
      <c r="H162">
        <f t="shared" si="49"/>
        <v>2013</v>
      </c>
      <c r="I162">
        <f t="shared" si="50"/>
        <v>2</v>
      </c>
      <c r="J162" s="15">
        <f t="shared" si="51"/>
        <v>8</v>
      </c>
      <c r="K162">
        <f>+IF(G162="OUT of TIME",J162-VLOOKUP(B162,Enunciado!$F$3:$G$5,2,0),"")</f>
        <v>3</v>
      </c>
    </row>
    <row r="163" spans="1:11" x14ac:dyDescent="0.25">
      <c r="A163" t="s">
        <v>181</v>
      </c>
      <c r="B163" t="s">
        <v>5</v>
      </c>
      <c r="C163" s="3">
        <v>41547</v>
      </c>
      <c r="D163" s="3">
        <v>41548</v>
      </c>
      <c r="E163" s="11" t="str">
        <f t="shared" si="47"/>
        <v>Dept5</v>
      </c>
      <c r="F163" s="1">
        <f>+VLOOKUP(B163,Enunciado!$F$3:$G$5,2,0)+C163</f>
        <v>41577</v>
      </c>
      <c r="G163" t="str">
        <f t="shared" si="48"/>
        <v>ON TIME</v>
      </c>
      <c r="H163">
        <f t="shared" si="49"/>
        <v>2013</v>
      </c>
      <c r="I163">
        <f t="shared" si="50"/>
        <v>9</v>
      </c>
      <c r="J163" s="15">
        <f t="shared" si="51"/>
        <v>1</v>
      </c>
      <c r="K163" t="str">
        <f>+IF(G163="OUT of TIME",J163-VLOOKUP(B163,Enunciado!$F$3:$G$5,2,0),"")</f>
        <v/>
      </c>
    </row>
    <row r="164" spans="1:11" x14ac:dyDescent="0.25">
      <c r="A164" t="s">
        <v>182</v>
      </c>
      <c r="B164" t="s">
        <v>5</v>
      </c>
      <c r="C164" s="3">
        <v>41193</v>
      </c>
      <c r="D164" s="3">
        <v>41209</v>
      </c>
      <c r="E164" s="11" t="str">
        <f t="shared" si="47"/>
        <v>Dept1</v>
      </c>
      <c r="F164" s="1">
        <f>+VLOOKUP(B164,Enunciado!$F$3:$G$5,2,0)+C164</f>
        <v>41223</v>
      </c>
      <c r="G164" t="str">
        <f t="shared" si="48"/>
        <v>ON TIME</v>
      </c>
      <c r="H164">
        <f t="shared" si="49"/>
        <v>2012</v>
      </c>
      <c r="I164">
        <f t="shared" si="50"/>
        <v>10</v>
      </c>
      <c r="J164" s="15">
        <f t="shared" si="51"/>
        <v>16</v>
      </c>
      <c r="K164" t="str">
        <f>+IF(G164="OUT of TIME",J164-VLOOKUP(B164,Enunciado!$F$3:$G$5,2,0),"")</f>
        <v/>
      </c>
    </row>
    <row r="165" spans="1:11" x14ac:dyDescent="0.25">
      <c r="A165" t="s">
        <v>183</v>
      </c>
      <c r="B165" t="s">
        <v>8</v>
      </c>
      <c r="C165" s="3">
        <v>40993</v>
      </c>
      <c r="D165" s="3">
        <v>40996</v>
      </c>
      <c r="E165" s="11" t="str">
        <f t="shared" si="47"/>
        <v>Dept5</v>
      </c>
      <c r="F165" s="1">
        <f>+VLOOKUP(B165,Enunciado!$F$3:$G$5,2,0)+C165</f>
        <v>40998</v>
      </c>
      <c r="G165" t="str">
        <f t="shared" si="48"/>
        <v>ON TIME</v>
      </c>
      <c r="H165">
        <f t="shared" si="49"/>
        <v>2012</v>
      </c>
      <c r="I165">
        <f t="shared" si="50"/>
        <v>3</v>
      </c>
      <c r="J165" s="15">
        <f t="shared" si="51"/>
        <v>3</v>
      </c>
      <c r="K165" t="str">
        <f>+IF(G165="OUT of TIME",J165-VLOOKUP(B165,Enunciado!$F$3:$G$5,2,0),"")</f>
        <v/>
      </c>
    </row>
    <row r="166" spans="1:11" x14ac:dyDescent="0.25">
      <c r="A166" t="s">
        <v>184</v>
      </c>
      <c r="B166" t="s">
        <v>7</v>
      </c>
      <c r="C166" s="3">
        <v>40997</v>
      </c>
      <c r="D166" s="3">
        <v>41015</v>
      </c>
      <c r="E166" s="11" t="str">
        <f t="shared" si="47"/>
        <v>Dept1</v>
      </c>
      <c r="F166" s="1">
        <f>+VLOOKUP(B166,Enunciado!$F$3:$G$5,2,0)+C166</f>
        <v>41012</v>
      </c>
      <c r="G166" t="str">
        <f t="shared" si="48"/>
        <v>OUT OF TIME</v>
      </c>
      <c r="H166">
        <f t="shared" si="49"/>
        <v>2012</v>
      </c>
      <c r="I166">
        <f t="shared" si="50"/>
        <v>3</v>
      </c>
      <c r="J166" s="15">
        <f t="shared" si="51"/>
        <v>18</v>
      </c>
      <c r="K166">
        <f>+IF(G166="OUT of TIME",J166-VLOOKUP(B166,Enunciado!$F$3:$G$5,2,0),"")</f>
        <v>3</v>
      </c>
    </row>
    <row r="167" spans="1:11" x14ac:dyDescent="0.25">
      <c r="A167" t="s">
        <v>185</v>
      </c>
      <c r="B167" t="s">
        <v>5</v>
      </c>
      <c r="C167" s="3">
        <v>41286</v>
      </c>
      <c r="D167" s="3">
        <v>41289</v>
      </c>
      <c r="E167" s="11" t="str">
        <f t="shared" si="47"/>
        <v>Dept2</v>
      </c>
      <c r="F167" s="1">
        <f>+VLOOKUP(B167,Enunciado!$F$3:$G$5,2,0)+C167</f>
        <v>41316</v>
      </c>
      <c r="G167" t="str">
        <f t="shared" si="48"/>
        <v>ON TIME</v>
      </c>
      <c r="H167">
        <f t="shared" si="49"/>
        <v>2013</v>
      </c>
      <c r="I167">
        <f t="shared" si="50"/>
        <v>1</v>
      </c>
      <c r="J167" s="15">
        <f t="shared" si="51"/>
        <v>3</v>
      </c>
      <c r="K167" t="str">
        <f>+IF(G167="OUT of TIME",J167-VLOOKUP(B167,Enunciado!$F$3:$G$5,2,0),"")</f>
        <v/>
      </c>
    </row>
    <row r="168" spans="1:11" x14ac:dyDescent="0.25">
      <c r="A168" t="s">
        <v>186</v>
      </c>
      <c r="B168" t="s">
        <v>8</v>
      </c>
      <c r="C168" s="3">
        <v>41165</v>
      </c>
      <c r="D168" s="3">
        <v>41167</v>
      </c>
      <c r="E168" s="11" t="str">
        <f t="shared" si="47"/>
        <v>Dept3</v>
      </c>
      <c r="F168" s="1">
        <f>+VLOOKUP(B168,Enunciado!$F$3:$G$5,2,0)+C168</f>
        <v>41170</v>
      </c>
      <c r="G168" t="str">
        <f t="shared" si="48"/>
        <v>ON TIME</v>
      </c>
      <c r="H168">
        <f t="shared" si="49"/>
        <v>2012</v>
      </c>
      <c r="I168">
        <f t="shared" si="50"/>
        <v>9</v>
      </c>
      <c r="J168" s="15">
        <f t="shared" si="51"/>
        <v>2</v>
      </c>
      <c r="K168" t="str">
        <f>+IF(G168="OUT of TIME",J168-VLOOKUP(B168,Enunciado!$F$3:$G$5,2,0),"")</f>
        <v/>
      </c>
    </row>
    <row r="169" spans="1:11" x14ac:dyDescent="0.25">
      <c r="A169" t="s">
        <v>187</v>
      </c>
      <c r="B169" t="s">
        <v>5</v>
      </c>
      <c r="C169" s="3">
        <v>41206</v>
      </c>
      <c r="D169" s="3">
        <v>41210</v>
      </c>
      <c r="E169" s="11" t="str">
        <f t="shared" si="47"/>
        <v>Dept2</v>
      </c>
      <c r="F169" s="1">
        <f>+VLOOKUP(B169,Enunciado!$F$3:$G$5,2,0)+C169</f>
        <v>41236</v>
      </c>
      <c r="G169" t="str">
        <f t="shared" si="48"/>
        <v>ON TIME</v>
      </c>
      <c r="H169">
        <f t="shared" si="49"/>
        <v>2012</v>
      </c>
      <c r="I169">
        <f t="shared" si="50"/>
        <v>10</v>
      </c>
      <c r="J169" s="15">
        <f t="shared" si="51"/>
        <v>4</v>
      </c>
      <c r="K169" t="str">
        <f>+IF(G169="OUT of TIME",J169-VLOOKUP(B169,Enunciado!$F$3:$G$5,2,0),"")</f>
        <v/>
      </c>
    </row>
    <row r="170" spans="1:11" x14ac:dyDescent="0.25">
      <c r="A170" t="s">
        <v>188</v>
      </c>
      <c r="B170" t="s">
        <v>7</v>
      </c>
      <c r="C170" s="3">
        <v>41055</v>
      </c>
      <c r="D170" s="3">
        <v>41062</v>
      </c>
      <c r="E170" s="11" t="str">
        <f t="shared" si="47"/>
        <v>Dept6</v>
      </c>
      <c r="F170" s="1">
        <f>+VLOOKUP(B170,Enunciado!$F$3:$G$5,2,0)+C170</f>
        <v>41070</v>
      </c>
      <c r="G170" t="str">
        <f t="shared" si="48"/>
        <v>ON TIME</v>
      </c>
      <c r="H170">
        <f t="shared" si="49"/>
        <v>2012</v>
      </c>
      <c r="I170">
        <f t="shared" si="50"/>
        <v>5</v>
      </c>
      <c r="J170" s="15">
        <f t="shared" si="51"/>
        <v>7</v>
      </c>
      <c r="K170" t="str">
        <f>+IF(G170="OUT of TIME",J170-VLOOKUP(B170,Enunciado!$F$3:$G$5,2,0),"")</f>
        <v/>
      </c>
    </row>
    <row r="171" spans="1:11" x14ac:dyDescent="0.25">
      <c r="A171" t="s">
        <v>189</v>
      </c>
      <c r="B171" t="s">
        <v>7</v>
      </c>
      <c r="C171" s="3">
        <v>41225</v>
      </c>
      <c r="D171" s="3">
        <v>41242</v>
      </c>
      <c r="E171" s="11" t="str">
        <f t="shared" si="47"/>
        <v>Dept4</v>
      </c>
      <c r="F171" s="1">
        <f>+VLOOKUP(B171,Enunciado!$F$3:$G$5,2,0)+C171</f>
        <v>41240</v>
      </c>
      <c r="G171" t="str">
        <f t="shared" si="48"/>
        <v>OUT OF TIME</v>
      </c>
      <c r="H171">
        <f t="shared" si="49"/>
        <v>2012</v>
      </c>
      <c r="I171">
        <f t="shared" si="50"/>
        <v>11</v>
      </c>
      <c r="J171" s="15">
        <f t="shared" si="51"/>
        <v>17</v>
      </c>
      <c r="K171">
        <f>+IF(G171="OUT of TIME",J171-VLOOKUP(B171,Enunciado!$F$3:$G$5,2,0),"")</f>
        <v>2</v>
      </c>
    </row>
    <row r="172" spans="1:11" x14ac:dyDescent="0.25">
      <c r="A172" t="s">
        <v>190</v>
      </c>
      <c r="B172" t="s">
        <v>8</v>
      </c>
      <c r="C172" s="3">
        <v>41375</v>
      </c>
      <c r="D172" s="3">
        <v>41393</v>
      </c>
      <c r="E172" s="11" t="str">
        <f t="shared" si="47"/>
        <v>Dept2</v>
      </c>
      <c r="F172" s="1">
        <f>+VLOOKUP(B172,Enunciado!$F$3:$G$5,2,0)+C172</f>
        <v>41380</v>
      </c>
      <c r="G172" t="str">
        <f t="shared" si="48"/>
        <v>OUT OF TIME</v>
      </c>
      <c r="H172">
        <f t="shared" si="49"/>
        <v>2013</v>
      </c>
      <c r="I172">
        <f t="shared" si="50"/>
        <v>4</v>
      </c>
      <c r="J172" s="15">
        <f t="shared" si="51"/>
        <v>18</v>
      </c>
      <c r="K172">
        <f>+IF(G172="OUT of TIME",J172-VLOOKUP(B172,Enunciado!$F$3:$G$5,2,0),"")</f>
        <v>13</v>
      </c>
    </row>
    <row r="173" spans="1:11" x14ac:dyDescent="0.25">
      <c r="A173" t="s">
        <v>191</v>
      </c>
      <c r="B173" t="s">
        <v>7</v>
      </c>
      <c r="C173" s="3">
        <v>41330</v>
      </c>
      <c r="D173" s="3">
        <v>41336</v>
      </c>
      <c r="E173" s="11" t="str">
        <f t="shared" si="47"/>
        <v>Dept5</v>
      </c>
      <c r="F173" s="1">
        <f>+VLOOKUP(B173,Enunciado!$F$3:$G$5,2,0)+C173</f>
        <v>41345</v>
      </c>
      <c r="G173" t="str">
        <f t="shared" si="48"/>
        <v>ON TIME</v>
      </c>
      <c r="H173">
        <f t="shared" si="49"/>
        <v>2013</v>
      </c>
      <c r="I173">
        <f t="shared" si="50"/>
        <v>2</v>
      </c>
      <c r="J173" s="15">
        <f t="shared" si="51"/>
        <v>6</v>
      </c>
      <c r="K173" t="str">
        <f>+IF(G173="OUT of TIME",J173-VLOOKUP(B173,Enunciado!$F$3:$G$5,2,0),"")</f>
        <v/>
      </c>
    </row>
    <row r="174" spans="1:11" x14ac:dyDescent="0.25">
      <c r="A174" t="s">
        <v>192</v>
      </c>
      <c r="B174" t="s">
        <v>5</v>
      </c>
      <c r="C174" s="3">
        <v>41269</v>
      </c>
      <c r="D174" s="3">
        <v>41281</v>
      </c>
      <c r="E174" s="11" t="str">
        <f t="shared" si="47"/>
        <v>Dept4</v>
      </c>
      <c r="F174" s="1">
        <f>+VLOOKUP(B174,Enunciado!$F$3:$G$5,2,0)+C174</f>
        <v>41299</v>
      </c>
      <c r="G174" t="str">
        <f t="shared" si="48"/>
        <v>ON TIME</v>
      </c>
      <c r="H174">
        <f t="shared" si="49"/>
        <v>2012</v>
      </c>
      <c r="I174">
        <f t="shared" si="50"/>
        <v>12</v>
      </c>
      <c r="J174" s="15">
        <f t="shared" si="51"/>
        <v>12</v>
      </c>
      <c r="K174" t="str">
        <f>+IF(G174="OUT of TIME",J174-VLOOKUP(B174,Enunciado!$F$3:$G$5,2,0),"")</f>
        <v/>
      </c>
    </row>
    <row r="175" spans="1:11" x14ac:dyDescent="0.25">
      <c r="A175" t="s">
        <v>193</v>
      </c>
      <c r="B175" t="s">
        <v>7</v>
      </c>
      <c r="C175" s="3">
        <v>41228</v>
      </c>
      <c r="D175" s="3">
        <v>41228</v>
      </c>
      <c r="E175" s="11" t="str">
        <f t="shared" si="47"/>
        <v>Dept6</v>
      </c>
      <c r="F175" s="1">
        <f>+VLOOKUP(B175,Enunciado!$F$3:$G$5,2,0)+C175</f>
        <v>41243</v>
      </c>
      <c r="G175" t="str">
        <f t="shared" si="48"/>
        <v>ON TIME</v>
      </c>
      <c r="H175">
        <f t="shared" si="49"/>
        <v>2012</v>
      </c>
      <c r="I175">
        <f t="shared" si="50"/>
        <v>11</v>
      </c>
      <c r="J175" s="15">
        <f t="shared" si="51"/>
        <v>0</v>
      </c>
      <c r="K175" t="str">
        <f>+IF(G175="OUT of TIME",J175-VLOOKUP(B175,Enunciado!$F$3:$G$5,2,0),"")</f>
        <v/>
      </c>
    </row>
    <row r="176" spans="1:11" x14ac:dyDescent="0.25">
      <c r="A176" t="s">
        <v>194</v>
      </c>
      <c r="B176" t="s">
        <v>5</v>
      </c>
      <c r="C176" s="3">
        <v>41453</v>
      </c>
      <c r="D176" s="3">
        <v>41453</v>
      </c>
      <c r="E176" s="11" t="str">
        <f t="shared" si="47"/>
        <v>Dept4</v>
      </c>
      <c r="F176" s="1">
        <f>+VLOOKUP(B176,Enunciado!$F$3:$G$5,2,0)+C176</f>
        <v>41483</v>
      </c>
      <c r="G176" t="str">
        <f t="shared" si="48"/>
        <v>ON TIME</v>
      </c>
      <c r="H176">
        <f t="shared" si="49"/>
        <v>2013</v>
      </c>
      <c r="I176">
        <f t="shared" si="50"/>
        <v>6</v>
      </c>
      <c r="J176" s="15">
        <f t="shared" si="51"/>
        <v>0</v>
      </c>
      <c r="K176" t="str">
        <f>+IF(G176="OUT of TIME",J176-VLOOKUP(B176,Enunciado!$F$3:$G$5,2,0),"")</f>
        <v/>
      </c>
    </row>
    <row r="177" spans="1:11" x14ac:dyDescent="0.25">
      <c r="A177" t="s">
        <v>195</v>
      </c>
      <c r="B177" t="s">
        <v>5</v>
      </c>
      <c r="C177" s="3">
        <v>41087</v>
      </c>
      <c r="D177" s="3">
        <v>41129</v>
      </c>
      <c r="E177" s="11" t="str">
        <f t="shared" si="47"/>
        <v>Dept1</v>
      </c>
      <c r="F177" s="1">
        <f>+VLOOKUP(B177,Enunciado!$F$3:$G$5,2,0)+C177</f>
        <v>41117</v>
      </c>
      <c r="G177" t="str">
        <f t="shared" si="48"/>
        <v>OUT OF TIME</v>
      </c>
      <c r="H177">
        <f t="shared" si="49"/>
        <v>2012</v>
      </c>
      <c r="I177">
        <f t="shared" si="50"/>
        <v>6</v>
      </c>
      <c r="J177" s="15">
        <f t="shared" si="51"/>
        <v>42</v>
      </c>
      <c r="K177">
        <f>+IF(G177="OUT of TIME",J177-VLOOKUP(B177,Enunciado!$F$3:$G$5,2,0),"")</f>
        <v>12</v>
      </c>
    </row>
    <row r="178" spans="1:11" x14ac:dyDescent="0.25">
      <c r="A178" t="s">
        <v>196</v>
      </c>
      <c r="B178" t="s">
        <v>5</v>
      </c>
      <c r="C178" s="3">
        <v>41589</v>
      </c>
      <c r="D178" s="3">
        <v>41592</v>
      </c>
      <c r="E178" s="11" t="str">
        <f t="shared" si="47"/>
        <v>Dept5</v>
      </c>
      <c r="F178" s="1">
        <f>+VLOOKUP(B178,Enunciado!$F$3:$G$5,2,0)+C178</f>
        <v>41619</v>
      </c>
      <c r="G178" t="str">
        <f t="shared" si="48"/>
        <v>ON TIME</v>
      </c>
      <c r="H178">
        <f t="shared" si="49"/>
        <v>2013</v>
      </c>
      <c r="I178">
        <f t="shared" si="50"/>
        <v>11</v>
      </c>
      <c r="J178" s="15">
        <f t="shared" si="51"/>
        <v>3</v>
      </c>
      <c r="K178" t="str">
        <f>+IF(G178="OUT of TIME",J178-VLOOKUP(B178,Enunciado!$F$3:$G$5,2,0),"")</f>
        <v/>
      </c>
    </row>
    <row r="179" spans="1:11" x14ac:dyDescent="0.25">
      <c r="A179" t="s">
        <v>197</v>
      </c>
      <c r="B179" t="s">
        <v>8</v>
      </c>
      <c r="C179" s="3">
        <v>41122</v>
      </c>
      <c r="D179" s="3">
        <v>41138</v>
      </c>
      <c r="E179" s="11" t="str">
        <f t="shared" si="47"/>
        <v>Dept4</v>
      </c>
      <c r="F179" s="1">
        <f>+VLOOKUP(B179,Enunciado!$F$3:$G$5,2,0)+C179</f>
        <v>41127</v>
      </c>
      <c r="G179" t="str">
        <f t="shared" si="48"/>
        <v>OUT OF TIME</v>
      </c>
      <c r="H179">
        <f t="shared" si="49"/>
        <v>2012</v>
      </c>
      <c r="I179">
        <f t="shared" si="50"/>
        <v>8</v>
      </c>
      <c r="J179" s="15">
        <f t="shared" si="51"/>
        <v>16</v>
      </c>
      <c r="K179">
        <f>+IF(G179="OUT of TIME",J179-VLOOKUP(B179,Enunciado!$F$3:$G$5,2,0),"")</f>
        <v>11</v>
      </c>
    </row>
    <row r="180" spans="1:11" x14ac:dyDescent="0.25">
      <c r="A180" t="s">
        <v>198</v>
      </c>
      <c r="B180" t="s">
        <v>8</v>
      </c>
      <c r="C180" s="3">
        <v>40990</v>
      </c>
      <c r="D180" s="3">
        <v>41011</v>
      </c>
      <c r="E180" s="11" t="str">
        <f t="shared" si="47"/>
        <v>Dept3</v>
      </c>
      <c r="F180" s="1">
        <f>+VLOOKUP(B180,Enunciado!$F$3:$G$5,2,0)+C180</f>
        <v>40995</v>
      </c>
      <c r="G180" t="str">
        <f t="shared" si="48"/>
        <v>OUT OF TIME</v>
      </c>
      <c r="H180">
        <f t="shared" si="49"/>
        <v>2012</v>
      </c>
      <c r="I180">
        <f t="shared" si="50"/>
        <v>3</v>
      </c>
      <c r="J180" s="15">
        <f t="shared" si="51"/>
        <v>21</v>
      </c>
      <c r="K180">
        <f>+IF(G180="OUT of TIME",J180-VLOOKUP(B180,Enunciado!$F$3:$G$5,2,0),"")</f>
        <v>16</v>
      </c>
    </row>
    <row r="181" spans="1:11" x14ac:dyDescent="0.25">
      <c r="A181" t="s">
        <v>199</v>
      </c>
      <c r="B181" t="s">
        <v>5</v>
      </c>
      <c r="C181" s="3">
        <v>41233</v>
      </c>
      <c r="D181" s="3">
        <v>41235</v>
      </c>
      <c r="E181" s="11" t="str">
        <f t="shared" si="47"/>
        <v>Dept2</v>
      </c>
      <c r="F181" s="1">
        <f>+VLOOKUP(B181,Enunciado!$F$3:$G$5,2,0)+C181</f>
        <v>41263</v>
      </c>
      <c r="G181" t="str">
        <f t="shared" si="48"/>
        <v>ON TIME</v>
      </c>
      <c r="H181">
        <f t="shared" si="49"/>
        <v>2012</v>
      </c>
      <c r="I181">
        <f t="shared" si="50"/>
        <v>11</v>
      </c>
      <c r="J181" s="15">
        <f t="shared" si="51"/>
        <v>2</v>
      </c>
      <c r="K181" t="str">
        <f>+IF(G181="OUT of TIME",J181-VLOOKUP(B181,Enunciado!$F$3:$G$5,2,0),"")</f>
        <v/>
      </c>
    </row>
    <row r="182" spans="1:11" x14ac:dyDescent="0.25">
      <c r="A182" t="s">
        <v>200</v>
      </c>
      <c r="B182" t="s">
        <v>7</v>
      </c>
      <c r="C182" s="3">
        <v>41036</v>
      </c>
      <c r="D182" s="3">
        <v>41050</v>
      </c>
      <c r="E182" s="11" t="str">
        <f t="shared" si="47"/>
        <v>Dept5</v>
      </c>
      <c r="F182" s="1">
        <f>+VLOOKUP(B182,Enunciado!$F$3:$G$5,2,0)+C182</f>
        <v>41051</v>
      </c>
      <c r="G182" t="str">
        <f t="shared" si="48"/>
        <v>ON TIME</v>
      </c>
      <c r="H182">
        <f t="shared" si="49"/>
        <v>2012</v>
      </c>
      <c r="I182">
        <f t="shared" si="50"/>
        <v>5</v>
      </c>
      <c r="J182" s="15">
        <f t="shared" si="51"/>
        <v>14</v>
      </c>
      <c r="K182" t="str">
        <f>+IF(G182="OUT of TIME",J182-VLOOKUP(B182,Enunciado!$F$3:$G$5,2,0),"")</f>
        <v/>
      </c>
    </row>
    <row r="183" spans="1:11" x14ac:dyDescent="0.25">
      <c r="A183" t="s">
        <v>201</v>
      </c>
      <c r="B183" t="s">
        <v>7</v>
      </c>
      <c r="C183" s="3">
        <v>40985</v>
      </c>
      <c r="D183" s="3">
        <v>40988</v>
      </c>
      <c r="E183" s="11" t="str">
        <f t="shared" si="47"/>
        <v>Dept6</v>
      </c>
      <c r="F183" s="1">
        <f>+VLOOKUP(B183,Enunciado!$F$3:$G$5,2,0)+C183</f>
        <v>41000</v>
      </c>
      <c r="G183" t="str">
        <f t="shared" si="48"/>
        <v>ON TIME</v>
      </c>
      <c r="H183">
        <f t="shared" si="49"/>
        <v>2012</v>
      </c>
      <c r="I183">
        <f t="shared" si="50"/>
        <v>3</v>
      </c>
      <c r="J183" s="15">
        <f t="shared" si="51"/>
        <v>3</v>
      </c>
      <c r="K183" t="str">
        <f>+IF(G183="OUT of TIME",J183-VLOOKUP(B183,Enunciado!$F$3:$G$5,2,0),"")</f>
        <v/>
      </c>
    </row>
    <row r="184" spans="1:11" x14ac:dyDescent="0.25">
      <c r="A184" t="s">
        <v>202</v>
      </c>
      <c r="B184" t="s">
        <v>8</v>
      </c>
      <c r="C184" s="3">
        <v>40977</v>
      </c>
      <c r="D184" s="3">
        <v>40979</v>
      </c>
      <c r="E184" s="11" t="str">
        <f t="shared" si="47"/>
        <v>Dept6</v>
      </c>
      <c r="F184" s="1">
        <f>+VLOOKUP(B184,Enunciado!$F$3:$G$5,2,0)+C184</f>
        <v>40982</v>
      </c>
      <c r="G184" t="str">
        <f t="shared" si="48"/>
        <v>ON TIME</v>
      </c>
      <c r="H184">
        <f t="shared" si="49"/>
        <v>2012</v>
      </c>
      <c r="I184">
        <f t="shared" si="50"/>
        <v>3</v>
      </c>
      <c r="J184" s="15">
        <f t="shared" si="51"/>
        <v>2</v>
      </c>
      <c r="K184" t="str">
        <f>+IF(G184="OUT of TIME",J184-VLOOKUP(B184,Enunciado!$F$3:$G$5,2,0),"")</f>
        <v/>
      </c>
    </row>
    <row r="185" spans="1:11" x14ac:dyDescent="0.25">
      <c r="A185" t="s">
        <v>203</v>
      </c>
      <c r="B185" t="s">
        <v>7</v>
      </c>
      <c r="C185" s="3">
        <v>41452</v>
      </c>
      <c r="D185" s="3">
        <v>41464</v>
      </c>
      <c r="E185" s="11" t="str">
        <f t="shared" si="47"/>
        <v>Dept1</v>
      </c>
      <c r="F185" s="1">
        <f>+VLOOKUP(B185,Enunciado!$F$3:$G$5,2,0)+C185</f>
        <v>41467</v>
      </c>
      <c r="G185" t="str">
        <f t="shared" si="48"/>
        <v>ON TIME</v>
      </c>
      <c r="H185">
        <f t="shared" si="49"/>
        <v>2013</v>
      </c>
      <c r="I185">
        <f t="shared" si="50"/>
        <v>6</v>
      </c>
      <c r="J185" s="15">
        <f t="shared" si="51"/>
        <v>12</v>
      </c>
      <c r="K185" t="str">
        <f>+IF(G185="OUT of TIME",J185-VLOOKUP(B185,Enunciado!$F$3:$G$5,2,0),"")</f>
        <v/>
      </c>
    </row>
    <row r="186" spans="1:11" x14ac:dyDescent="0.25">
      <c r="A186" t="s">
        <v>35</v>
      </c>
      <c r="B186" t="s">
        <v>7</v>
      </c>
      <c r="C186" s="3">
        <v>41449</v>
      </c>
      <c r="D186" s="3">
        <v>41454</v>
      </c>
      <c r="E186" s="11" t="str">
        <f t="shared" si="47"/>
        <v>Dept1</v>
      </c>
      <c r="F186" s="1">
        <f>+VLOOKUP(B186,Enunciado!$F$3:$G$5,2,0)+C186</f>
        <v>41464</v>
      </c>
      <c r="G186" t="str">
        <f t="shared" si="48"/>
        <v>ON TIME</v>
      </c>
      <c r="H186">
        <f t="shared" si="49"/>
        <v>2013</v>
      </c>
      <c r="I186">
        <f t="shared" si="50"/>
        <v>6</v>
      </c>
      <c r="J186" s="15">
        <f t="shared" si="51"/>
        <v>5</v>
      </c>
      <c r="K186" t="str">
        <f>+IF(G186="OUT of TIME",J186-VLOOKUP(B186,Enunciado!$F$3:$G$5,2,0),"")</f>
        <v/>
      </c>
    </row>
    <row r="187" spans="1:11" x14ac:dyDescent="0.25">
      <c r="A187" t="s">
        <v>204</v>
      </c>
      <c r="B187" t="s">
        <v>8</v>
      </c>
      <c r="C187" s="3">
        <v>41623</v>
      </c>
      <c r="D187" s="3">
        <v>41654</v>
      </c>
      <c r="E187" s="11" t="str">
        <f t="shared" si="47"/>
        <v>Dept5</v>
      </c>
      <c r="F187" s="1">
        <f>+VLOOKUP(B187,Enunciado!$F$3:$G$5,2,0)+C187</f>
        <v>41628</v>
      </c>
      <c r="G187" t="str">
        <f t="shared" si="48"/>
        <v>OUT OF TIME</v>
      </c>
      <c r="H187">
        <f t="shared" si="49"/>
        <v>2013</v>
      </c>
      <c r="I187">
        <f t="shared" si="50"/>
        <v>12</v>
      </c>
      <c r="J187" s="15">
        <f t="shared" si="51"/>
        <v>31</v>
      </c>
      <c r="K187">
        <f>+IF(G187="OUT of TIME",J187-VLOOKUP(B187,Enunciado!$F$3:$G$5,2,0),"")</f>
        <v>26</v>
      </c>
    </row>
    <row r="188" spans="1:11" x14ac:dyDescent="0.25">
      <c r="A188" t="s">
        <v>30</v>
      </c>
      <c r="B188" t="s">
        <v>8</v>
      </c>
      <c r="C188" s="3">
        <v>41052</v>
      </c>
      <c r="D188" s="3">
        <v>41070</v>
      </c>
      <c r="E188" s="11" t="str">
        <f t="shared" si="47"/>
        <v>Dept4</v>
      </c>
      <c r="F188" s="1">
        <f>+VLOOKUP(B188,Enunciado!$F$3:$G$5,2,0)+C188</f>
        <v>41057</v>
      </c>
      <c r="G188" t="str">
        <f t="shared" si="48"/>
        <v>OUT OF TIME</v>
      </c>
      <c r="H188">
        <f t="shared" si="49"/>
        <v>2012</v>
      </c>
      <c r="I188">
        <f t="shared" si="50"/>
        <v>5</v>
      </c>
      <c r="J188" s="15">
        <f t="shared" si="51"/>
        <v>18</v>
      </c>
      <c r="K188">
        <f>+IF(G188="OUT of TIME",J188-VLOOKUP(B188,Enunciado!$F$3:$G$5,2,0),"")</f>
        <v>13</v>
      </c>
    </row>
    <row r="189" spans="1:11" x14ac:dyDescent="0.25">
      <c r="A189" t="s">
        <v>205</v>
      </c>
      <c r="B189" t="s">
        <v>5</v>
      </c>
      <c r="C189" s="3">
        <v>41341</v>
      </c>
      <c r="D189" s="3">
        <v>41345</v>
      </c>
      <c r="E189" s="11" t="str">
        <f t="shared" si="47"/>
        <v>Dept1</v>
      </c>
      <c r="F189" s="1">
        <f>+VLOOKUP(B189,Enunciado!$F$3:$G$5,2,0)+C189</f>
        <v>41371</v>
      </c>
      <c r="G189" t="str">
        <f t="shared" si="48"/>
        <v>ON TIME</v>
      </c>
      <c r="H189">
        <f t="shared" si="49"/>
        <v>2013</v>
      </c>
      <c r="I189">
        <f t="shared" si="50"/>
        <v>3</v>
      </c>
      <c r="J189" s="15">
        <f t="shared" si="51"/>
        <v>4</v>
      </c>
      <c r="K189" t="str">
        <f>+IF(G189="OUT of TIME",J189-VLOOKUP(B189,Enunciado!$F$3:$G$5,2,0),"")</f>
        <v/>
      </c>
    </row>
    <row r="190" spans="1:11" x14ac:dyDescent="0.25">
      <c r="A190" t="s">
        <v>206</v>
      </c>
      <c r="B190" t="s">
        <v>5</v>
      </c>
      <c r="C190" s="3">
        <v>41403</v>
      </c>
      <c r="D190" s="3">
        <v>41406</v>
      </c>
      <c r="E190" s="11" t="str">
        <f t="shared" si="47"/>
        <v>Dept6</v>
      </c>
      <c r="F190" s="1">
        <f>+VLOOKUP(B190,Enunciado!$F$3:$G$5,2,0)+C190</f>
        <v>41433</v>
      </c>
      <c r="G190" t="str">
        <f t="shared" si="48"/>
        <v>ON TIME</v>
      </c>
      <c r="H190">
        <f t="shared" si="49"/>
        <v>2013</v>
      </c>
      <c r="I190">
        <f t="shared" si="50"/>
        <v>5</v>
      </c>
      <c r="J190" s="15">
        <f t="shared" si="51"/>
        <v>3</v>
      </c>
      <c r="K190" t="str">
        <f>+IF(G190="OUT of TIME",J190-VLOOKUP(B190,Enunciado!$F$3:$G$5,2,0),"")</f>
        <v/>
      </c>
    </row>
    <row r="191" spans="1:11" x14ac:dyDescent="0.25">
      <c r="A191" t="s">
        <v>207</v>
      </c>
      <c r="B191" t="s">
        <v>7</v>
      </c>
      <c r="C191" s="3">
        <v>41412</v>
      </c>
      <c r="D191" s="3">
        <v>41427</v>
      </c>
      <c r="E191" s="11" t="str">
        <f t="shared" si="47"/>
        <v>Dept6</v>
      </c>
      <c r="F191" s="1">
        <f>+VLOOKUP(B191,Enunciado!$F$3:$G$5,2,0)+C191</f>
        <v>41427</v>
      </c>
      <c r="G191" t="str">
        <f t="shared" si="48"/>
        <v>ON TIME</v>
      </c>
      <c r="H191">
        <f t="shared" si="49"/>
        <v>2013</v>
      </c>
      <c r="I191">
        <f t="shared" si="50"/>
        <v>5</v>
      </c>
      <c r="J191" s="15">
        <f t="shared" si="51"/>
        <v>15</v>
      </c>
      <c r="K191" t="str">
        <f>+IF(G191="OUT of TIME",J191-VLOOKUP(B191,Enunciado!$F$3:$G$5,2,0),"")</f>
        <v/>
      </c>
    </row>
    <row r="192" spans="1:11" x14ac:dyDescent="0.25">
      <c r="A192" t="s">
        <v>208</v>
      </c>
      <c r="B192" t="s">
        <v>5</v>
      </c>
      <c r="C192" s="3">
        <v>41132</v>
      </c>
      <c r="D192" s="3">
        <v>41133</v>
      </c>
      <c r="E192" s="11" t="str">
        <f t="shared" si="47"/>
        <v>Dept4</v>
      </c>
      <c r="F192" s="1">
        <f>+VLOOKUP(B192,Enunciado!$F$3:$G$5,2,0)+C192</f>
        <v>41162</v>
      </c>
      <c r="G192" t="str">
        <f t="shared" si="48"/>
        <v>ON TIME</v>
      </c>
      <c r="H192">
        <f t="shared" si="49"/>
        <v>2012</v>
      </c>
      <c r="I192">
        <f t="shared" si="50"/>
        <v>8</v>
      </c>
      <c r="J192" s="15">
        <f t="shared" si="51"/>
        <v>1</v>
      </c>
      <c r="K192" t="str">
        <f>+IF(G192="OUT of TIME",J192-VLOOKUP(B192,Enunciado!$F$3:$G$5,2,0),"")</f>
        <v/>
      </c>
    </row>
    <row r="193" spans="1:11" x14ac:dyDescent="0.25">
      <c r="A193" t="s">
        <v>209</v>
      </c>
      <c r="B193" t="s">
        <v>5</v>
      </c>
      <c r="C193" s="3">
        <v>41259</v>
      </c>
      <c r="D193" s="3">
        <v>41269</v>
      </c>
      <c r="E193" s="11" t="str">
        <f t="shared" si="47"/>
        <v>Dept1</v>
      </c>
      <c r="F193" s="1">
        <f>+VLOOKUP(B193,Enunciado!$F$3:$G$5,2,0)+C193</f>
        <v>41289</v>
      </c>
      <c r="G193" t="str">
        <f t="shared" si="48"/>
        <v>ON TIME</v>
      </c>
      <c r="H193">
        <f t="shared" si="49"/>
        <v>2012</v>
      </c>
      <c r="I193">
        <f t="shared" si="50"/>
        <v>12</v>
      </c>
      <c r="J193" s="15">
        <f t="shared" si="51"/>
        <v>10</v>
      </c>
      <c r="K193" t="str">
        <f>+IF(G193="OUT of TIME",J193-VLOOKUP(B193,Enunciado!$F$3:$G$5,2,0),"")</f>
        <v/>
      </c>
    </row>
    <row r="194" spans="1:11" x14ac:dyDescent="0.25">
      <c r="A194" t="s">
        <v>210</v>
      </c>
      <c r="B194" t="s">
        <v>8</v>
      </c>
      <c r="C194" s="3">
        <v>41548</v>
      </c>
      <c r="D194" s="3">
        <v>41550</v>
      </c>
      <c r="E194" s="11" t="str">
        <f t="shared" si="47"/>
        <v>Dept5</v>
      </c>
      <c r="F194" s="1">
        <f>+VLOOKUP(B194,Enunciado!$F$3:$G$5,2,0)+C194</f>
        <v>41553</v>
      </c>
      <c r="G194" t="str">
        <f t="shared" si="48"/>
        <v>ON TIME</v>
      </c>
      <c r="H194">
        <f t="shared" si="49"/>
        <v>2013</v>
      </c>
      <c r="I194">
        <f t="shared" si="50"/>
        <v>10</v>
      </c>
      <c r="J194" s="15">
        <f t="shared" si="51"/>
        <v>2</v>
      </c>
      <c r="K194" t="str">
        <f>+IF(G194="OUT of TIME",J194-VLOOKUP(B194,Enunciado!$F$3:$G$5,2,0),"")</f>
        <v/>
      </c>
    </row>
    <row r="195" spans="1:11" x14ac:dyDescent="0.25">
      <c r="A195" t="s">
        <v>211</v>
      </c>
      <c r="B195" t="s">
        <v>7</v>
      </c>
      <c r="C195" s="3">
        <v>41584</v>
      </c>
      <c r="D195" s="3">
        <v>41584</v>
      </c>
      <c r="E195" s="11" t="str">
        <f t="shared" ref="E195:E258" si="52">+LEFT(A195,5)</f>
        <v>Dept5</v>
      </c>
      <c r="F195" s="1">
        <f>+VLOOKUP(B195,Enunciado!$F$3:$G$5,2,0)+C195</f>
        <v>41599</v>
      </c>
      <c r="G195" t="str">
        <f t="shared" ref="G195:G258" si="53">+IF(F195&gt;=D195,"ON TIME","OUT OF TIME")</f>
        <v>ON TIME</v>
      </c>
      <c r="H195">
        <f t="shared" ref="H195:H258" si="54">+YEAR(C195)</f>
        <v>2013</v>
      </c>
      <c r="I195">
        <f t="shared" ref="I195:I258" si="55">+MONTH(C195)</f>
        <v>11</v>
      </c>
      <c r="J195" s="15">
        <f t="shared" ref="J195:J258" si="56">+D195-C195</f>
        <v>0</v>
      </c>
      <c r="K195" t="str">
        <f>+IF(G195="OUT of TIME",J195-VLOOKUP(B195,Enunciado!$F$3:$G$5,2,0),"")</f>
        <v/>
      </c>
    </row>
    <row r="196" spans="1:11" x14ac:dyDescent="0.25">
      <c r="A196" t="s">
        <v>212</v>
      </c>
      <c r="B196" t="s">
        <v>7</v>
      </c>
      <c r="C196" s="3">
        <v>41002</v>
      </c>
      <c r="D196" s="3">
        <v>41007</v>
      </c>
      <c r="E196" s="11" t="str">
        <f t="shared" si="52"/>
        <v>Dept6</v>
      </c>
      <c r="F196" s="1">
        <f>+VLOOKUP(B196,Enunciado!$F$3:$G$5,2,0)+C196</f>
        <v>41017</v>
      </c>
      <c r="G196" t="str">
        <f t="shared" si="53"/>
        <v>ON TIME</v>
      </c>
      <c r="H196">
        <f t="shared" si="54"/>
        <v>2012</v>
      </c>
      <c r="I196">
        <f t="shared" si="55"/>
        <v>4</v>
      </c>
      <c r="J196" s="15">
        <f t="shared" si="56"/>
        <v>5</v>
      </c>
      <c r="K196" t="str">
        <f>+IF(G196="OUT of TIME",J196-VLOOKUP(B196,Enunciado!$F$3:$G$5,2,0),"")</f>
        <v/>
      </c>
    </row>
    <row r="197" spans="1:11" x14ac:dyDescent="0.25">
      <c r="A197" t="s">
        <v>213</v>
      </c>
      <c r="B197" t="s">
        <v>8</v>
      </c>
      <c r="C197" s="3">
        <v>41156</v>
      </c>
      <c r="D197" s="3">
        <v>41174</v>
      </c>
      <c r="E197" s="11" t="str">
        <f t="shared" si="52"/>
        <v>Dept1</v>
      </c>
      <c r="F197" s="1">
        <f>+VLOOKUP(B197,Enunciado!$F$3:$G$5,2,0)+C197</f>
        <v>41161</v>
      </c>
      <c r="G197" t="str">
        <f t="shared" si="53"/>
        <v>OUT OF TIME</v>
      </c>
      <c r="H197">
        <f t="shared" si="54"/>
        <v>2012</v>
      </c>
      <c r="I197">
        <f t="shared" si="55"/>
        <v>9</v>
      </c>
      <c r="J197" s="15">
        <f t="shared" si="56"/>
        <v>18</v>
      </c>
      <c r="K197">
        <f>+IF(G197="OUT of TIME",J197-VLOOKUP(B197,Enunciado!$F$3:$G$5,2,0),"")</f>
        <v>13</v>
      </c>
    </row>
    <row r="198" spans="1:11" x14ac:dyDescent="0.25">
      <c r="A198" t="s">
        <v>214</v>
      </c>
      <c r="B198" t="s">
        <v>5</v>
      </c>
      <c r="C198" s="3">
        <v>41297</v>
      </c>
      <c r="D198" s="3">
        <v>41301</v>
      </c>
      <c r="E198" s="11" t="str">
        <f t="shared" si="52"/>
        <v>Dept3</v>
      </c>
      <c r="F198" s="1">
        <f>+VLOOKUP(B198,Enunciado!$F$3:$G$5,2,0)+C198</f>
        <v>41327</v>
      </c>
      <c r="G198" t="str">
        <f t="shared" si="53"/>
        <v>ON TIME</v>
      </c>
      <c r="H198">
        <f t="shared" si="54"/>
        <v>2013</v>
      </c>
      <c r="I198">
        <f t="shared" si="55"/>
        <v>1</v>
      </c>
      <c r="J198" s="15">
        <f t="shared" si="56"/>
        <v>4</v>
      </c>
      <c r="K198" t="str">
        <f>+IF(G198="OUT of TIME",J198-VLOOKUP(B198,Enunciado!$F$3:$G$5,2,0),"")</f>
        <v/>
      </c>
    </row>
    <row r="199" spans="1:11" x14ac:dyDescent="0.25">
      <c r="A199" t="s">
        <v>215</v>
      </c>
      <c r="B199" t="s">
        <v>8</v>
      </c>
      <c r="C199" s="3">
        <v>41072</v>
      </c>
      <c r="D199" s="3">
        <v>41094</v>
      </c>
      <c r="E199" s="11" t="str">
        <f t="shared" si="52"/>
        <v>Dept5</v>
      </c>
      <c r="F199" s="1">
        <f>+VLOOKUP(B199,Enunciado!$F$3:$G$5,2,0)+C199</f>
        <v>41077</v>
      </c>
      <c r="G199" t="str">
        <f t="shared" si="53"/>
        <v>OUT OF TIME</v>
      </c>
      <c r="H199">
        <f t="shared" si="54"/>
        <v>2012</v>
      </c>
      <c r="I199">
        <f t="shared" si="55"/>
        <v>6</v>
      </c>
      <c r="J199" s="15">
        <f t="shared" si="56"/>
        <v>22</v>
      </c>
      <c r="K199">
        <f>+IF(G199="OUT of TIME",J199-VLOOKUP(B199,Enunciado!$F$3:$G$5,2,0),"")</f>
        <v>17</v>
      </c>
    </row>
    <row r="200" spans="1:11" x14ac:dyDescent="0.25">
      <c r="A200" t="s">
        <v>216</v>
      </c>
      <c r="B200" t="s">
        <v>5</v>
      </c>
      <c r="C200" s="3">
        <v>40966</v>
      </c>
      <c r="D200" s="3">
        <v>40981</v>
      </c>
      <c r="E200" s="11" t="str">
        <f t="shared" si="52"/>
        <v>Dept2</v>
      </c>
      <c r="F200" s="1">
        <f>+VLOOKUP(B200,Enunciado!$F$3:$G$5,2,0)+C200</f>
        <v>40996</v>
      </c>
      <c r="G200" t="str">
        <f t="shared" si="53"/>
        <v>ON TIME</v>
      </c>
      <c r="H200">
        <f t="shared" si="54"/>
        <v>2012</v>
      </c>
      <c r="I200">
        <f t="shared" si="55"/>
        <v>2</v>
      </c>
      <c r="J200" s="15">
        <f t="shared" si="56"/>
        <v>15</v>
      </c>
      <c r="K200" t="str">
        <f>+IF(G200="OUT of TIME",J200-VLOOKUP(B200,Enunciado!$F$3:$G$5,2,0),"")</f>
        <v/>
      </c>
    </row>
    <row r="201" spans="1:11" x14ac:dyDescent="0.25">
      <c r="A201" t="s">
        <v>217</v>
      </c>
      <c r="B201" t="s">
        <v>7</v>
      </c>
      <c r="C201" s="3">
        <v>41175</v>
      </c>
      <c r="D201" s="3">
        <v>41194</v>
      </c>
      <c r="E201" s="11" t="str">
        <f t="shared" si="52"/>
        <v>Dept3</v>
      </c>
      <c r="F201" s="1">
        <f>+VLOOKUP(B201,Enunciado!$F$3:$G$5,2,0)+C201</f>
        <v>41190</v>
      </c>
      <c r="G201" t="str">
        <f t="shared" si="53"/>
        <v>OUT OF TIME</v>
      </c>
      <c r="H201">
        <f t="shared" si="54"/>
        <v>2012</v>
      </c>
      <c r="I201">
        <f t="shared" si="55"/>
        <v>9</v>
      </c>
      <c r="J201" s="15">
        <f t="shared" si="56"/>
        <v>19</v>
      </c>
      <c r="K201">
        <f>+IF(G201="OUT of TIME",J201-VLOOKUP(B201,Enunciado!$F$3:$G$5,2,0),"")</f>
        <v>4</v>
      </c>
    </row>
    <row r="202" spans="1:11" x14ac:dyDescent="0.25">
      <c r="A202" t="s">
        <v>218</v>
      </c>
      <c r="B202" t="s">
        <v>8</v>
      </c>
      <c r="C202" s="3">
        <v>41047</v>
      </c>
      <c r="D202" s="3">
        <v>41048</v>
      </c>
      <c r="E202" s="11" t="str">
        <f t="shared" si="52"/>
        <v>Dept4</v>
      </c>
      <c r="F202" s="1">
        <f>+VLOOKUP(B202,Enunciado!$F$3:$G$5,2,0)+C202</f>
        <v>41052</v>
      </c>
      <c r="G202" t="str">
        <f t="shared" si="53"/>
        <v>ON TIME</v>
      </c>
      <c r="H202">
        <f t="shared" si="54"/>
        <v>2012</v>
      </c>
      <c r="I202">
        <f t="shared" si="55"/>
        <v>5</v>
      </c>
      <c r="J202" s="15">
        <f t="shared" si="56"/>
        <v>1</v>
      </c>
      <c r="K202" t="str">
        <f>+IF(G202="OUT of TIME",J202-VLOOKUP(B202,Enunciado!$F$3:$G$5,2,0),"")</f>
        <v/>
      </c>
    </row>
    <row r="203" spans="1:11" x14ac:dyDescent="0.25">
      <c r="A203" t="s">
        <v>219</v>
      </c>
      <c r="B203" t="s">
        <v>7</v>
      </c>
      <c r="C203" s="3">
        <v>41437</v>
      </c>
      <c r="D203" s="3">
        <v>41440</v>
      </c>
      <c r="E203" s="11" t="str">
        <f t="shared" si="52"/>
        <v>Dept2</v>
      </c>
      <c r="F203" s="1">
        <f>+VLOOKUP(B203,Enunciado!$F$3:$G$5,2,0)+C203</f>
        <v>41452</v>
      </c>
      <c r="G203" t="str">
        <f t="shared" si="53"/>
        <v>ON TIME</v>
      </c>
      <c r="H203">
        <f t="shared" si="54"/>
        <v>2013</v>
      </c>
      <c r="I203">
        <f t="shared" si="55"/>
        <v>6</v>
      </c>
      <c r="J203" s="15">
        <f t="shared" si="56"/>
        <v>3</v>
      </c>
      <c r="K203" t="str">
        <f>+IF(G203="OUT of TIME",J203-VLOOKUP(B203,Enunciado!$F$3:$G$5,2,0),"")</f>
        <v/>
      </c>
    </row>
    <row r="204" spans="1:11" x14ac:dyDescent="0.25">
      <c r="A204" t="s">
        <v>220</v>
      </c>
      <c r="B204" t="s">
        <v>5</v>
      </c>
      <c r="C204" s="3">
        <v>41202</v>
      </c>
      <c r="D204" s="3">
        <v>41203</v>
      </c>
      <c r="E204" s="11" t="str">
        <f t="shared" si="52"/>
        <v>Dept1</v>
      </c>
      <c r="F204" s="1">
        <f>+VLOOKUP(B204,Enunciado!$F$3:$G$5,2,0)+C204</f>
        <v>41232</v>
      </c>
      <c r="G204" t="str">
        <f t="shared" si="53"/>
        <v>ON TIME</v>
      </c>
      <c r="H204">
        <f t="shared" si="54"/>
        <v>2012</v>
      </c>
      <c r="I204">
        <f t="shared" si="55"/>
        <v>10</v>
      </c>
      <c r="J204" s="15">
        <f t="shared" si="56"/>
        <v>1</v>
      </c>
      <c r="K204" t="str">
        <f>+IF(G204="OUT of TIME",J204-VLOOKUP(B204,Enunciado!$F$3:$G$5,2,0),"")</f>
        <v/>
      </c>
    </row>
    <row r="205" spans="1:11" x14ac:dyDescent="0.25">
      <c r="A205" t="s">
        <v>221</v>
      </c>
      <c r="B205" t="s">
        <v>8</v>
      </c>
      <c r="C205" s="3">
        <v>41551</v>
      </c>
      <c r="D205" s="3">
        <v>41554</v>
      </c>
      <c r="E205" s="11" t="str">
        <f t="shared" si="52"/>
        <v>Dept4</v>
      </c>
      <c r="F205" s="1">
        <f>+VLOOKUP(B205,Enunciado!$F$3:$G$5,2,0)+C205</f>
        <v>41556</v>
      </c>
      <c r="G205" t="str">
        <f t="shared" si="53"/>
        <v>ON TIME</v>
      </c>
      <c r="H205">
        <f t="shared" si="54"/>
        <v>2013</v>
      </c>
      <c r="I205">
        <f t="shared" si="55"/>
        <v>10</v>
      </c>
      <c r="J205" s="15">
        <f t="shared" si="56"/>
        <v>3</v>
      </c>
      <c r="K205" t="str">
        <f>+IF(G205="OUT of TIME",J205-VLOOKUP(B205,Enunciado!$F$3:$G$5,2,0),"")</f>
        <v/>
      </c>
    </row>
    <row r="206" spans="1:11" x14ac:dyDescent="0.25">
      <c r="A206" t="s">
        <v>222</v>
      </c>
      <c r="B206" t="s">
        <v>7</v>
      </c>
      <c r="C206" s="3">
        <v>41403</v>
      </c>
      <c r="D206" s="3">
        <v>41406</v>
      </c>
      <c r="E206" s="11" t="str">
        <f t="shared" si="52"/>
        <v>Dept4</v>
      </c>
      <c r="F206" s="1">
        <f>+VLOOKUP(B206,Enunciado!$F$3:$G$5,2,0)+C206</f>
        <v>41418</v>
      </c>
      <c r="G206" t="str">
        <f t="shared" si="53"/>
        <v>ON TIME</v>
      </c>
      <c r="H206">
        <f t="shared" si="54"/>
        <v>2013</v>
      </c>
      <c r="I206">
        <f t="shared" si="55"/>
        <v>5</v>
      </c>
      <c r="J206" s="15">
        <f t="shared" si="56"/>
        <v>3</v>
      </c>
      <c r="K206" t="str">
        <f>+IF(G206="OUT of TIME",J206-VLOOKUP(B206,Enunciado!$F$3:$G$5,2,0),"")</f>
        <v/>
      </c>
    </row>
    <row r="207" spans="1:11" x14ac:dyDescent="0.25">
      <c r="A207" t="s">
        <v>223</v>
      </c>
      <c r="B207" t="s">
        <v>5</v>
      </c>
      <c r="C207" s="3">
        <v>41386</v>
      </c>
      <c r="D207" s="3">
        <v>41409</v>
      </c>
      <c r="E207" s="11" t="str">
        <f t="shared" si="52"/>
        <v>Dept6</v>
      </c>
      <c r="F207" s="1">
        <f>+VLOOKUP(B207,Enunciado!$F$3:$G$5,2,0)+C207</f>
        <v>41416</v>
      </c>
      <c r="G207" t="str">
        <f t="shared" si="53"/>
        <v>ON TIME</v>
      </c>
      <c r="H207">
        <f t="shared" si="54"/>
        <v>2013</v>
      </c>
      <c r="I207">
        <f t="shared" si="55"/>
        <v>4</v>
      </c>
      <c r="J207" s="15">
        <f t="shared" si="56"/>
        <v>23</v>
      </c>
      <c r="K207" t="str">
        <f>+IF(G207="OUT of TIME",J207-VLOOKUP(B207,Enunciado!$F$3:$G$5,2,0),"")</f>
        <v/>
      </c>
    </row>
    <row r="208" spans="1:11" x14ac:dyDescent="0.25">
      <c r="A208" t="s">
        <v>224</v>
      </c>
      <c r="B208" t="s">
        <v>5</v>
      </c>
      <c r="C208" s="3">
        <v>41333</v>
      </c>
      <c r="D208" s="3">
        <v>41335</v>
      </c>
      <c r="E208" s="11" t="str">
        <f t="shared" si="52"/>
        <v>Dept6</v>
      </c>
      <c r="F208" s="1">
        <f>+VLOOKUP(B208,Enunciado!$F$3:$G$5,2,0)+C208</f>
        <v>41363</v>
      </c>
      <c r="G208" t="str">
        <f t="shared" si="53"/>
        <v>ON TIME</v>
      </c>
      <c r="H208">
        <f t="shared" si="54"/>
        <v>2013</v>
      </c>
      <c r="I208">
        <f t="shared" si="55"/>
        <v>2</v>
      </c>
      <c r="J208" s="15">
        <f t="shared" si="56"/>
        <v>2</v>
      </c>
      <c r="K208" t="str">
        <f>+IF(G208="OUT of TIME",J208-VLOOKUP(B208,Enunciado!$F$3:$G$5,2,0),"")</f>
        <v/>
      </c>
    </row>
    <row r="209" spans="1:11" x14ac:dyDescent="0.25">
      <c r="A209" t="s">
        <v>225</v>
      </c>
      <c r="B209" t="s">
        <v>8</v>
      </c>
      <c r="C209" s="3">
        <v>41066</v>
      </c>
      <c r="D209" s="3">
        <v>41069</v>
      </c>
      <c r="E209" s="11" t="str">
        <f t="shared" si="52"/>
        <v>Dept6</v>
      </c>
      <c r="F209" s="1">
        <f>+VLOOKUP(B209,Enunciado!$F$3:$G$5,2,0)+C209</f>
        <v>41071</v>
      </c>
      <c r="G209" t="str">
        <f t="shared" si="53"/>
        <v>ON TIME</v>
      </c>
      <c r="H209">
        <f t="shared" si="54"/>
        <v>2012</v>
      </c>
      <c r="I209">
        <f t="shared" si="55"/>
        <v>6</v>
      </c>
      <c r="J209" s="15">
        <f t="shared" si="56"/>
        <v>3</v>
      </c>
      <c r="K209" t="str">
        <f>+IF(G209="OUT of TIME",J209-VLOOKUP(B209,Enunciado!$F$3:$G$5,2,0),"")</f>
        <v/>
      </c>
    </row>
    <row r="210" spans="1:11" x14ac:dyDescent="0.25">
      <c r="A210" t="s">
        <v>226</v>
      </c>
      <c r="B210" t="s">
        <v>8</v>
      </c>
      <c r="C210" s="3">
        <v>40971</v>
      </c>
      <c r="D210" s="3">
        <v>41012</v>
      </c>
      <c r="E210" s="11" t="str">
        <f t="shared" si="52"/>
        <v>Dept1</v>
      </c>
      <c r="F210" s="1">
        <f>+VLOOKUP(B210,Enunciado!$F$3:$G$5,2,0)+C210</f>
        <v>40976</v>
      </c>
      <c r="G210" t="str">
        <f t="shared" si="53"/>
        <v>OUT OF TIME</v>
      </c>
      <c r="H210">
        <f t="shared" si="54"/>
        <v>2012</v>
      </c>
      <c r="I210">
        <f t="shared" si="55"/>
        <v>3</v>
      </c>
      <c r="J210" s="15">
        <f t="shared" si="56"/>
        <v>41</v>
      </c>
      <c r="K210">
        <f>+IF(G210="OUT of TIME",J210-VLOOKUP(B210,Enunciado!$F$3:$G$5,2,0),"")</f>
        <v>36</v>
      </c>
    </row>
    <row r="211" spans="1:11" x14ac:dyDescent="0.25">
      <c r="A211" t="s">
        <v>227</v>
      </c>
      <c r="B211" t="s">
        <v>8</v>
      </c>
      <c r="C211" s="3">
        <v>41449</v>
      </c>
      <c r="D211" s="3">
        <v>41449</v>
      </c>
      <c r="E211" s="11" t="str">
        <f t="shared" si="52"/>
        <v>Dept2</v>
      </c>
      <c r="F211" s="1">
        <f>+VLOOKUP(B211,Enunciado!$F$3:$G$5,2,0)+C211</f>
        <v>41454</v>
      </c>
      <c r="G211" t="str">
        <f t="shared" si="53"/>
        <v>ON TIME</v>
      </c>
      <c r="H211">
        <f t="shared" si="54"/>
        <v>2013</v>
      </c>
      <c r="I211">
        <f t="shared" si="55"/>
        <v>6</v>
      </c>
      <c r="J211" s="15">
        <f t="shared" si="56"/>
        <v>0</v>
      </c>
      <c r="K211" t="str">
        <f>+IF(G211="OUT of TIME",J211-VLOOKUP(B211,Enunciado!$F$3:$G$5,2,0),"")</f>
        <v/>
      </c>
    </row>
    <row r="212" spans="1:11" x14ac:dyDescent="0.25">
      <c r="A212" t="s">
        <v>228</v>
      </c>
      <c r="B212" t="s">
        <v>5</v>
      </c>
      <c r="C212" s="3">
        <v>41378</v>
      </c>
      <c r="D212" s="3">
        <v>41378</v>
      </c>
      <c r="E212" s="11" t="str">
        <f t="shared" si="52"/>
        <v>Dept1</v>
      </c>
      <c r="F212" s="1">
        <f>+VLOOKUP(B212,Enunciado!$F$3:$G$5,2,0)+C212</f>
        <v>41408</v>
      </c>
      <c r="G212" t="str">
        <f t="shared" si="53"/>
        <v>ON TIME</v>
      </c>
      <c r="H212">
        <f t="shared" si="54"/>
        <v>2013</v>
      </c>
      <c r="I212">
        <f t="shared" si="55"/>
        <v>4</v>
      </c>
      <c r="J212" s="15">
        <f t="shared" si="56"/>
        <v>0</v>
      </c>
      <c r="K212" t="str">
        <f>+IF(G212="OUT of TIME",J212-VLOOKUP(B212,Enunciado!$F$3:$G$5,2,0),"")</f>
        <v/>
      </c>
    </row>
    <row r="213" spans="1:11" x14ac:dyDescent="0.25">
      <c r="A213" t="s">
        <v>229</v>
      </c>
      <c r="B213" t="s">
        <v>7</v>
      </c>
      <c r="C213" s="3">
        <v>41536</v>
      </c>
      <c r="D213" s="3">
        <v>41539</v>
      </c>
      <c r="E213" s="11" t="str">
        <f t="shared" si="52"/>
        <v>Dept6</v>
      </c>
      <c r="F213" s="1">
        <f>+VLOOKUP(B213,Enunciado!$F$3:$G$5,2,0)+C213</f>
        <v>41551</v>
      </c>
      <c r="G213" t="str">
        <f t="shared" si="53"/>
        <v>ON TIME</v>
      </c>
      <c r="H213">
        <f t="shared" si="54"/>
        <v>2013</v>
      </c>
      <c r="I213">
        <f t="shared" si="55"/>
        <v>9</v>
      </c>
      <c r="J213" s="15">
        <f t="shared" si="56"/>
        <v>3</v>
      </c>
      <c r="K213" t="str">
        <f>+IF(G213="OUT of TIME",J213-VLOOKUP(B213,Enunciado!$F$3:$G$5,2,0),"")</f>
        <v/>
      </c>
    </row>
    <row r="214" spans="1:11" x14ac:dyDescent="0.25">
      <c r="A214" t="s">
        <v>230</v>
      </c>
      <c r="B214" t="s">
        <v>7</v>
      </c>
      <c r="C214" s="3">
        <v>41066</v>
      </c>
      <c r="D214" s="3">
        <v>41109</v>
      </c>
      <c r="E214" s="11" t="str">
        <f t="shared" si="52"/>
        <v>Dept4</v>
      </c>
      <c r="F214" s="1">
        <f>+VLOOKUP(B214,Enunciado!$F$3:$G$5,2,0)+C214</f>
        <v>41081</v>
      </c>
      <c r="G214" t="str">
        <f t="shared" si="53"/>
        <v>OUT OF TIME</v>
      </c>
      <c r="H214">
        <f t="shared" si="54"/>
        <v>2012</v>
      </c>
      <c r="I214">
        <f t="shared" si="55"/>
        <v>6</v>
      </c>
      <c r="J214" s="15">
        <f t="shared" si="56"/>
        <v>43</v>
      </c>
      <c r="K214">
        <f>+IF(G214="OUT of TIME",J214-VLOOKUP(B214,Enunciado!$F$3:$G$5,2,0),"")</f>
        <v>28</v>
      </c>
    </row>
    <row r="215" spans="1:11" x14ac:dyDescent="0.25">
      <c r="A215" t="s">
        <v>231</v>
      </c>
      <c r="B215" t="s">
        <v>5</v>
      </c>
      <c r="C215" s="3">
        <v>41240</v>
      </c>
      <c r="D215" s="3">
        <v>41254</v>
      </c>
      <c r="E215" s="11" t="str">
        <f t="shared" si="52"/>
        <v>Dept4</v>
      </c>
      <c r="F215" s="1">
        <f>+VLOOKUP(B215,Enunciado!$F$3:$G$5,2,0)+C215</f>
        <v>41270</v>
      </c>
      <c r="G215" t="str">
        <f t="shared" si="53"/>
        <v>ON TIME</v>
      </c>
      <c r="H215">
        <f t="shared" si="54"/>
        <v>2012</v>
      </c>
      <c r="I215">
        <f t="shared" si="55"/>
        <v>11</v>
      </c>
      <c r="J215" s="15">
        <f t="shared" si="56"/>
        <v>14</v>
      </c>
      <c r="K215" t="str">
        <f>+IF(G215="OUT of TIME",J215-VLOOKUP(B215,Enunciado!$F$3:$G$5,2,0),"")</f>
        <v/>
      </c>
    </row>
    <row r="216" spans="1:11" x14ac:dyDescent="0.25">
      <c r="A216" t="s">
        <v>232</v>
      </c>
      <c r="B216" t="s">
        <v>8</v>
      </c>
      <c r="C216" s="3">
        <v>41258</v>
      </c>
      <c r="D216" s="3">
        <v>41259</v>
      </c>
      <c r="E216" s="11" t="str">
        <f t="shared" si="52"/>
        <v>Dept4</v>
      </c>
      <c r="F216" s="1">
        <f>+VLOOKUP(B216,Enunciado!$F$3:$G$5,2,0)+C216</f>
        <v>41263</v>
      </c>
      <c r="G216" t="str">
        <f t="shared" si="53"/>
        <v>ON TIME</v>
      </c>
      <c r="H216">
        <f t="shared" si="54"/>
        <v>2012</v>
      </c>
      <c r="I216">
        <f t="shared" si="55"/>
        <v>12</v>
      </c>
      <c r="J216" s="15">
        <f t="shared" si="56"/>
        <v>1</v>
      </c>
      <c r="K216" t="str">
        <f>+IF(G216="OUT of TIME",J216-VLOOKUP(B216,Enunciado!$F$3:$G$5,2,0),"")</f>
        <v/>
      </c>
    </row>
    <row r="217" spans="1:11" x14ac:dyDescent="0.25">
      <c r="A217" t="s">
        <v>233</v>
      </c>
      <c r="B217" t="s">
        <v>5</v>
      </c>
      <c r="C217" s="3">
        <v>41166</v>
      </c>
      <c r="D217" s="3">
        <v>41170</v>
      </c>
      <c r="E217" s="11" t="str">
        <f t="shared" si="52"/>
        <v>Dept6</v>
      </c>
      <c r="F217" s="1">
        <f>+VLOOKUP(B217,Enunciado!$F$3:$G$5,2,0)+C217</f>
        <v>41196</v>
      </c>
      <c r="G217" t="str">
        <f t="shared" si="53"/>
        <v>ON TIME</v>
      </c>
      <c r="H217">
        <f t="shared" si="54"/>
        <v>2012</v>
      </c>
      <c r="I217">
        <f t="shared" si="55"/>
        <v>9</v>
      </c>
      <c r="J217" s="15">
        <f t="shared" si="56"/>
        <v>4</v>
      </c>
      <c r="K217" t="str">
        <f>+IF(G217="OUT of TIME",J217-VLOOKUP(B217,Enunciado!$F$3:$G$5,2,0),"")</f>
        <v/>
      </c>
    </row>
    <row r="218" spans="1:11" x14ac:dyDescent="0.25">
      <c r="A218" t="s">
        <v>234</v>
      </c>
      <c r="B218" t="s">
        <v>5</v>
      </c>
      <c r="C218" s="3">
        <v>40935</v>
      </c>
      <c r="D218" s="3">
        <v>40974</v>
      </c>
      <c r="E218" s="11" t="str">
        <f t="shared" si="52"/>
        <v>Dept2</v>
      </c>
      <c r="F218" s="1">
        <f>+VLOOKUP(B218,Enunciado!$F$3:$G$5,2,0)+C218</f>
        <v>40965</v>
      </c>
      <c r="G218" t="str">
        <f t="shared" si="53"/>
        <v>OUT OF TIME</v>
      </c>
      <c r="H218">
        <f t="shared" si="54"/>
        <v>2012</v>
      </c>
      <c r="I218">
        <f t="shared" si="55"/>
        <v>1</v>
      </c>
      <c r="J218" s="15">
        <f t="shared" si="56"/>
        <v>39</v>
      </c>
      <c r="K218">
        <f>+IF(G218="OUT of TIME",J218-VLOOKUP(B218,Enunciado!$F$3:$G$5,2,0),"")</f>
        <v>9</v>
      </c>
    </row>
    <row r="219" spans="1:11" x14ac:dyDescent="0.25">
      <c r="A219" t="s">
        <v>235</v>
      </c>
      <c r="B219" t="s">
        <v>7</v>
      </c>
      <c r="C219" s="3">
        <v>41317</v>
      </c>
      <c r="D219" s="3">
        <v>41319</v>
      </c>
      <c r="E219" s="11" t="str">
        <f t="shared" si="52"/>
        <v>Dept1</v>
      </c>
      <c r="F219" s="1">
        <f>+VLOOKUP(B219,Enunciado!$F$3:$G$5,2,0)+C219</f>
        <v>41332</v>
      </c>
      <c r="G219" t="str">
        <f t="shared" si="53"/>
        <v>ON TIME</v>
      </c>
      <c r="H219">
        <f t="shared" si="54"/>
        <v>2013</v>
      </c>
      <c r="I219">
        <f t="shared" si="55"/>
        <v>2</v>
      </c>
      <c r="J219" s="15">
        <f t="shared" si="56"/>
        <v>2</v>
      </c>
      <c r="K219" t="str">
        <f>+IF(G219="OUT of TIME",J219-VLOOKUP(B219,Enunciado!$F$3:$G$5,2,0),"")</f>
        <v/>
      </c>
    </row>
    <row r="220" spans="1:11" x14ac:dyDescent="0.25">
      <c r="A220" t="s">
        <v>236</v>
      </c>
      <c r="B220" t="s">
        <v>8</v>
      </c>
      <c r="C220" s="3">
        <v>41250</v>
      </c>
      <c r="D220" s="3">
        <v>41266</v>
      </c>
      <c r="E220" s="11" t="str">
        <f t="shared" si="52"/>
        <v>Dept1</v>
      </c>
      <c r="F220" s="1">
        <f>+VLOOKUP(B220,Enunciado!$F$3:$G$5,2,0)+C220</f>
        <v>41255</v>
      </c>
      <c r="G220" t="str">
        <f t="shared" si="53"/>
        <v>OUT OF TIME</v>
      </c>
      <c r="H220">
        <f t="shared" si="54"/>
        <v>2012</v>
      </c>
      <c r="I220">
        <f t="shared" si="55"/>
        <v>12</v>
      </c>
      <c r="J220" s="15">
        <f t="shared" si="56"/>
        <v>16</v>
      </c>
      <c r="K220">
        <f>+IF(G220="OUT of TIME",J220-VLOOKUP(B220,Enunciado!$F$3:$G$5,2,0),"")</f>
        <v>11</v>
      </c>
    </row>
    <row r="221" spans="1:11" x14ac:dyDescent="0.25">
      <c r="A221" t="s">
        <v>237</v>
      </c>
      <c r="B221" t="s">
        <v>8</v>
      </c>
      <c r="C221" s="3">
        <v>41260</v>
      </c>
      <c r="D221" s="3">
        <v>41264</v>
      </c>
      <c r="E221" s="11" t="str">
        <f t="shared" si="52"/>
        <v>Dept2</v>
      </c>
      <c r="F221" s="1">
        <f>+VLOOKUP(B221,Enunciado!$F$3:$G$5,2,0)+C221</f>
        <v>41265</v>
      </c>
      <c r="G221" t="str">
        <f t="shared" si="53"/>
        <v>ON TIME</v>
      </c>
      <c r="H221">
        <f t="shared" si="54"/>
        <v>2012</v>
      </c>
      <c r="I221">
        <f t="shared" si="55"/>
        <v>12</v>
      </c>
      <c r="J221" s="15">
        <f t="shared" si="56"/>
        <v>4</v>
      </c>
      <c r="K221" t="str">
        <f>+IF(G221="OUT of TIME",J221-VLOOKUP(B221,Enunciado!$F$3:$G$5,2,0),"")</f>
        <v/>
      </c>
    </row>
    <row r="222" spans="1:11" x14ac:dyDescent="0.25">
      <c r="A222" t="s">
        <v>238</v>
      </c>
      <c r="B222" t="s">
        <v>8</v>
      </c>
      <c r="C222" s="3">
        <v>41574</v>
      </c>
      <c r="D222" s="3">
        <v>41575</v>
      </c>
      <c r="E222" s="11" t="str">
        <f t="shared" si="52"/>
        <v>Dept1</v>
      </c>
      <c r="F222" s="1">
        <f>+VLOOKUP(B222,Enunciado!$F$3:$G$5,2,0)+C222</f>
        <v>41579</v>
      </c>
      <c r="G222" t="str">
        <f t="shared" si="53"/>
        <v>ON TIME</v>
      </c>
      <c r="H222">
        <f t="shared" si="54"/>
        <v>2013</v>
      </c>
      <c r="I222">
        <f t="shared" si="55"/>
        <v>10</v>
      </c>
      <c r="J222" s="15">
        <f t="shared" si="56"/>
        <v>1</v>
      </c>
      <c r="K222" t="str">
        <f>+IF(G222="OUT of TIME",J222-VLOOKUP(B222,Enunciado!$F$3:$G$5,2,0),"")</f>
        <v/>
      </c>
    </row>
    <row r="223" spans="1:11" x14ac:dyDescent="0.25">
      <c r="A223" t="s">
        <v>239</v>
      </c>
      <c r="B223" t="s">
        <v>5</v>
      </c>
      <c r="C223" s="3">
        <v>41011</v>
      </c>
      <c r="D223" s="3">
        <v>41017</v>
      </c>
      <c r="E223" s="11" t="str">
        <f t="shared" si="52"/>
        <v>Dept3</v>
      </c>
      <c r="F223" s="1">
        <f>+VLOOKUP(B223,Enunciado!$F$3:$G$5,2,0)+C223</f>
        <v>41041</v>
      </c>
      <c r="G223" t="str">
        <f t="shared" si="53"/>
        <v>ON TIME</v>
      </c>
      <c r="H223">
        <f t="shared" si="54"/>
        <v>2012</v>
      </c>
      <c r="I223">
        <f t="shared" si="55"/>
        <v>4</v>
      </c>
      <c r="J223" s="15">
        <f t="shared" si="56"/>
        <v>6</v>
      </c>
      <c r="K223" t="str">
        <f>+IF(G223="OUT of TIME",J223-VLOOKUP(B223,Enunciado!$F$3:$G$5,2,0),"")</f>
        <v/>
      </c>
    </row>
    <row r="224" spans="1:11" x14ac:dyDescent="0.25">
      <c r="A224" t="s">
        <v>240</v>
      </c>
      <c r="B224" t="s">
        <v>8</v>
      </c>
      <c r="C224" s="3">
        <v>41094</v>
      </c>
      <c r="D224" s="3">
        <v>41102</v>
      </c>
      <c r="E224" s="11" t="str">
        <f t="shared" si="52"/>
        <v>Dept4</v>
      </c>
      <c r="F224" s="1">
        <f>+VLOOKUP(B224,Enunciado!$F$3:$G$5,2,0)+C224</f>
        <v>41099</v>
      </c>
      <c r="G224" t="str">
        <f t="shared" si="53"/>
        <v>OUT OF TIME</v>
      </c>
      <c r="H224">
        <f t="shared" si="54"/>
        <v>2012</v>
      </c>
      <c r="I224">
        <f t="shared" si="55"/>
        <v>7</v>
      </c>
      <c r="J224" s="15">
        <f t="shared" si="56"/>
        <v>8</v>
      </c>
      <c r="K224">
        <f>+IF(G224="OUT of TIME",J224-VLOOKUP(B224,Enunciado!$F$3:$G$5,2,0),"")</f>
        <v>3</v>
      </c>
    </row>
    <row r="225" spans="1:11" x14ac:dyDescent="0.25">
      <c r="A225" t="s">
        <v>241</v>
      </c>
      <c r="B225" t="s">
        <v>7</v>
      </c>
      <c r="C225" s="3">
        <v>41181</v>
      </c>
      <c r="D225" s="3">
        <v>41182</v>
      </c>
      <c r="E225" s="11" t="str">
        <f t="shared" si="52"/>
        <v>Dept2</v>
      </c>
      <c r="F225" s="1">
        <f>+VLOOKUP(B225,Enunciado!$F$3:$G$5,2,0)+C225</f>
        <v>41196</v>
      </c>
      <c r="G225" t="str">
        <f t="shared" si="53"/>
        <v>ON TIME</v>
      </c>
      <c r="H225">
        <f t="shared" si="54"/>
        <v>2012</v>
      </c>
      <c r="I225">
        <f t="shared" si="55"/>
        <v>9</v>
      </c>
      <c r="J225" s="15">
        <f t="shared" si="56"/>
        <v>1</v>
      </c>
      <c r="K225" t="str">
        <f>+IF(G225="OUT of TIME",J225-VLOOKUP(B225,Enunciado!$F$3:$G$5,2,0),"")</f>
        <v/>
      </c>
    </row>
    <row r="226" spans="1:11" x14ac:dyDescent="0.25">
      <c r="A226" t="s">
        <v>242</v>
      </c>
      <c r="B226" t="s">
        <v>5</v>
      </c>
      <c r="C226" s="3">
        <v>41089</v>
      </c>
      <c r="D226" s="3">
        <v>41093</v>
      </c>
      <c r="E226" s="11" t="str">
        <f t="shared" si="52"/>
        <v>Dept3</v>
      </c>
      <c r="F226" s="1">
        <f>+VLOOKUP(B226,Enunciado!$F$3:$G$5,2,0)+C226</f>
        <v>41119</v>
      </c>
      <c r="G226" t="str">
        <f t="shared" si="53"/>
        <v>ON TIME</v>
      </c>
      <c r="H226">
        <f t="shared" si="54"/>
        <v>2012</v>
      </c>
      <c r="I226">
        <f t="shared" si="55"/>
        <v>6</v>
      </c>
      <c r="J226" s="15">
        <f t="shared" si="56"/>
        <v>4</v>
      </c>
      <c r="K226" t="str">
        <f>+IF(G226="OUT of TIME",J226-VLOOKUP(B226,Enunciado!$F$3:$G$5,2,0),"")</f>
        <v/>
      </c>
    </row>
    <row r="227" spans="1:11" x14ac:dyDescent="0.25">
      <c r="A227" t="s">
        <v>243</v>
      </c>
      <c r="B227" t="s">
        <v>7</v>
      </c>
      <c r="C227" s="3">
        <v>41192</v>
      </c>
      <c r="D227" s="3">
        <v>41238</v>
      </c>
      <c r="E227" s="11" t="str">
        <f t="shared" si="52"/>
        <v>Dept5</v>
      </c>
      <c r="F227" s="1">
        <f>+VLOOKUP(B227,Enunciado!$F$3:$G$5,2,0)+C227</f>
        <v>41207</v>
      </c>
      <c r="G227" t="str">
        <f t="shared" si="53"/>
        <v>OUT OF TIME</v>
      </c>
      <c r="H227">
        <f t="shared" si="54"/>
        <v>2012</v>
      </c>
      <c r="I227">
        <f t="shared" si="55"/>
        <v>10</v>
      </c>
      <c r="J227" s="15">
        <f t="shared" si="56"/>
        <v>46</v>
      </c>
      <c r="K227">
        <f>+IF(G227="OUT of TIME",J227-VLOOKUP(B227,Enunciado!$F$3:$G$5,2,0),"")</f>
        <v>31</v>
      </c>
    </row>
    <row r="228" spans="1:11" x14ac:dyDescent="0.25">
      <c r="A228" t="s">
        <v>244</v>
      </c>
      <c r="B228" t="s">
        <v>7</v>
      </c>
      <c r="C228" s="3">
        <v>40992</v>
      </c>
      <c r="D228" s="3">
        <v>41033</v>
      </c>
      <c r="E228" s="11" t="str">
        <f t="shared" si="52"/>
        <v>Dept5</v>
      </c>
      <c r="F228" s="1">
        <f>+VLOOKUP(B228,Enunciado!$F$3:$G$5,2,0)+C228</f>
        <v>41007</v>
      </c>
      <c r="G228" t="str">
        <f t="shared" si="53"/>
        <v>OUT OF TIME</v>
      </c>
      <c r="H228">
        <f t="shared" si="54"/>
        <v>2012</v>
      </c>
      <c r="I228">
        <f t="shared" si="55"/>
        <v>3</v>
      </c>
      <c r="J228" s="15">
        <f t="shared" si="56"/>
        <v>41</v>
      </c>
      <c r="K228">
        <f>+IF(G228="OUT of TIME",J228-VLOOKUP(B228,Enunciado!$F$3:$G$5,2,0),"")</f>
        <v>26</v>
      </c>
    </row>
    <row r="229" spans="1:11" x14ac:dyDescent="0.25">
      <c r="A229" t="s">
        <v>245</v>
      </c>
      <c r="B229" t="s">
        <v>7</v>
      </c>
      <c r="C229" s="3">
        <v>41085</v>
      </c>
      <c r="D229" s="3">
        <v>41101</v>
      </c>
      <c r="E229" s="11" t="str">
        <f t="shared" si="52"/>
        <v>Dept3</v>
      </c>
      <c r="F229" s="1">
        <f>+VLOOKUP(B229,Enunciado!$F$3:$G$5,2,0)+C229</f>
        <v>41100</v>
      </c>
      <c r="G229" t="str">
        <f t="shared" si="53"/>
        <v>OUT OF TIME</v>
      </c>
      <c r="H229">
        <f t="shared" si="54"/>
        <v>2012</v>
      </c>
      <c r="I229">
        <f t="shared" si="55"/>
        <v>6</v>
      </c>
      <c r="J229" s="15">
        <f t="shared" si="56"/>
        <v>16</v>
      </c>
      <c r="K229">
        <f>+IF(G229="OUT of TIME",J229-VLOOKUP(B229,Enunciado!$F$3:$G$5,2,0),"")</f>
        <v>1</v>
      </c>
    </row>
    <row r="230" spans="1:11" x14ac:dyDescent="0.25">
      <c r="A230" t="s">
        <v>246</v>
      </c>
      <c r="B230" t="s">
        <v>7</v>
      </c>
      <c r="C230" s="3">
        <v>40919</v>
      </c>
      <c r="D230" s="3">
        <v>40931</v>
      </c>
      <c r="E230" s="11" t="str">
        <f t="shared" si="52"/>
        <v>Dept4</v>
      </c>
      <c r="F230" s="1">
        <f>+VLOOKUP(B230,Enunciado!$F$3:$G$5,2,0)+C230</f>
        <v>40934</v>
      </c>
      <c r="G230" t="str">
        <f t="shared" si="53"/>
        <v>ON TIME</v>
      </c>
      <c r="H230">
        <f t="shared" si="54"/>
        <v>2012</v>
      </c>
      <c r="I230">
        <f t="shared" si="55"/>
        <v>1</v>
      </c>
      <c r="J230" s="15">
        <f t="shared" si="56"/>
        <v>12</v>
      </c>
      <c r="K230" t="str">
        <f>+IF(G230="OUT of TIME",J230-VLOOKUP(B230,Enunciado!$F$3:$G$5,2,0),"")</f>
        <v/>
      </c>
    </row>
    <row r="231" spans="1:11" x14ac:dyDescent="0.25">
      <c r="A231" t="s">
        <v>247</v>
      </c>
      <c r="B231" t="s">
        <v>7</v>
      </c>
      <c r="C231" s="3">
        <v>41345</v>
      </c>
      <c r="D231" s="3">
        <v>41348</v>
      </c>
      <c r="E231" s="11" t="str">
        <f t="shared" si="52"/>
        <v>Dept1</v>
      </c>
      <c r="F231" s="1">
        <f>+VLOOKUP(B231,Enunciado!$F$3:$G$5,2,0)+C231</f>
        <v>41360</v>
      </c>
      <c r="G231" t="str">
        <f t="shared" si="53"/>
        <v>ON TIME</v>
      </c>
      <c r="H231">
        <f t="shared" si="54"/>
        <v>2013</v>
      </c>
      <c r="I231">
        <f t="shared" si="55"/>
        <v>3</v>
      </c>
      <c r="J231" s="15">
        <f t="shared" si="56"/>
        <v>3</v>
      </c>
      <c r="K231" t="str">
        <f>+IF(G231="OUT of TIME",J231-VLOOKUP(B231,Enunciado!$F$3:$G$5,2,0),"")</f>
        <v/>
      </c>
    </row>
    <row r="232" spans="1:11" x14ac:dyDescent="0.25">
      <c r="A232" t="s">
        <v>248</v>
      </c>
      <c r="B232" t="s">
        <v>7</v>
      </c>
      <c r="C232" s="3">
        <v>41055</v>
      </c>
      <c r="D232" s="3">
        <v>41056</v>
      </c>
      <c r="E232" s="11" t="str">
        <f t="shared" si="52"/>
        <v>Dept6</v>
      </c>
      <c r="F232" s="1">
        <f>+VLOOKUP(B232,Enunciado!$F$3:$G$5,2,0)+C232</f>
        <v>41070</v>
      </c>
      <c r="G232" t="str">
        <f t="shared" si="53"/>
        <v>ON TIME</v>
      </c>
      <c r="H232">
        <f t="shared" si="54"/>
        <v>2012</v>
      </c>
      <c r="I232">
        <f t="shared" si="55"/>
        <v>5</v>
      </c>
      <c r="J232" s="15">
        <f t="shared" si="56"/>
        <v>1</v>
      </c>
      <c r="K232" t="str">
        <f>+IF(G232="OUT of TIME",J232-VLOOKUP(B232,Enunciado!$F$3:$G$5,2,0),"")</f>
        <v/>
      </c>
    </row>
    <row r="233" spans="1:11" x14ac:dyDescent="0.25">
      <c r="A233" t="s">
        <v>249</v>
      </c>
      <c r="B233" t="s">
        <v>7</v>
      </c>
      <c r="C233" s="3">
        <v>41038</v>
      </c>
      <c r="D233" s="3">
        <v>41043</v>
      </c>
      <c r="E233" s="11" t="str">
        <f t="shared" si="52"/>
        <v>Dept5</v>
      </c>
      <c r="F233" s="1">
        <f>+VLOOKUP(B233,Enunciado!$F$3:$G$5,2,0)+C233</f>
        <v>41053</v>
      </c>
      <c r="G233" t="str">
        <f t="shared" si="53"/>
        <v>ON TIME</v>
      </c>
      <c r="H233">
        <f t="shared" si="54"/>
        <v>2012</v>
      </c>
      <c r="I233">
        <f t="shared" si="55"/>
        <v>5</v>
      </c>
      <c r="J233" s="15">
        <f t="shared" si="56"/>
        <v>5</v>
      </c>
      <c r="K233" t="str">
        <f>+IF(G233="OUT of TIME",J233-VLOOKUP(B233,Enunciado!$F$3:$G$5,2,0),"")</f>
        <v/>
      </c>
    </row>
    <row r="234" spans="1:11" x14ac:dyDescent="0.25">
      <c r="A234" t="s">
        <v>250</v>
      </c>
      <c r="B234" t="s">
        <v>7</v>
      </c>
      <c r="C234" s="3">
        <v>41111</v>
      </c>
      <c r="D234" s="3">
        <v>41112</v>
      </c>
      <c r="E234" s="11" t="str">
        <f t="shared" si="52"/>
        <v>Dept2</v>
      </c>
      <c r="F234" s="1">
        <f>+VLOOKUP(B234,Enunciado!$F$3:$G$5,2,0)+C234</f>
        <v>41126</v>
      </c>
      <c r="G234" t="str">
        <f t="shared" si="53"/>
        <v>ON TIME</v>
      </c>
      <c r="H234">
        <f t="shared" si="54"/>
        <v>2012</v>
      </c>
      <c r="I234">
        <f t="shared" si="55"/>
        <v>7</v>
      </c>
      <c r="J234" s="15">
        <f t="shared" si="56"/>
        <v>1</v>
      </c>
      <c r="K234" t="str">
        <f>+IF(G234="OUT of TIME",J234-VLOOKUP(B234,Enunciado!$F$3:$G$5,2,0),"")</f>
        <v/>
      </c>
    </row>
    <row r="235" spans="1:11" x14ac:dyDescent="0.25">
      <c r="A235" t="s">
        <v>251</v>
      </c>
      <c r="B235" t="s">
        <v>7</v>
      </c>
      <c r="C235" s="3">
        <v>41059</v>
      </c>
      <c r="D235" s="3">
        <v>41070</v>
      </c>
      <c r="E235" s="11" t="str">
        <f t="shared" si="52"/>
        <v>Dept3</v>
      </c>
      <c r="F235" s="1">
        <f>+VLOOKUP(B235,Enunciado!$F$3:$G$5,2,0)+C235</f>
        <v>41074</v>
      </c>
      <c r="G235" t="str">
        <f t="shared" si="53"/>
        <v>ON TIME</v>
      </c>
      <c r="H235">
        <f t="shared" si="54"/>
        <v>2012</v>
      </c>
      <c r="I235">
        <f t="shared" si="55"/>
        <v>5</v>
      </c>
      <c r="J235" s="15">
        <f t="shared" si="56"/>
        <v>11</v>
      </c>
      <c r="K235" t="str">
        <f>+IF(G235="OUT of TIME",J235-VLOOKUP(B235,Enunciado!$F$3:$G$5,2,0),"")</f>
        <v/>
      </c>
    </row>
    <row r="236" spans="1:11" x14ac:dyDescent="0.25">
      <c r="A236" t="s">
        <v>252</v>
      </c>
      <c r="B236" t="s">
        <v>5</v>
      </c>
      <c r="C236" s="3">
        <v>41475</v>
      </c>
      <c r="D236" s="3">
        <v>41476</v>
      </c>
      <c r="E236" s="11" t="str">
        <f t="shared" si="52"/>
        <v>Dept2</v>
      </c>
      <c r="F236" s="1">
        <f>+VLOOKUP(B236,Enunciado!$F$3:$G$5,2,0)+C236</f>
        <v>41505</v>
      </c>
      <c r="G236" t="str">
        <f t="shared" si="53"/>
        <v>ON TIME</v>
      </c>
      <c r="H236">
        <f t="shared" si="54"/>
        <v>2013</v>
      </c>
      <c r="I236">
        <f t="shared" si="55"/>
        <v>7</v>
      </c>
      <c r="J236" s="15">
        <f t="shared" si="56"/>
        <v>1</v>
      </c>
      <c r="K236" t="str">
        <f>+IF(G236="OUT of TIME",J236-VLOOKUP(B236,Enunciado!$F$3:$G$5,2,0),"")</f>
        <v/>
      </c>
    </row>
    <row r="237" spans="1:11" x14ac:dyDescent="0.25">
      <c r="A237" t="s">
        <v>253</v>
      </c>
      <c r="B237" t="s">
        <v>5</v>
      </c>
      <c r="C237" s="3">
        <v>40978</v>
      </c>
      <c r="D237" s="3">
        <v>40993</v>
      </c>
      <c r="E237" s="11" t="str">
        <f t="shared" si="52"/>
        <v>Dept4</v>
      </c>
      <c r="F237" s="1">
        <f>+VLOOKUP(B237,Enunciado!$F$3:$G$5,2,0)+C237</f>
        <v>41008</v>
      </c>
      <c r="G237" t="str">
        <f t="shared" si="53"/>
        <v>ON TIME</v>
      </c>
      <c r="H237">
        <f t="shared" si="54"/>
        <v>2012</v>
      </c>
      <c r="I237">
        <f t="shared" si="55"/>
        <v>3</v>
      </c>
      <c r="J237" s="15">
        <f t="shared" si="56"/>
        <v>15</v>
      </c>
      <c r="K237" t="str">
        <f>+IF(G237="OUT of TIME",J237-VLOOKUP(B237,Enunciado!$F$3:$G$5,2,0),"")</f>
        <v/>
      </c>
    </row>
    <row r="238" spans="1:11" x14ac:dyDescent="0.25">
      <c r="A238" t="s">
        <v>254</v>
      </c>
      <c r="B238" t="s">
        <v>8</v>
      </c>
      <c r="C238" s="3">
        <v>41017</v>
      </c>
      <c r="D238" s="3">
        <v>41025</v>
      </c>
      <c r="E238" s="11" t="str">
        <f t="shared" si="52"/>
        <v>Dept3</v>
      </c>
      <c r="F238" s="1">
        <f>+VLOOKUP(B238,Enunciado!$F$3:$G$5,2,0)+C238</f>
        <v>41022</v>
      </c>
      <c r="G238" t="str">
        <f t="shared" si="53"/>
        <v>OUT OF TIME</v>
      </c>
      <c r="H238">
        <f t="shared" si="54"/>
        <v>2012</v>
      </c>
      <c r="I238">
        <f t="shared" si="55"/>
        <v>4</v>
      </c>
      <c r="J238" s="15">
        <f t="shared" si="56"/>
        <v>8</v>
      </c>
      <c r="K238">
        <f>+IF(G238="OUT of TIME",J238-VLOOKUP(B238,Enunciado!$F$3:$G$5,2,0),"")</f>
        <v>3</v>
      </c>
    </row>
    <row r="239" spans="1:11" x14ac:dyDescent="0.25">
      <c r="A239" t="s">
        <v>255</v>
      </c>
      <c r="B239" t="s">
        <v>8</v>
      </c>
      <c r="C239" s="3">
        <v>41092</v>
      </c>
      <c r="D239" s="3">
        <v>41112</v>
      </c>
      <c r="E239" s="11" t="str">
        <f t="shared" si="52"/>
        <v>Dept6</v>
      </c>
      <c r="F239" s="1">
        <f>+VLOOKUP(B239,Enunciado!$F$3:$G$5,2,0)+C239</f>
        <v>41097</v>
      </c>
      <c r="G239" t="str">
        <f t="shared" si="53"/>
        <v>OUT OF TIME</v>
      </c>
      <c r="H239">
        <f t="shared" si="54"/>
        <v>2012</v>
      </c>
      <c r="I239">
        <f t="shared" si="55"/>
        <v>7</v>
      </c>
      <c r="J239" s="15">
        <f t="shared" si="56"/>
        <v>20</v>
      </c>
      <c r="K239">
        <f>+IF(G239="OUT of TIME",J239-VLOOKUP(B239,Enunciado!$F$3:$G$5,2,0),"")</f>
        <v>15</v>
      </c>
    </row>
    <row r="240" spans="1:11" x14ac:dyDescent="0.25">
      <c r="A240" t="s">
        <v>256</v>
      </c>
      <c r="B240" t="s">
        <v>8</v>
      </c>
      <c r="C240" s="3">
        <v>41203</v>
      </c>
      <c r="D240" s="3">
        <v>41235</v>
      </c>
      <c r="E240" s="11" t="str">
        <f t="shared" si="52"/>
        <v>Dept1</v>
      </c>
      <c r="F240" s="1">
        <f>+VLOOKUP(B240,Enunciado!$F$3:$G$5,2,0)+C240</f>
        <v>41208</v>
      </c>
      <c r="G240" t="str">
        <f t="shared" si="53"/>
        <v>OUT OF TIME</v>
      </c>
      <c r="H240">
        <f t="shared" si="54"/>
        <v>2012</v>
      </c>
      <c r="I240">
        <f t="shared" si="55"/>
        <v>10</v>
      </c>
      <c r="J240" s="15">
        <f t="shared" si="56"/>
        <v>32</v>
      </c>
      <c r="K240">
        <f>+IF(G240="OUT of TIME",J240-VLOOKUP(B240,Enunciado!$F$3:$G$5,2,0),"")</f>
        <v>27</v>
      </c>
    </row>
    <row r="241" spans="1:11" x14ac:dyDescent="0.25">
      <c r="A241" t="s">
        <v>257</v>
      </c>
      <c r="B241" t="s">
        <v>8</v>
      </c>
      <c r="C241" s="3">
        <v>41433</v>
      </c>
      <c r="D241" s="3">
        <v>41452</v>
      </c>
      <c r="E241" s="11" t="str">
        <f t="shared" si="52"/>
        <v>Dept4</v>
      </c>
      <c r="F241" s="1">
        <f>+VLOOKUP(B241,Enunciado!$F$3:$G$5,2,0)+C241</f>
        <v>41438</v>
      </c>
      <c r="G241" t="str">
        <f t="shared" si="53"/>
        <v>OUT OF TIME</v>
      </c>
      <c r="H241">
        <f t="shared" si="54"/>
        <v>2013</v>
      </c>
      <c r="I241">
        <f t="shared" si="55"/>
        <v>6</v>
      </c>
      <c r="J241" s="15">
        <f t="shared" si="56"/>
        <v>19</v>
      </c>
      <c r="K241">
        <f>+IF(G241="OUT of TIME",J241-VLOOKUP(B241,Enunciado!$F$3:$G$5,2,0),"")</f>
        <v>14</v>
      </c>
    </row>
    <row r="242" spans="1:11" x14ac:dyDescent="0.25">
      <c r="A242" t="s">
        <v>258</v>
      </c>
      <c r="B242" t="s">
        <v>7</v>
      </c>
      <c r="C242" s="3">
        <v>41562</v>
      </c>
      <c r="D242" s="3">
        <v>41572</v>
      </c>
      <c r="E242" s="11" t="str">
        <f t="shared" si="52"/>
        <v>Dept4</v>
      </c>
      <c r="F242" s="1">
        <f>+VLOOKUP(B242,Enunciado!$F$3:$G$5,2,0)+C242</f>
        <v>41577</v>
      </c>
      <c r="G242" t="str">
        <f t="shared" si="53"/>
        <v>ON TIME</v>
      </c>
      <c r="H242">
        <f t="shared" si="54"/>
        <v>2013</v>
      </c>
      <c r="I242">
        <f t="shared" si="55"/>
        <v>10</v>
      </c>
      <c r="J242" s="15">
        <f t="shared" si="56"/>
        <v>10</v>
      </c>
      <c r="K242" t="str">
        <f>+IF(G242="OUT of TIME",J242-VLOOKUP(B242,Enunciado!$F$3:$G$5,2,0),"")</f>
        <v/>
      </c>
    </row>
    <row r="243" spans="1:11" x14ac:dyDescent="0.25">
      <c r="A243" t="s">
        <v>259</v>
      </c>
      <c r="B243" t="s">
        <v>8</v>
      </c>
      <c r="C243" s="3">
        <v>41423</v>
      </c>
      <c r="D243" s="3">
        <v>41425</v>
      </c>
      <c r="E243" s="11" t="str">
        <f t="shared" si="52"/>
        <v>Dept6</v>
      </c>
      <c r="F243" s="1">
        <f>+VLOOKUP(B243,Enunciado!$F$3:$G$5,2,0)+C243</f>
        <v>41428</v>
      </c>
      <c r="G243" t="str">
        <f t="shared" si="53"/>
        <v>ON TIME</v>
      </c>
      <c r="H243">
        <f t="shared" si="54"/>
        <v>2013</v>
      </c>
      <c r="I243">
        <f t="shared" si="55"/>
        <v>5</v>
      </c>
      <c r="J243" s="15">
        <f t="shared" si="56"/>
        <v>2</v>
      </c>
      <c r="K243" t="str">
        <f>+IF(G243="OUT of TIME",J243-VLOOKUP(B243,Enunciado!$F$3:$G$5,2,0),"")</f>
        <v/>
      </c>
    </row>
    <row r="244" spans="1:11" x14ac:dyDescent="0.25">
      <c r="A244" t="s">
        <v>260</v>
      </c>
      <c r="B244" t="s">
        <v>7</v>
      </c>
      <c r="C244" s="3">
        <v>41532</v>
      </c>
      <c r="D244" s="3">
        <v>41554</v>
      </c>
      <c r="E244" s="11" t="str">
        <f t="shared" si="52"/>
        <v>Dept5</v>
      </c>
      <c r="F244" s="1">
        <f>+VLOOKUP(B244,Enunciado!$F$3:$G$5,2,0)+C244</f>
        <v>41547</v>
      </c>
      <c r="G244" t="str">
        <f t="shared" si="53"/>
        <v>OUT OF TIME</v>
      </c>
      <c r="H244">
        <f t="shared" si="54"/>
        <v>2013</v>
      </c>
      <c r="I244">
        <f t="shared" si="55"/>
        <v>9</v>
      </c>
      <c r="J244" s="15">
        <f t="shared" si="56"/>
        <v>22</v>
      </c>
      <c r="K244">
        <f>+IF(G244="OUT of TIME",J244-VLOOKUP(B244,Enunciado!$F$3:$G$5,2,0),"")</f>
        <v>7</v>
      </c>
    </row>
    <row r="245" spans="1:11" x14ac:dyDescent="0.25">
      <c r="A245" t="s">
        <v>261</v>
      </c>
      <c r="B245" t="s">
        <v>8</v>
      </c>
      <c r="C245" s="3">
        <v>41553</v>
      </c>
      <c r="D245" s="3">
        <v>41567</v>
      </c>
      <c r="E245" s="11" t="str">
        <f t="shared" si="52"/>
        <v>Dept1</v>
      </c>
      <c r="F245" s="1">
        <f>+VLOOKUP(B245,Enunciado!$F$3:$G$5,2,0)+C245</f>
        <v>41558</v>
      </c>
      <c r="G245" t="str">
        <f t="shared" si="53"/>
        <v>OUT OF TIME</v>
      </c>
      <c r="H245">
        <f t="shared" si="54"/>
        <v>2013</v>
      </c>
      <c r="I245">
        <f t="shared" si="55"/>
        <v>10</v>
      </c>
      <c r="J245" s="15">
        <f t="shared" si="56"/>
        <v>14</v>
      </c>
      <c r="K245">
        <f>+IF(G245="OUT of TIME",J245-VLOOKUP(B245,Enunciado!$F$3:$G$5,2,0),"")</f>
        <v>9</v>
      </c>
    </row>
    <row r="246" spans="1:11" x14ac:dyDescent="0.25">
      <c r="A246" t="s">
        <v>262</v>
      </c>
      <c r="B246" t="s">
        <v>7</v>
      </c>
      <c r="C246" s="3">
        <v>41493</v>
      </c>
      <c r="D246" s="3">
        <v>41537</v>
      </c>
      <c r="E246" s="11" t="str">
        <f t="shared" si="52"/>
        <v>Dept3</v>
      </c>
      <c r="F246" s="1">
        <f>+VLOOKUP(B246,Enunciado!$F$3:$G$5,2,0)+C246</f>
        <v>41508</v>
      </c>
      <c r="G246" t="str">
        <f t="shared" si="53"/>
        <v>OUT OF TIME</v>
      </c>
      <c r="H246">
        <f t="shared" si="54"/>
        <v>2013</v>
      </c>
      <c r="I246">
        <f t="shared" si="55"/>
        <v>8</v>
      </c>
      <c r="J246" s="15">
        <f t="shared" si="56"/>
        <v>44</v>
      </c>
      <c r="K246">
        <f>+IF(G246="OUT of TIME",J246-VLOOKUP(B246,Enunciado!$F$3:$G$5,2,0),"")</f>
        <v>29</v>
      </c>
    </row>
    <row r="247" spans="1:11" x14ac:dyDescent="0.25">
      <c r="A247" t="s">
        <v>263</v>
      </c>
      <c r="B247" t="s">
        <v>7</v>
      </c>
      <c r="C247" s="3">
        <v>41129</v>
      </c>
      <c r="D247" s="3">
        <v>41130</v>
      </c>
      <c r="E247" s="11" t="str">
        <f t="shared" si="52"/>
        <v>Dept4</v>
      </c>
      <c r="F247" s="1">
        <f>+VLOOKUP(B247,Enunciado!$F$3:$G$5,2,0)+C247</f>
        <v>41144</v>
      </c>
      <c r="G247" t="str">
        <f t="shared" si="53"/>
        <v>ON TIME</v>
      </c>
      <c r="H247">
        <f t="shared" si="54"/>
        <v>2012</v>
      </c>
      <c r="I247">
        <f t="shared" si="55"/>
        <v>8</v>
      </c>
      <c r="J247" s="15">
        <f t="shared" si="56"/>
        <v>1</v>
      </c>
      <c r="K247" t="str">
        <f>+IF(G247="OUT of TIME",J247-VLOOKUP(B247,Enunciado!$F$3:$G$5,2,0),"")</f>
        <v/>
      </c>
    </row>
    <row r="248" spans="1:11" x14ac:dyDescent="0.25">
      <c r="A248" t="s">
        <v>264</v>
      </c>
      <c r="B248" t="s">
        <v>5</v>
      </c>
      <c r="C248" s="3">
        <v>41009</v>
      </c>
      <c r="D248" s="3">
        <v>41010</v>
      </c>
      <c r="E248" s="11" t="str">
        <f t="shared" si="52"/>
        <v>Dept5</v>
      </c>
      <c r="F248" s="1">
        <f>+VLOOKUP(B248,Enunciado!$F$3:$G$5,2,0)+C248</f>
        <v>41039</v>
      </c>
      <c r="G248" t="str">
        <f t="shared" si="53"/>
        <v>ON TIME</v>
      </c>
      <c r="H248">
        <f t="shared" si="54"/>
        <v>2012</v>
      </c>
      <c r="I248">
        <f t="shared" si="55"/>
        <v>4</v>
      </c>
      <c r="J248" s="15">
        <f t="shared" si="56"/>
        <v>1</v>
      </c>
      <c r="K248" t="str">
        <f>+IF(G248="OUT of TIME",J248-VLOOKUP(B248,Enunciado!$F$3:$G$5,2,0),"")</f>
        <v/>
      </c>
    </row>
    <row r="249" spans="1:11" x14ac:dyDescent="0.25">
      <c r="A249" t="s">
        <v>265</v>
      </c>
      <c r="B249" t="s">
        <v>8</v>
      </c>
      <c r="C249" s="3">
        <v>41185</v>
      </c>
      <c r="D249" s="3">
        <v>41223</v>
      </c>
      <c r="E249" s="11" t="str">
        <f t="shared" si="52"/>
        <v>Dept2</v>
      </c>
      <c r="F249" s="1">
        <f>+VLOOKUP(B249,Enunciado!$F$3:$G$5,2,0)+C249</f>
        <v>41190</v>
      </c>
      <c r="G249" t="str">
        <f t="shared" si="53"/>
        <v>OUT OF TIME</v>
      </c>
      <c r="H249">
        <f t="shared" si="54"/>
        <v>2012</v>
      </c>
      <c r="I249">
        <f t="shared" si="55"/>
        <v>10</v>
      </c>
      <c r="J249" s="15">
        <f t="shared" si="56"/>
        <v>38</v>
      </c>
      <c r="K249">
        <f>+IF(G249="OUT of TIME",J249-VLOOKUP(B249,Enunciado!$F$3:$G$5,2,0),"")</f>
        <v>33</v>
      </c>
    </row>
    <row r="250" spans="1:11" x14ac:dyDescent="0.25">
      <c r="A250" t="s">
        <v>266</v>
      </c>
      <c r="B250" t="s">
        <v>8</v>
      </c>
      <c r="C250" s="3">
        <v>41428</v>
      </c>
      <c r="D250" s="3">
        <v>41440</v>
      </c>
      <c r="E250" s="11" t="str">
        <f t="shared" si="52"/>
        <v>Dept6</v>
      </c>
      <c r="F250" s="1">
        <f>+VLOOKUP(B250,Enunciado!$F$3:$G$5,2,0)+C250</f>
        <v>41433</v>
      </c>
      <c r="G250" t="str">
        <f t="shared" si="53"/>
        <v>OUT OF TIME</v>
      </c>
      <c r="H250">
        <f t="shared" si="54"/>
        <v>2013</v>
      </c>
      <c r="I250">
        <f t="shared" si="55"/>
        <v>6</v>
      </c>
      <c r="J250" s="15">
        <f t="shared" si="56"/>
        <v>12</v>
      </c>
      <c r="K250">
        <f>+IF(G250="OUT of TIME",J250-VLOOKUP(B250,Enunciado!$F$3:$G$5,2,0),"")</f>
        <v>7</v>
      </c>
    </row>
    <row r="251" spans="1:11" x14ac:dyDescent="0.25">
      <c r="A251" t="s">
        <v>267</v>
      </c>
      <c r="B251" t="s">
        <v>5</v>
      </c>
      <c r="C251" s="3">
        <v>41008</v>
      </c>
      <c r="D251" s="3">
        <v>41010</v>
      </c>
      <c r="E251" s="11" t="str">
        <f t="shared" si="52"/>
        <v>Dept4</v>
      </c>
      <c r="F251" s="1">
        <f>+VLOOKUP(B251,Enunciado!$F$3:$G$5,2,0)+C251</f>
        <v>41038</v>
      </c>
      <c r="G251" t="str">
        <f t="shared" si="53"/>
        <v>ON TIME</v>
      </c>
      <c r="H251">
        <f t="shared" si="54"/>
        <v>2012</v>
      </c>
      <c r="I251">
        <f t="shared" si="55"/>
        <v>4</v>
      </c>
      <c r="J251" s="15">
        <f t="shared" si="56"/>
        <v>2</v>
      </c>
      <c r="K251" t="str">
        <f>+IF(G251="OUT of TIME",J251-VLOOKUP(B251,Enunciado!$F$3:$G$5,2,0),"")</f>
        <v/>
      </c>
    </row>
    <row r="252" spans="1:11" x14ac:dyDescent="0.25">
      <c r="A252" t="s">
        <v>268</v>
      </c>
      <c r="B252" t="s">
        <v>5</v>
      </c>
      <c r="C252" s="3">
        <v>41501</v>
      </c>
      <c r="D252" s="3">
        <v>41543</v>
      </c>
      <c r="E252" s="11" t="str">
        <f t="shared" si="52"/>
        <v>Dept1</v>
      </c>
      <c r="F252" s="1">
        <f>+VLOOKUP(B252,Enunciado!$F$3:$G$5,2,0)+C252</f>
        <v>41531</v>
      </c>
      <c r="G252" t="str">
        <f t="shared" si="53"/>
        <v>OUT OF TIME</v>
      </c>
      <c r="H252">
        <f t="shared" si="54"/>
        <v>2013</v>
      </c>
      <c r="I252">
        <f t="shared" si="55"/>
        <v>8</v>
      </c>
      <c r="J252" s="15">
        <f t="shared" si="56"/>
        <v>42</v>
      </c>
      <c r="K252">
        <f>+IF(G252="OUT of TIME",J252-VLOOKUP(B252,Enunciado!$F$3:$G$5,2,0),"")</f>
        <v>12</v>
      </c>
    </row>
    <row r="253" spans="1:11" x14ac:dyDescent="0.25">
      <c r="A253" t="s">
        <v>269</v>
      </c>
      <c r="B253" t="s">
        <v>8</v>
      </c>
      <c r="C253" s="3">
        <v>41348</v>
      </c>
      <c r="D253" s="3">
        <v>41350</v>
      </c>
      <c r="E253" s="11" t="str">
        <f t="shared" si="52"/>
        <v>Dept2</v>
      </c>
      <c r="F253" s="1">
        <f>+VLOOKUP(B253,Enunciado!$F$3:$G$5,2,0)+C253</f>
        <v>41353</v>
      </c>
      <c r="G253" t="str">
        <f t="shared" si="53"/>
        <v>ON TIME</v>
      </c>
      <c r="H253">
        <f t="shared" si="54"/>
        <v>2013</v>
      </c>
      <c r="I253">
        <f t="shared" si="55"/>
        <v>3</v>
      </c>
      <c r="J253" s="15">
        <f t="shared" si="56"/>
        <v>2</v>
      </c>
      <c r="K253" t="str">
        <f>+IF(G253="OUT of TIME",J253-VLOOKUP(B253,Enunciado!$F$3:$G$5,2,0),"")</f>
        <v/>
      </c>
    </row>
    <row r="254" spans="1:11" x14ac:dyDescent="0.25">
      <c r="A254" t="s">
        <v>270</v>
      </c>
      <c r="B254" t="s">
        <v>5</v>
      </c>
      <c r="C254" s="3">
        <v>41085</v>
      </c>
      <c r="D254" s="3">
        <v>41086</v>
      </c>
      <c r="E254" s="11" t="str">
        <f t="shared" si="52"/>
        <v>Dept1</v>
      </c>
      <c r="F254" s="1">
        <f>+VLOOKUP(B254,Enunciado!$F$3:$G$5,2,0)+C254</f>
        <v>41115</v>
      </c>
      <c r="G254" t="str">
        <f t="shared" si="53"/>
        <v>ON TIME</v>
      </c>
      <c r="H254">
        <f t="shared" si="54"/>
        <v>2012</v>
      </c>
      <c r="I254">
        <f t="shared" si="55"/>
        <v>6</v>
      </c>
      <c r="J254" s="15">
        <f t="shared" si="56"/>
        <v>1</v>
      </c>
      <c r="K254" t="str">
        <f>+IF(G254="OUT of TIME",J254-VLOOKUP(B254,Enunciado!$F$3:$G$5,2,0),"")</f>
        <v/>
      </c>
    </row>
    <row r="255" spans="1:11" x14ac:dyDescent="0.25">
      <c r="A255" t="s">
        <v>271</v>
      </c>
      <c r="B255" t="s">
        <v>5</v>
      </c>
      <c r="C255" s="3">
        <v>41507</v>
      </c>
      <c r="D255" s="3">
        <v>41520</v>
      </c>
      <c r="E255" s="11" t="str">
        <f t="shared" si="52"/>
        <v>Dept5</v>
      </c>
      <c r="F255" s="1">
        <f>+VLOOKUP(B255,Enunciado!$F$3:$G$5,2,0)+C255</f>
        <v>41537</v>
      </c>
      <c r="G255" t="str">
        <f t="shared" si="53"/>
        <v>ON TIME</v>
      </c>
      <c r="H255">
        <f t="shared" si="54"/>
        <v>2013</v>
      </c>
      <c r="I255">
        <f t="shared" si="55"/>
        <v>8</v>
      </c>
      <c r="J255" s="15">
        <f t="shared" si="56"/>
        <v>13</v>
      </c>
      <c r="K255" t="str">
        <f>+IF(G255="OUT of TIME",J255-VLOOKUP(B255,Enunciado!$F$3:$G$5,2,0),"")</f>
        <v/>
      </c>
    </row>
    <row r="256" spans="1:11" x14ac:dyDescent="0.25">
      <c r="A256" t="s">
        <v>272</v>
      </c>
      <c r="B256" t="s">
        <v>8</v>
      </c>
      <c r="C256" s="3">
        <v>41031</v>
      </c>
      <c r="D256" s="3">
        <v>41039</v>
      </c>
      <c r="E256" s="11" t="str">
        <f t="shared" si="52"/>
        <v>Dept2</v>
      </c>
      <c r="F256" s="1">
        <f>+VLOOKUP(B256,Enunciado!$F$3:$G$5,2,0)+C256</f>
        <v>41036</v>
      </c>
      <c r="G256" t="str">
        <f t="shared" si="53"/>
        <v>OUT OF TIME</v>
      </c>
      <c r="H256">
        <f t="shared" si="54"/>
        <v>2012</v>
      </c>
      <c r="I256">
        <f t="shared" si="55"/>
        <v>5</v>
      </c>
      <c r="J256" s="15">
        <f t="shared" si="56"/>
        <v>8</v>
      </c>
      <c r="K256">
        <f>+IF(G256="OUT of TIME",J256-VLOOKUP(B256,Enunciado!$F$3:$G$5,2,0),"")</f>
        <v>3</v>
      </c>
    </row>
    <row r="257" spans="1:11" x14ac:dyDescent="0.25">
      <c r="A257" t="s">
        <v>273</v>
      </c>
      <c r="B257" t="s">
        <v>7</v>
      </c>
      <c r="C257" s="3">
        <v>41379</v>
      </c>
      <c r="D257" s="3">
        <v>41428</v>
      </c>
      <c r="E257" s="11" t="str">
        <f t="shared" si="52"/>
        <v>Dept2</v>
      </c>
      <c r="F257" s="1">
        <f>+VLOOKUP(B257,Enunciado!$F$3:$G$5,2,0)+C257</f>
        <v>41394</v>
      </c>
      <c r="G257" t="str">
        <f t="shared" si="53"/>
        <v>OUT OF TIME</v>
      </c>
      <c r="H257">
        <f t="shared" si="54"/>
        <v>2013</v>
      </c>
      <c r="I257">
        <f t="shared" si="55"/>
        <v>4</v>
      </c>
      <c r="J257" s="15">
        <f t="shared" si="56"/>
        <v>49</v>
      </c>
      <c r="K257">
        <f>+IF(G257="OUT of TIME",J257-VLOOKUP(B257,Enunciado!$F$3:$G$5,2,0),"")</f>
        <v>34</v>
      </c>
    </row>
    <row r="258" spans="1:11" x14ac:dyDescent="0.25">
      <c r="A258" t="s">
        <v>274</v>
      </c>
      <c r="B258" t="s">
        <v>7</v>
      </c>
      <c r="C258" s="3">
        <v>41231</v>
      </c>
      <c r="D258" s="3">
        <v>41241</v>
      </c>
      <c r="E258" s="11" t="str">
        <f t="shared" si="52"/>
        <v>Dept3</v>
      </c>
      <c r="F258" s="1">
        <f>+VLOOKUP(B258,Enunciado!$F$3:$G$5,2,0)+C258</f>
        <v>41246</v>
      </c>
      <c r="G258" t="str">
        <f t="shared" si="53"/>
        <v>ON TIME</v>
      </c>
      <c r="H258">
        <f t="shared" si="54"/>
        <v>2012</v>
      </c>
      <c r="I258">
        <f t="shared" si="55"/>
        <v>11</v>
      </c>
      <c r="J258" s="15">
        <f t="shared" si="56"/>
        <v>10</v>
      </c>
      <c r="K258" t="str">
        <f>+IF(G258="OUT of TIME",J258-VLOOKUP(B258,Enunciado!$F$3:$G$5,2,0),"")</f>
        <v/>
      </c>
    </row>
    <row r="259" spans="1:11" x14ac:dyDescent="0.25">
      <c r="A259" t="s">
        <v>275</v>
      </c>
      <c r="B259" t="s">
        <v>7</v>
      </c>
      <c r="C259" s="3">
        <v>41453</v>
      </c>
      <c r="D259" s="3">
        <v>41454</v>
      </c>
      <c r="E259" s="11" t="str">
        <f t="shared" ref="E259:E322" si="57">+LEFT(A259,5)</f>
        <v>Dept6</v>
      </c>
      <c r="F259" s="1">
        <f>+VLOOKUP(B259,Enunciado!$F$3:$G$5,2,0)+C259</f>
        <v>41468</v>
      </c>
      <c r="G259" t="str">
        <f t="shared" ref="G259:G322" si="58">+IF(F259&gt;=D259,"ON TIME","OUT OF TIME")</f>
        <v>ON TIME</v>
      </c>
      <c r="H259">
        <f t="shared" ref="H259:H322" si="59">+YEAR(C259)</f>
        <v>2013</v>
      </c>
      <c r="I259">
        <f t="shared" ref="I259:I322" si="60">+MONTH(C259)</f>
        <v>6</v>
      </c>
      <c r="J259" s="15">
        <f t="shared" ref="J259:J322" si="61">+D259-C259</f>
        <v>1</v>
      </c>
      <c r="K259" t="str">
        <f>+IF(G259="OUT of TIME",J259-VLOOKUP(B259,Enunciado!$F$3:$G$5,2,0),"")</f>
        <v/>
      </c>
    </row>
    <row r="260" spans="1:11" x14ac:dyDescent="0.25">
      <c r="A260" t="s">
        <v>276</v>
      </c>
      <c r="B260" t="s">
        <v>5</v>
      </c>
      <c r="C260" s="3">
        <v>41091</v>
      </c>
      <c r="D260" s="3">
        <v>41092</v>
      </c>
      <c r="E260" s="11" t="str">
        <f t="shared" si="57"/>
        <v>Dept2</v>
      </c>
      <c r="F260" s="1">
        <f>+VLOOKUP(B260,Enunciado!$F$3:$G$5,2,0)+C260</f>
        <v>41121</v>
      </c>
      <c r="G260" t="str">
        <f t="shared" si="58"/>
        <v>ON TIME</v>
      </c>
      <c r="H260">
        <f t="shared" si="59"/>
        <v>2012</v>
      </c>
      <c r="I260">
        <f t="shared" si="60"/>
        <v>7</v>
      </c>
      <c r="J260" s="15">
        <f t="shared" si="61"/>
        <v>1</v>
      </c>
      <c r="K260" t="str">
        <f>+IF(G260="OUT of TIME",J260-VLOOKUP(B260,Enunciado!$F$3:$G$5,2,0),"")</f>
        <v/>
      </c>
    </row>
    <row r="261" spans="1:11" x14ac:dyDescent="0.25">
      <c r="A261" t="s">
        <v>277</v>
      </c>
      <c r="B261" t="s">
        <v>8</v>
      </c>
      <c r="C261" s="3">
        <v>41510</v>
      </c>
      <c r="D261" s="3">
        <v>41510</v>
      </c>
      <c r="E261" s="11" t="str">
        <f t="shared" si="57"/>
        <v>Dept5</v>
      </c>
      <c r="F261" s="1">
        <f>+VLOOKUP(B261,Enunciado!$F$3:$G$5,2,0)+C261</f>
        <v>41515</v>
      </c>
      <c r="G261" t="str">
        <f t="shared" si="58"/>
        <v>ON TIME</v>
      </c>
      <c r="H261">
        <f t="shared" si="59"/>
        <v>2013</v>
      </c>
      <c r="I261">
        <f t="shared" si="60"/>
        <v>8</v>
      </c>
      <c r="J261" s="15">
        <f t="shared" si="61"/>
        <v>0</v>
      </c>
      <c r="K261" t="str">
        <f>+IF(G261="OUT of TIME",J261-VLOOKUP(B261,Enunciado!$F$3:$G$5,2,0),"")</f>
        <v/>
      </c>
    </row>
    <row r="262" spans="1:11" x14ac:dyDescent="0.25">
      <c r="A262" t="s">
        <v>278</v>
      </c>
      <c r="B262" t="s">
        <v>7</v>
      </c>
      <c r="C262" s="3">
        <v>41637</v>
      </c>
      <c r="D262" s="3">
        <v>41647</v>
      </c>
      <c r="E262" s="11" t="str">
        <f t="shared" si="57"/>
        <v>Dept2</v>
      </c>
      <c r="F262" s="1">
        <f>+VLOOKUP(B262,Enunciado!$F$3:$G$5,2,0)+C262</f>
        <v>41652</v>
      </c>
      <c r="G262" t="str">
        <f t="shared" si="58"/>
        <v>ON TIME</v>
      </c>
      <c r="H262">
        <f t="shared" si="59"/>
        <v>2013</v>
      </c>
      <c r="I262">
        <f t="shared" si="60"/>
        <v>12</v>
      </c>
      <c r="J262" s="15">
        <f t="shared" si="61"/>
        <v>10</v>
      </c>
      <c r="K262" t="str">
        <f>+IF(G262="OUT of TIME",J262-VLOOKUP(B262,Enunciado!$F$3:$G$5,2,0),"")</f>
        <v/>
      </c>
    </row>
    <row r="263" spans="1:11" x14ac:dyDescent="0.25">
      <c r="A263" t="s">
        <v>279</v>
      </c>
      <c r="B263" t="s">
        <v>5</v>
      </c>
      <c r="C263" s="3">
        <v>41522</v>
      </c>
      <c r="D263" s="3">
        <v>41537</v>
      </c>
      <c r="E263" s="11" t="str">
        <f t="shared" si="57"/>
        <v>Dept1</v>
      </c>
      <c r="F263" s="1">
        <f>+VLOOKUP(B263,Enunciado!$F$3:$G$5,2,0)+C263</f>
        <v>41552</v>
      </c>
      <c r="G263" t="str">
        <f t="shared" si="58"/>
        <v>ON TIME</v>
      </c>
      <c r="H263">
        <f t="shared" si="59"/>
        <v>2013</v>
      </c>
      <c r="I263">
        <f t="shared" si="60"/>
        <v>9</v>
      </c>
      <c r="J263" s="15">
        <f t="shared" si="61"/>
        <v>15</v>
      </c>
      <c r="K263" t="str">
        <f>+IF(G263="OUT of TIME",J263-VLOOKUP(B263,Enunciado!$F$3:$G$5,2,0),"")</f>
        <v/>
      </c>
    </row>
    <row r="264" spans="1:11" x14ac:dyDescent="0.25">
      <c r="A264" t="s">
        <v>280</v>
      </c>
      <c r="B264" t="s">
        <v>7</v>
      </c>
      <c r="C264" s="3">
        <v>41632</v>
      </c>
      <c r="D264" s="3">
        <v>41634</v>
      </c>
      <c r="E264" s="11" t="str">
        <f t="shared" si="57"/>
        <v>Dept2</v>
      </c>
      <c r="F264" s="1">
        <f>+VLOOKUP(B264,Enunciado!$F$3:$G$5,2,0)+C264</f>
        <v>41647</v>
      </c>
      <c r="G264" t="str">
        <f t="shared" si="58"/>
        <v>ON TIME</v>
      </c>
      <c r="H264">
        <f t="shared" si="59"/>
        <v>2013</v>
      </c>
      <c r="I264">
        <f t="shared" si="60"/>
        <v>12</v>
      </c>
      <c r="J264" s="15">
        <f t="shared" si="61"/>
        <v>2</v>
      </c>
      <c r="K264" t="str">
        <f>+IF(G264="OUT of TIME",J264-VLOOKUP(B264,Enunciado!$F$3:$G$5,2,0),"")</f>
        <v/>
      </c>
    </row>
    <row r="265" spans="1:11" x14ac:dyDescent="0.25">
      <c r="A265" t="s">
        <v>281</v>
      </c>
      <c r="B265" t="s">
        <v>8</v>
      </c>
      <c r="C265" s="3">
        <v>41328</v>
      </c>
      <c r="D265" s="3">
        <v>41329</v>
      </c>
      <c r="E265" s="11" t="str">
        <f t="shared" si="57"/>
        <v>Dept2</v>
      </c>
      <c r="F265" s="1">
        <f>+VLOOKUP(B265,Enunciado!$F$3:$G$5,2,0)+C265</f>
        <v>41333</v>
      </c>
      <c r="G265" t="str">
        <f t="shared" si="58"/>
        <v>ON TIME</v>
      </c>
      <c r="H265">
        <f t="shared" si="59"/>
        <v>2013</v>
      </c>
      <c r="I265">
        <f t="shared" si="60"/>
        <v>2</v>
      </c>
      <c r="J265" s="15">
        <f t="shared" si="61"/>
        <v>1</v>
      </c>
      <c r="K265" t="str">
        <f>+IF(G265="OUT of TIME",J265-VLOOKUP(B265,Enunciado!$F$3:$G$5,2,0),"")</f>
        <v/>
      </c>
    </row>
    <row r="266" spans="1:11" x14ac:dyDescent="0.25">
      <c r="A266" t="s">
        <v>282</v>
      </c>
      <c r="B266" t="s">
        <v>5</v>
      </c>
      <c r="C266" s="3">
        <v>41544</v>
      </c>
      <c r="D266" s="3">
        <v>41554</v>
      </c>
      <c r="E266" s="11" t="str">
        <f t="shared" si="57"/>
        <v>Dept2</v>
      </c>
      <c r="F266" s="1">
        <f>+VLOOKUP(B266,Enunciado!$F$3:$G$5,2,0)+C266</f>
        <v>41574</v>
      </c>
      <c r="G266" t="str">
        <f t="shared" si="58"/>
        <v>ON TIME</v>
      </c>
      <c r="H266">
        <f t="shared" si="59"/>
        <v>2013</v>
      </c>
      <c r="I266">
        <f t="shared" si="60"/>
        <v>9</v>
      </c>
      <c r="J266" s="15">
        <f t="shared" si="61"/>
        <v>10</v>
      </c>
      <c r="K266" t="str">
        <f>+IF(G266="OUT of TIME",J266-VLOOKUP(B266,Enunciado!$F$3:$G$5,2,0),"")</f>
        <v/>
      </c>
    </row>
    <row r="267" spans="1:11" x14ac:dyDescent="0.25">
      <c r="A267" t="s">
        <v>283</v>
      </c>
      <c r="B267" t="s">
        <v>8</v>
      </c>
      <c r="C267" s="3">
        <v>41572</v>
      </c>
      <c r="D267" s="3">
        <v>41578</v>
      </c>
      <c r="E267" s="11" t="str">
        <f t="shared" si="57"/>
        <v>Dept2</v>
      </c>
      <c r="F267" s="1">
        <f>+VLOOKUP(B267,Enunciado!$F$3:$G$5,2,0)+C267</f>
        <v>41577</v>
      </c>
      <c r="G267" t="str">
        <f t="shared" si="58"/>
        <v>OUT OF TIME</v>
      </c>
      <c r="H267">
        <f t="shared" si="59"/>
        <v>2013</v>
      </c>
      <c r="I267">
        <f t="shared" si="60"/>
        <v>10</v>
      </c>
      <c r="J267" s="15">
        <f t="shared" si="61"/>
        <v>6</v>
      </c>
      <c r="K267">
        <f>+IF(G267="OUT of TIME",J267-VLOOKUP(B267,Enunciado!$F$3:$G$5,2,0),"")</f>
        <v>1</v>
      </c>
    </row>
    <row r="268" spans="1:11" x14ac:dyDescent="0.25">
      <c r="A268" t="s">
        <v>284</v>
      </c>
      <c r="B268" t="s">
        <v>7</v>
      </c>
      <c r="C268" s="3">
        <v>41367</v>
      </c>
      <c r="D268" s="3">
        <v>41405</v>
      </c>
      <c r="E268" s="11" t="str">
        <f t="shared" si="57"/>
        <v>Dept4</v>
      </c>
      <c r="F268" s="1">
        <f>+VLOOKUP(B268,Enunciado!$F$3:$G$5,2,0)+C268</f>
        <v>41382</v>
      </c>
      <c r="G268" t="str">
        <f t="shared" si="58"/>
        <v>OUT OF TIME</v>
      </c>
      <c r="H268">
        <f t="shared" si="59"/>
        <v>2013</v>
      </c>
      <c r="I268">
        <f t="shared" si="60"/>
        <v>4</v>
      </c>
      <c r="J268" s="15">
        <f t="shared" si="61"/>
        <v>38</v>
      </c>
      <c r="K268">
        <f>+IF(G268="OUT of TIME",J268-VLOOKUP(B268,Enunciado!$F$3:$G$5,2,0),"")</f>
        <v>23</v>
      </c>
    </row>
    <row r="269" spans="1:11" x14ac:dyDescent="0.25">
      <c r="A269" t="s">
        <v>285</v>
      </c>
      <c r="B269" t="s">
        <v>8</v>
      </c>
      <c r="C269" s="3">
        <v>41167</v>
      </c>
      <c r="D269" s="3">
        <v>41175</v>
      </c>
      <c r="E269" s="11" t="str">
        <f t="shared" si="57"/>
        <v>Dept3</v>
      </c>
      <c r="F269" s="1">
        <f>+VLOOKUP(B269,Enunciado!$F$3:$G$5,2,0)+C269</f>
        <v>41172</v>
      </c>
      <c r="G269" t="str">
        <f t="shared" si="58"/>
        <v>OUT OF TIME</v>
      </c>
      <c r="H269">
        <f t="shared" si="59"/>
        <v>2012</v>
      </c>
      <c r="I269">
        <f t="shared" si="60"/>
        <v>9</v>
      </c>
      <c r="J269" s="15">
        <f t="shared" si="61"/>
        <v>8</v>
      </c>
      <c r="K269">
        <f>+IF(G269="OUT of TIME",J269-VLOOKUP(B269,Enunciado!$F$3:$G$5,2,0),"")</f>
        <v>3</v>
      </c>
    </row>
    <row r="270" spans="1:11" x14ac:dyDescent="0.25">
      <c r="A270" t="s">
        <v>286</v>
      </c>
      <c r="B270" t="s">
        <v>7</v>
      </c>
      <c r="C270" s="3">
        <v>41610</v>
      </c>
      <c r="D270" s="3">
        <v>41618</v>
      </c>
      <c r="E270" s="11" t="str">
        <f t="shared" si="57"/>
        <v>Dept5</v>
      </c>
      <c r="F270" s="1">
        <f>+VLOOKUP(B270,Enunciado!$F$3:$G$5,2,0)+C270</f>
        <v>41625</v>
      </c>
      <c r="G270" t="str">
        <f t="shared" si="58"/>
        <v>ON TIME</v>
      </c>
      <c r="H270">
        <f t="shared" si="59"/>
        <v>2013</v>
      </c>
      <c r="I270">
        <f t="shared" si="60"/>
        <v>12</v>
      </c>
      <c r="J270" s="15">
        <f t="shared" si="61"/>
        <v>8</v>
      </c>
      <c r="K270" t="str">
        <f>+IF(G270="OUT of TIME",J270-VLOOKUP(B270,Enunciado!$F$3:$G$5,2,0),"")</f>
        <v/>
      </c>
    </row>
    <row r="271" spans="1:11" x14ac:dyDescent="0.25">
      <c r="A271" t="s">
        <v>287</v>
      </c>
      <c r="B271" t="s">
        <v>7</v>
      </c>
      <c r="C271" s="3">
        <v>41168</v>
      </c>
      <c r="D271" s="3">
        <v>41169</v>
      </c>
      <c r="E271" s="11" t="str">
        <f t="shared" si="57"/>
        <v>Dept3</v>
      </c>
      <c r="F271" s="1">
        <f>+VLOOKUP(B271,Enunciado!$F$3:$G$5,2,0)+C271</f>
        <v>41183</v>
      </c>
      <c r="G271" t="str">
        <f t="shared" si="58"/>
        <v>ON TIME</v>
      </c>
      <c r="H271">
        <f t="shared" si="59"/>
        <v>2012</v>
      </c>
      <c r="I271">
        <f t="shared" si="60"/>
        <v>9</v>
      </c>
      <c r="J271" s="15">
        <f t="shared" si="61"/>
        <v>1</v>
      </c>
      <c r="K271" t="str">
        <f>+IF(G271="OUT of TIME",J271-VLOOKUP(B271,Enunciado!$F$3:$G$5,2,0),"")</f>
        <v/>
      </c>
    </row>
    <row r="272" spans="1:11" x14ac:dyDescent="0.25">
      <c r="A272" t="s">
        <v>288</v>
      </c>
      <c r="B272" t="s">
        <v>8</v>
      </c>
      <c r="C272" s="3">
        <v>41294</v>
      </c>
      <c r="D272" s="3">
        <v>41341</v>
      </c>
      <c r="E272" s="11" t="str">
        <f t="shared" si="57"/>
        <v>Dept5</v>
      </c>
      <c r="F272" s="1">
        <f>+VLOOKUP(B272,Enunciado!$F$3:$G$5,2,0)+C272</f>
        <v>41299</v>
      </c>
      <c r="G272" t="str">
        <f t="shared" si="58"/>
        <v>OUT OF TIME</v>
      </c>
      <c r="H272">
        <f t="shared" si="59"/>
        <v>2013</v>
      </c>
      <c r="I272">
        <f t="shared" si="60"/>
        <v>1</v>
      </c>
      <c r="J272" s="15">
        <f t="shared" si="61"/>
        <v>47</v>
      </c>
      <c r="K272">
        <f>+IF(G272="OUT of TIME",J272-VLOOKUP(B272,Enunciado!$F$3:$G$5,2,0),"")</f>
        <v>42</v>
      </c>
    </row>
    <row r="273" spans="1:11" x14ac:dyDescent="0.25">
      <c r="A273" t="s">
        <v>289</v>
      </c>
      <c r="B273" t="s">
        <v>7</v>
      </c>
      <c r="C273" s="3">
        <v>41356</v>
      </c>
      <c r="D273" s="3">
        <v>41369</v>
      </c>
      <c r="E273" s="11" t="str">
        <f t="shared" si="57"/>
        <v>Dept6</v>
      </c>
      <c r="F273" s="1">
        <f>+VLOOKUP(B273,Enunciado!$F$3:$G$5,2,0)+C273</f>
        <v>41371</v>
      </c>
      <c r="G273" t="str">
        <f t="shared" si="58"/>
        <v>ON TIME</v>
      </c>
      <c r="H273">
        <f t="shared" si="59"/>
        <v>2013</v>
      </c>
      <c r="I273">
        <f t="shared" si="60"/>
        <v>3</v>
      </c>
      <c r="J273" s="15">
        <f t="shared" si="61"/>
        <v>13</v>
      </c>
      <c r="K273" t="str">
        <f>+IF(G273="OUT of TIME",J273-VLOOKUP(B273,Enunciado!$F$3:$G$5,2,0),"")</f>
        <v/>
      </c>
    </row>
    <row r="274" spans="1:11" x14ac:dyDescent="0.25">
      <c r="A274" t="s">
        <v>290</v>
      </c>
      <c r="B274" t="s">
        <v>7</v>
      </c>
      <c r="C274" s="3">
        <v>41523</v>
      </c>
      <c r="D274" s="3">
        <v>41524</v>
      </c>
      <c r="E274" s="11" t="str">
        <f t="shared" si="57"/>
        <v>Dept4</v>
      </c>
      <c r="F274" s="1">
        <f>+VLOOKUP(B274,Enunciado!$F$3:$G$5,2,0)+C274</f>
        <v>41538</v>
      </c>
      <c r="G274" t="str">
        <f t="shared" si="58"/>
        <v>ON TIME</v>
      </c>
      <c r="H274">
        <f t="shared" si="59"/>
        <v>2013</v>
      </c>
      <c r="I274">
        <f t="shared" si="60"/>
        <v>9</v>
      </c>
      <c r="J274" s="15">
        <f t="shared" si="61"/>
        <v>1</v>
      </c>
      <c r="K274" t="str">
        <f>+IF(G274="OUT of TIME",J274-VLOOKUP(B274,Enunciado!$F$3:$G$5,2,0),"")</f>
        <v/>
      </c>
    </row>
    <row r="275" spans="1:11" x14ac:dyDescent="0.25">
      <c r="A275" t="s">
        <v>291</v>
      </c>
      <c r="B275" t="s">
        <v>7</v>
      </c>
      <c r="C275" s="3">
        <v>41084</v>
      </c>
      <c r="D275" s="3">
        <v>41108</v>
      </c>
      <c r="E275" s="11" t="str">
        <f t="shared" si="57"/>
        <v>Dept1</v>
      </c>
      <c r="F275" s="1">
        <f>+VLOOKUP(B275,Enunciado!$F$3:$G$5,2,0)+C275</f>
        <v>41099</v>
      </c>
      <c r="G275" t="str">
        <f t="shared" si="58"/>
        <v>OUT OF TIME</v>
      </c>
      <c r="H275">
        <f t="shared" si="59"/>
        <v>2012</v>
      </c>
      <c r="I275">
        <f t="shared" si="60"/>
        <v>6</v>
      </c>
      <c r="J275" s="15">
        <f t="shared" si="61"/>
        <v>24</v>
      </c>
      <c r="K275">
        <f>+IF(G275="OUT of TIME",J275-VLOOKUP(B275,Enunciado!$F$3:$G$5,2,0),"")</f>
        <v>9</v>
      </c>
    </row>
    <row r="276" spans="1:11" x14ac:dyDescent="0.25">
      <c r="A276" t="s">
        <v>292</v>
      </c>
      <c r="B276" t="s">
        <v>7</v>
      </c>
      <c r="C276" s="3">
        <v>41481</v>
      </c>
      <c r="D276" s="3">
        <v>41484</v>
      </c>
      <c r="E276" s="11" t="str">
        <f t="shared" si="57"/>
        <v>Dept5</v>
      </c>
      <c r="F276" s="1">
        <f>+VLOOKUP(B276,Enunciado!$F$3:$G$5,2,0)+C276</f>
        <v>41496</v>
      </c>
      <c r="G276" t="str">
        <f t="shared" si="58"/>
        <v>ON TIME</v>
      </c>
      <c r="H276">
        <f t="shared" si="59"/>
        <v>2013</v>
      </c>
      <c r="I276">
        <f t="shared" si="60"/>
        <v>7</v>
      </c>
      <c r="J276" s="15">
        <f t="shared" si="61"/>
        <v>3</v>
      </c>
      <c r="K276" t="str">
        <f>+IF(G276="OUT of TIME",J276-VLOOKUP(B276,Enunciado!$F$3:$G$5,2,0),"")</f>
        <v/>
      </c>
    </row>
    <row r="277" spans="1:11" x14ac:dyDescent="0.25">
      <c r="A277" t="s">
        <v>293</v>
      </c>
      <c r="B277" t="s">
        <v>8</v>
      </c>
      <c r="C277" s="3">
        <v>41002</v>
      </c>
      <c r="D277" s="3">
        <v>41049</v>
      </c>
      <c r="E277" s="11" t="str">
        <f t="shared" si="57"/>
        <v>Dept1</v>
      </c>
      <c r="F277" s="1">
        <f>+VLOOKUP(B277,Enunciado!$F$3:$G$5,2,0)+C277</f>
        <v>41007</v>
      </c>
      <c r="G277" t="str">
        <f t="shared" si="58"/>
        <v>OUT OF TIME</v>
      </c>
      <c r="H277">
        <f t="shared" si="59"/>
        <v>2012</v>
      </c>
      <c r="I277">
        <f t="shared" si="60"/>
        <v>4</v>
      </c>
      <c r="J277" s="15">
        <f t="shared" si="61"/>
        <v>47</v>
      </c>
      <c r="K277">
        <f>+IF(G277="OUT of TIME",J277-VLOOKUP(B277,Enunciado!$F$3:$G$5,2,0),"")</f>
        <v>42</v>
      </c>
    </row>
    <row r="278" spans="1:11" x14ac:dyDescent="0.25">
      <c r="A278" t="s">
        <v>294</v>
      </c>
      <c r="B278" t="s">
        <v>8</v>
      </c>
      <c r="C278" s="3">
        <v>41626</v>
      </c>
      <c r="D278" s="3">
        <v>41626</v>
      </c>
      <c r="E278" s="11" t="str">
        <f t="shared" si="57"/>
        <v>Dept3</v>
      </c>
      <c r="F278" s="1">
        <f>+VLOOKUP(B278,Enunciado!$F$3:$G$5,2,0)+C278</f>
        <v>41631</v>
      </c>
      <c r="G278" t="str">
        <f t="shared" si="58"/>
        <v>ON TIME</v>
      </c>
      <c r="H278">
        <f t="shared" si="59"/>
        <v>2013</v>
      </c>
      <c r="I278">
        <f t="shared" si="60"/>
        <v>12</v>
      </c>
      <c r="J278" s="15">
        <f t="shared" si="61"/>
        <v>0</v>
      </c>
      <c r="K278" t="str">
        <f>+IF(G278="OUT of TIME",J278-VLOOKUP(B278,Enunciado!$F$3:$G$5,2,0),"")</f>
        <v/>
      </c>
    </row>
    <row r="279" spans="1:11" x14ac:dyDescent="0.25">
      <c r="A279" t="s">
        <v>295</v>
      </c>
      <c r="B279" t="s">
        <v>7</v>
      </c>
      <c r="C279" s="3">
        <v>41101</v>
      </c>
      <c r="D279" s="3">
        <v>41120</v>
      </c>
      <c r="E279" s="11" t="str">
        <f t="shared" si="57"/>
        <v>Dept3</v>
      </c>
      <c r="F279" s="1">
        <f>+VLOOKUP(B279,Enunciado!$F$3:$G$5,2,0)+C279</f>
        <v>41116</v>
      </c>
      <c r="G279" t="str">
        <f t="shared" si="58"/>
        <v>OUT OF TIME</v>
      </c>
      <c r="H279">
        <f t="shared" si="59"/>
        <v>2012</v>
      </c>
      <c r="I279">
        <f t="shared" si="60"/>
        <v>7</v>
      </c>
      <c r="J279" s="15">
        <f t="shared" si="61"/>
        <v>19</v>
      </c>
      <c r="K279">
        <f>+IF(G279="OUT of TIME",J279-VLOOKUP(B279,Enunciado!$F$3:$G$5,2,0),"")</f>
        <v>4</v>
      </c>
    </row>
    <row r="280" spans="1:11" x14ac:dyDescent="0.25">
      <c r="A280" t="s">
        <v>296</v>
      </c>
      <c r="B280" t="s">
        <v>8</v>
      </c>
      <c r="C280" s="3">
        <v>41196</v>
      </c>
      <c r="D280" s="3">
        <v>41200</v>
      </c>
      <c r="E280" s="11" t="str">
        <f t="shared" si="57"/>
        <v>Dept1</v>
      </c>
      <c r="F280" s="1">
        <f>+VLOOKUP(B280,Enunciado!$F$3:$G$5,2,0)+C280</f>
        <v>41201</v>
      </c>
      <c r="G280" t="str">
        <f t="shared" si="58"/>
        <v>ON TIME</v>
      </c>
      <c r="H280">
        <f t="shared" si="59"/>
        <v>2012</v>
      </c>
      <c r="I280">
        <f t="shared" si="60"/>
        <v>10</v>
      </c>
      <c r="J280" s="15">
        <f t="shared" si="61"/>
        <v>4</v>
      </c>
      <c r="K280" t="str">
        <f>+IF(G280="OUT of TIME",J280-VLOOKUP(B280,Enunciado!$F$3:$G$5,2,0),"")</f>
        <v/>
      </c>
    </row>
    <row r="281" spans="1:11" x14ac:dyDescent="0.25">
      <c r="A281" t="s">
        <v>297</v>
      </c>
      <c r="B281" t="s">
        <v>5</v>
      </c>
      <c r="C281" s="3">
        <v>41615</v>
      </c>
      <c r="D281" s="3">
        <v>41616</v>
      </c>
      <c r="E281" s="11" t="str">
        <f t="shared" si="57"/>
        <v>Dept2</v>
      </c>
      <c r="F281" s="1">
        <f>+VLOOKUP(B281,Enunciado!$F$3:$G$5,2,0)+C281</f>
        <v>41645</v>
      </c>
      <c r="G281" t="str">
        <f t="shared" si="58"/>
        <v>ON TIME</v>
      </c>
      <c r="H281">
        <f t="shared" si="59"/>
        <v>2013</v>
      </c>
      <c r="I281">
        <f t="shared" si="60"/>
        <v>12</v>
      </c>
      <c r="J281" s="15">
        <f t="shared" si="61"/>
        <v>1</v>
      </c>
      <c r="K281" t="str">
        <f>+IF(G281="OUT of TIME",J281-VLOOKUP(B281,Enunciado!$F$3:$G$5,2,0),"")</f>
        <v/>
      </c>
    </row>
    <row r="282" spans="1:11" x14ac:dyDescent="0.25">
      <c r="A282" t="s">
        <v>298</v>
      </c>
      <c r="B282" t="s">
        <v>5</v>
      </c>
      <c r="C282" s="3">
        <v>41562</v>
      </c>
      <c r="D282" s="3">
        <v>41578</v>
      </c>
      <c r="E282" s="11" t="str">
        <f t="shared" si="57"/>
        <v>Dept5</v>
      </c>
      <c r="F282" s="1">
        <f>+VLOOKUP(B282,Enunciado!$F$3:$G$5,2,0)+C282</f>
        <v>41592</v>
      </c>
      <c r="G282" t="str">
        <f t="shared" si="58"/>
        <v>ON TIME</v>
      </c>
      <c r="H282">
        <f t="shared" si="59"/>
        <v>2013</v>
      </c>
      <c r="I282">
        <f t="shared" si="60"/>
        <v>10</v>
      </c>
      <c r="J282" s="15">
        <f t="shared" si="61"/>
        <v>16</v>
      </c>
      <c r="K282" t="str">
        <f>+IF(G282="OUT of TIME",J282-VLOOKUP(B282,Enunciado!$F$3:$G$5,2,0),"")</f>
        <v/>
      </c>
    </row>
    <row r="283" spans="1:11" x14ac:dyDescent="0.25">
      <c r="A283" t="s">
        <v>299</v>
      </c>
      <c r="B283" t="s">
        <v>7</v>
      </c>
      <c r="C283" s="3">
        <v>41237</v>
      </c>
      <c r="D283" s="3">
        <v>41237</v>
      </c>
      <c r="E283" s="11" t="str">
        <f t="shared" si="57"/>
        <v>Dept3</v>
      </c>
      <c r="F283" s="1">
        <f>+VLOOKUP(B283,Enunciado!$F$3:$G$5,2,0)+C283</f>
        <v>41252</v>
      </c>
      <c r="G283" t="str">
        <f t="shared" si="58"/>
        <v>ON TIME</v>
      </c>
      <c r="H283">
        <f t="shared" si="59"/>
        <v>2012</v>
      </c>
      <c r="I283">
        <f t="shared" si="60"/>
        <v>11</v>
      </c>
      <c r="J283" s="15">
        <f t="shared" si="61"/>
        <v>0</v>
      </c>
      <c r="K283" t="str">
        <f>+IF(G283="OUT of TIME",J283-VLOOKUP(B283,Enunciado!$F$3:$G$5,2,0),"")</f>
        <v/>
      </c>
    </row>
    <row r="284" spans="1:11" x14ac:dyDescent="0.25">
      <c r="A284" t="s">
        <v>31</v>
      </c>
      <c r="B284" t="s">
        <v>7</v>
      </c>
      <c r="C284" s="3">
        <v>41284</v>
      </c>
      <c r="D284" s="3">
        <v>41290</v>
      </c>
      <c r="E284" s="11" t="str">
        <f t="shared" si="57"/>
        <v>Dept2</v>
      </c>
      <c r="F284" s="1">
        <f>+VLOOKUP(B284,Enunciado!$F$3:$G$5,2,0)+C284</f>
        <v>41299</v>
      </c>
      <c r="G284" t="str">
        <f t="shared" si="58"/>
        <v>ON TIME</v>
      </c>
      <c r="H284">
        <f t="shared" si="59"/>
        <v>2013</v>
      </c>
      <c r="I284">
        <f t="shared" si="60"/>
        <v>1</v>
      </c>
      <c r="J284" s="15">
        <f t="shared" si="61"/>
        <v>6</v>
      </c>
      <c r="K284" t="str">
        <f>+IF(G284="OUT of TIME",J284-VLOOKUP(B284,Enunciado!$F$3:$G$5,2,0),"")</f>
        <v/>
      </c>
    </row>
    <row r="285" spans="1:11" x14ac:dyDescent="0.25">
      <c r="A285" t="s">
        <v>300</v>
      </c>
      <c r="B285" t="s">
        <v>8</v>
      </c>
      <c r="C285" s="3">
        <v>41429</v>
      </c>
      <c r="D285" s="3">
        <v>41439</v>
      </c>
      <c r="E285" s="11" t="str">
        <f t="shared" si="57"/>
        <v>Dept6</v>
      </c>
      <c r="F285" s="1">
        <f>+VLOOKUP(B285,Enunciado!$F$3:$G$5,2,0)+C285</f>
        <v>41434</v>
      </c>
      <c r="G285" t="str">
        <f t="shared" si="58"/>
        <v>OUT OF TIME</v>
      </c>
      <c r="H285">
        <f t="shared" si="59"/>
        <v>2013</v>
      </c>
      <c r="I285">
        <f t="shared" si="60"/>
        <v>6</v>
      </c>
      <c r="J285" s="15">
        <f t="shared" si="61"/>
        <v>10</v>
      </c>
      <c r="K285">
        <f>+IF(G285="OUT of TIME",J285-VLOOKUP(B285,Enunciado!$F$3:$G$5,2,0),"")</f>
        <v>5</v>
      </c>
    </row>
    <row r="286" spans="1:11" x14ac:dyDescent="0.25">
      <c r="A286" t="s">
        <v>301</v>
      </c>
      <c r="B286" t="s">
        <v>7</v>
      </c>
      <c r="C286" s="3">
        <v>41122</v>
      </c>
      <c r="D286" s="3">
        <v>41144</v>
      </c>
      <c r="E286" s="11" t="str">
        <f t="shared" si="57"/>
        <v>Dept5</v>
      </c>
      <c r="F286" s="1">
        <f>+VLOOKUP(B286,Enunciado!$F$3:$G$5,2,0)+C286</f>
        <v>41137</v>
      </c>
      <c r="G286" t="str">
        <f t="shared" si="58"/>
        <v>OUT OF TIME</v>
      </c>
      <c r="H286">
        <f t="shared" si="59"/>
        <v>2012</v>
      </c>
      <c r="I286">
        <f t="shared" si="60"/>
        <v>8</v>
      </c>
      <c r="J286" s="15">
        <f t="shared" si="61"/>
        <v>22</v>
      </c>
      <c r="K286">
        <f>+IF(G286="OUT of TIME",J286-VLOOKUP(B286,Enunciado!$F$3:$G$5,2,0),"")</f>
        <v>7</v>
      </c>
    </row>
    <row r="287" spans="1:11" x14ac:dyDescent="0.25">
      <c r="A287" t="s">
        <v>302</v>
      </c>
      <c r="B287" t="s">
        <v>5</v>
      </c>
      <c r="C287" s="3">
        <v>41545</v>
      </c>
      <c r="D287" s="3">
        <v>41545</v>
      </c>
      <c r="E287" s="11" t="str">
        <f t="shared" si="57"/>
        <v>Dept5</v>
      </c>
      <c r="F287" s="1">
        <f>+VLOOKUP(B287,Enunciado!$F$3:$G$5,2,0)+C287</f>
        <v>41575</v>
      </c>
      <c r="G287" t="str">
        <f t="shared" si="58"/>
        <v>ON TIME</v>
      </c>
      <c r="H287">
        <f t="shared" si="59"/>
        <v>2013</v>
      </c>
      <c r="I287">
        <f t="shared" si="60"/>
        <v>9</v>
      </c>
      <c r="J287" s="15">
        <f t="shared" si="61"/>
        <v>0</v>
      </c>
      <c r="K287" t="str">
        <f>+IF(G287="OUT of TIME",J287-VLOOKUP(B287,Enunciado!$F$3:$G$5,2,0),"")</f>
        <v/>
      </c>
    </row>
    <row r="288" spans="1:11" x14ac:dyDescent="0.25">
      <c r="A288" t="s">
        <v>303</v>
      </c>
      <c r="B288" t="s">
        <v>5</v>
      </c>
      <c r="C288" s="3">
        <v>41562</v>
      </c>
      <c r="D288" s="3">
        <v>41573</v>
      </c>
      <c r="E288" s="11" t="str">
        <f t="shared" si="57"/>
        <v>Dept4</v>
      </c>
      <c r="F288" s="1">
        <f>+VLOOKUP(B288,Enunciado!$F$3:$G$5,2,0)+C288</f>
        <v>41592</v>
      </c>
      <c r="G288" t="str">
        <f t="shared" si="58"/>
        <v>ON TIME</v>
      </c>
      <c r="H288">
        <f t="shared" si="59"/>
        <v>2013</v>
      </c>
      <c r="I288">
        <f t="shared" si="60"/>
        <v>10</v>
      </c>
      <c r="J288" s="15">
        <f t="shared" si="61"/>
        <v>11</v>
      </c>
      <c r="K288" t="str">
        <f>+IF(G288="OUT of TIME",J288-VLOOKUP(B288,Enunciado!$F$3:$G$5,2,0),"")</f>
        <v/>
      </c>
    </row>
    <row r="289" spans="1:11" x14ac:dyDescent="0.25">
      <c r="A289" t="s">
        <v>304</v>
      </c>
      <c r="B289" t="s">
        <v>7</v>
      </c>
      <c r="C289" s="3">
        <v>41307</v>
      </c>
      <c r="D289" s="3">
        <v>41336</v>
      </c>
      <c r="E289" s="11" t="str">
        <f t="shared" si="57"/>
        <v>Dept5</v>
      </c>
      <c r="F289" s="1">
        <f>+VLOOKUP(B289,Enunciado!$F$3:$G$5,2,0)+C289</f>
        <v>41322</v>
      </c>
      <c r="G289" t="str">
        <f t="shared" si="58"/>
        <v>OUT OF TIME</v>
      </c>
      <c r="H289">
        <f t="shared" si="59"/>
        <v>2013</v>
      </c>
      <c r="I289">
        <f t="shared" si="60"/>
        <v>2</v>
      </c>
      <c r="J289" s="15">
        <f t="shared" si="61"/>
        <v>29</v>
      </c>
      <c r="K289">
        <f>+IF(G289="OUT of TIME",J289-VLOOKUP(B289,Enunciado!$F$3:$G$5,2,0),"")</f>
        <v>14</v>
      </c>
    </row>
    <row r="290" spans="1:11" x14ac:dyDescent="0.25">
      <c r="A290" t="s">
        <v>305</v>
      </c>
      <c r="B290" t="s">
        <v>7</v>
      </c>
      <c r="C290" s="3">
        <v>41059</v>
      </c>
      <c r="D290" s="3">
        <v>41075</v>
      </c>
      <c r="E290" s="11" t="str">
        <f t="shared" si="57"/>
        <v>Dept2</v>
      </c>
      <c r="F290" s="1">
        <f>+VLOOKUP(B290,Enunciado!$F$3:$G$5,2,0)+C290</f>
        <v>41074</v>
      </c>
      <c r="G290" t="str">
        <f t="shared" si="58"/>
        <v>OUT OF TIME</v>
      </c>
      <c r="H290">
        <f t="shared" si="59"/>
        <v>2012</v>
      </c>
      <c r="I290">
        <f t="shared" si="60"/>
        <v>5</v>
      </c>
      <c r="J290" s="15">
        <f t="shared" si="61"/>
        <v>16</v>
      </c>
      <c r="K290">
        <f>+IF(G290="OUT of TIME",J290-VLOOKUP(B290,Enunciado!$F$3:$G$5,2,0),"")</f>
        <v>1</v>
      </c>
    </row>
    <row r="291" spans="1:11" x14ac:dyDescent="0.25">
      <c r="A291" t="s">
        <v>306</v>
      </c>
      <c r="B291" t="s">
        <v>5</v>
      </c>
      <c r="C291" s="3">
        <v>41519</v>
      </c>
      <c r="D291" s="3">
        <v>41534</v>
      </c>
      <c r="E291" s="11" t="str">
        <f t="shared" si="57"/>
        <v>Dept5</v>
      </c>
      <c r="F291" s="1">
        <f>+VLOOKUP(B291,Enunciado!$F$3:$G$5,2,0)+C291</f>
        <v>41549</v>
      </c>
      <c r="G291" t="str">
        <f t="shared" si="58"/>
        <v>ON TIME</v>
      </c>
      <c r="H291">
        <f t="shared" si="59"/>
        <v>2013</v>
      </c>
      <c r="I291">
        <f t="shared" si="60"/>
        <v>9</v>
      </c>
      <c r="J291" s="15">
        <f t="shared" si="61"/>
        <v>15</v>
      </c>
      <c r="K291" t="str">
        <f>+IF(G291="OUT of TIME",J291-VLOOKUP(B291,Enunciado!$F$3:$G$5,2,0),"")</f>
        <v/>
      </c>
    </row>
    <row r="292" spans="1:11" x14ac:dyDescent="0.25">
      <c r="A292" t="s">
        <v>307</v>
      </c>
      <c r="B292" t="s">
        <v>8</v>
      </c>
      <c r="C292" s="3">
        <v>41561</v>
      </c>
      <c r="D292" s="3">
        <v>41595</v>
      </c>
      <c r="E292" s="11" t="str">
        <f t="shared" si="57"/>
        <v>Dept1</v>
      </c>
      <c r="F292" s="1">
        <f>+VLOOKUP(B292,Enunciado!$F$3:$G$5,2,0)+C292</f>
        <v>41566</v>
      </c>
      <c r="G292" t="str">
        <f t="shared" si="58"/>
        <v>OUT OF TIME</v>
      </c>
      <c r="H292">
        <f t="shared" si="59"/>
        <v>2013</v>
      </c>
      <c r="I292">
        <f t="shared" si="60"/>
        <v>10</v>
      </c>
      <c r="J292" s="15">
        <f t="shared" si="61"/>
        <v>34</v>
      </c>
      <c r="K292">
        <f>+IF(G292="OUT of TIME",J292-VLOOKUP(B292,Enunciado!$F$3:$G$5,2,0),"")</f>
        <v>29</v>
      </c>
    </row>
    <row r="293" spans="1:11" x14ac:dyDescent="0.25">
      <c r="A293" t="s">
        <v>308</v>
      </c>
      <c r="B293" t="s">
        <v>7</v>
      </c>
      <c r="C293" s="3">
        <v>41198</v>
      </c>
      <c r="D293" s="3">
        <v>41207</v>
      </c>
      <c r="E293" s="11" t="str">
        <f t="shared" si="57"/>
        <v>Dept1</v>
      </c>
      <c r="F293" s="1">
        <f>+VLOOKUP(B293,Enunciado!$F$3:$G$5,2,0)+C293</f>
        <v>41213</v>
      </c>
      <c r="G293" t="str">
        <f t="shared" si="58"/>
        <v>ON TIME</v>
      </c>
      <c r="H293">
        <f t="shared" si="59"/>
        <v>2012</v>
      </c>
      <c r="I293">
        <f t="shared" si="60"/>
        <v>10</v>
      </c>
      <c r="J293" s="15">
        <f t="shared" si="61"/>
        <v>9</v>
      </c>
      <c r="K293" t="str">
        <f>+IF(G293="OUT of TIME",J293-VLOOKUP(B293,Enunciado!$F$3:$G$5,2,0),"")</f>
        <v/>
      </c>
    </row>
    <row r="294" spans="1:11" x14ac:dyDescent="0.25">
      <c r="A294" t="s">
        <v>309</v>
      </c>
      <c r="B294" t="s">
        <v>8</v>
      </c>
      <c r="C294" s="3">
        <v>41144</v>
      </c>
      <c r="D294" s="3">
        <v>41147</v>
      </c>
      <c r="E294" s="11" t="str">
        <f t="shared" si="57"/>
        <v>Dept3</v>
      </c>
      <c r="F294" s="1">
        <f>+VLOOKUP(B294,Enunciado!$F$3:$G$5,2,0)+C294</f>
        <v>41149</v>
      </c>
      <c r="G294" t="str">
        <f t="shared" si="58"/>
        <v>ON TIME</v>
      </c>
      <c r="H294">
        <f t="shared" si="59"/>
        <v>2012</v>
      </c>
      <c r="I294">
        <f t="shared" si="60"/>
        <v>8</v>
      </c>
      <c r="J294" s="15">
        <f t="shared" si="61"/>
        <v>3</v>
      </c>
      <c r="K294" t="str">
        <f>+IF(G294="OUT of TIME",J294-VLOOKUP(B294,Enunciado!$F$3:$G$5,2,0),"")</f>
        <v/>
      </c>
    </row>
    <row r="295" spans="1:11" x14ac:dyDescent="0.25">
      <c r="A295" t="s">
        <v>310</v>
      </c>
      <c r="B295" t="s">
        <v>8</v>
      </c>
      <c r="C295" s="3">
        <v>41346</v>
      </c>
      <c r="D295" s="3">
        <v>41350</v>
      </c>
      <c r="E295" s="11" t="str">
        <f t="shared" si="57"/>
        <v>Dept3</v>
      </c>
      <c r="F295" s="1">
        <f>+VLOOKUP(B295,Enunciado!$F$3:$G$5,2,0)+C295</f>
        <v>41351</v>
      </c>
      <c r="G295" t="str">
        <f t="shared" si="58"/>
        <v>ON TIME</v>
      </c>
      <c r="H295">
        <f t="shared" si="59"/>
        <v>2013</v>
      </c>
      <c r="I295">
        <f t="shared" si="60"/>
        <v>3</v>
      </c>
      <c r="J295" s="15">
        <f t="shared" si="61"/>
        <v>4</v>
      </c>
      <c r="K295" t="str">
        <f>+IF(G295="OUT of TIME",J295-VLOOKUP(B295,Enunciado!$F$3:$G$5,2,0),"")</f>
        <v/>
      </c>
    </row>
    <row r="296" spans="1:11" x14ac:dyDescent="0.25">
      <c r="A296" t="s">
        <v>311</v>
      </c>
      <c r="B296" t="s">
        <v>8</v>
      </c>
      <c r="C296" s="3">
        <v>41005</v>
      </c>
      <c r="D296" s="3">
        <v>41015</v>
      </c>
      <c r="E296" s="11" t="str">
        <f t="shared" si="57"/>
        <v>Dept3</v>
      </c>
      <c r="F296" s="1">
        <f>+VLOOKUP(B296,Enunciado!$F$3:$G$5,2,0)+C296</f>
        <v>41010</v>
      </c>
      <c r="G296" t="str">
        <f t="shared" si="58"/>
        <v>OUT OF TIME</v>
      </c>
      <c r="H296">
        <f t="shared" si="59"/>
        <v>2012</v>
      </c>
      <c r="I296">
        <f t="shared" si="60"/>
        <v>4</v>
      </c>
      <c r="J296" s="15">
        <f t="shared" si="61"/>
        <v>10</v>
      </c>
      <c r="K296">
        <f>+IF(G296="OUT of TIME",J296-VLOOKUP(B296,Enunciado!$F$3:$G$5,2,0),"")</f>
        <v>5</v>
      </c>
    </row>
    <row r="297" spans="1:11" x14ac:dyDescent="0.25">
      <c r="A297" t="s">
        <v>312</v>
      </c>
      <c r="B297" t="s">
        <v>5</v>
      </c>
      <c r="C297" s="3">
        <v>41500</v>
      </c>
      <c r="D297" s="3">
        <v>41501</v>
      </c>
      <c r="E297" s="11" t="str">
        <f t="shared" si="57"/>
        <v>Dept5</v>
      </c>
      <c r="F297" s="1">
        <f>+VLOOKUP(B297,Enunciado!$F$3:$G$5,2,0)+C297</f>
        <v>41530</v>
      </c>
      <c r="G297" t="str">
        <f t="shared" si="58"/>
        <v>ON TIME</v>
      </c>
      <c r="H297">
        <f t="shared" si="59"/>
        <v>2013</v>
      </c>
      <c r="I297">
        <f t="shared" si="60"/>
        <v>8</v>
      </c>
      <c r="J297" s="15">
        <f t="shared" si="61"/>
        <v>1</v>
      </c>
      <c r="K297" t="str">
        <f>+IF(G297="OUT of TIME",J297-VLOOKUP(B297,Enunciado!$F$3:$G$5,2,0),"")</f>
        <v/>
      </c>
    </row>
    <row r="298" spans="1:11" x14ac:dyDescent="0.25">
      <c r="A298" t="s">
        <v>313</v>
      </c>
      <c r="B298" t="s">
        <v>8</v>
      </c>
      <c r="C298" s="3">
        <v>41514</v>
      </c>
      <c r="D298" s="3">
        <v>41526</v>
      </c>
      <c r="E298" s="11" t="str">
        <f t="shared" si="57"/>
        <v>Dept6</v>
      </c>
      <c r="F298" s="1">
        <f>+VLOOKUP(B298,Enunciado!$F$3:$G$5,2,0)+C298</f>
        <v>41519</v>
      </c>
      <c r="G298" t="str">
        <f t="shared" si="58"/>
        <v>OUT OF TIME</v>
      </c>
      <c r="H298">
        <f t="shared" si="59"/>
        <v>2013</v>
      </c>
      <c r="I298">
        <f t="shared" si="60"/>
        <v>8</v>
      </c>
      <c r="J298" s="15">
        <f t="shared" si="61"/>
        <v>12</v>
      </c>
      <c r="K298">
        <f>+IF(G298="OUT of TIME",J298-VLOOKUP(B298,Enunciado!$F$3:$G$5,2,0),"")</f>
        <v>7</v>
      </c>
    </row>
    <row r="299" spans="1:11" x14ac:dyDescent="0.25">
      <c r="A299" t="s">
        <v>314</v>
      </c>
      <c r="B299" t="s">
        <v>5</v>
      </c>
      <c r="C299" s="3">
        <v>40964</v>
      </c>
      <c r="D299" s="3">
        <v>40967</v>
      </c>
      <c r="E299" s="11" t="str">
        <f t="shared" si="57"/>
        <v>Dept1</v>
      </c>
      <c r="F299" s="1">
        <f>+VLOOKUP(B299,Enunciado!$F$3:$G$5,2,0)+C299</f>
        <v>40994</v>
      </c>
      <c r="G299" t="str">
        <f t="shared" si="58"/>
        <v>ON TIME</v>
      </c>
      <c r="H299">
        <f t="shared" si="59"/>
        <v>2012</v>
      </c>
      <c r="I299">
        <f t="shared" si="60"/>
        <v>2</v>
      </c>
      <c r="J299" s="15">
        <f t="shared" si="61"/>
        <v>3</v>
      </c>
      <c r="K299" t="str">
        <f>+IF(G299="OUT of TIME",J299-VLOOKUP(B299,Enunciado!$F$3:$G$5,2,0),"")</f>
        <v/>
      </c>
    </row>
    <row r="300" spans="1:11" x14ac:dyDescent="0.25">
      <c r="A300" t="s">
        <v>315</v>
      </c>
      <c r="B300" t="s">
        <v>8</v>
      </c>
      <c r="C300" s="3">
        <v>41637</v>
      </c>
      <c r="D300" s="3">
        <v>41652</v>
      </c>
      <c r="E300" s="11" t="str">
        <f t="shared" si="57"/>
        <v>Dept2</v>
      </c>
      <c r="F300" s="1">
        <f>+VLOOKUP(B300,Enunciado!$F$3:$G$5,2,0)+C300</f>
        <v>41642</v>
      </c>
      <c r="G300" t="str">
        <f t="shared" si="58"/>
        <v>OUT OF TIME</v>
      </c>
      <c r="H300">
        <f t="shared" si="59"/>
        <v>2013</v>
      </c>
      <c r="I300">
        <f t="shared" si="60"/>
        <v>12</v>
      </c>
      <c r="J300" s="15">
        <f t="shared" si="61"/>
        <v>15</v>
      </c>
      <c r="K300">
        <f>+IF(G300="OUT of TIME",J300-VLOOKUP(B300,Enunciado!$F$3:$G$5,2,0),"")</f>
        <v>10</v>
      </c>
    </row>
    <row r="301" spans="1:11" x14ac:dyDescent="0.25">
      <c r="A301" t="s">
        <v>316</v>
      </c>
      <c r="B301" t="s">
        <v>7</v>
      </c>
      <c r="C301" s="3">
        <v>41634</v>
      </c>
      <c r="D301" s="3">
        <v>41649</v>
      </c>
      <c r="E301" s="11" t="str">
        <f t="shared" si="57"/>
        <v>Dept3</v>
      </c>
      <c r="F301" s="1">
        <f>+VLOOKUP(B301,Enunciado!$F$3:$G$5,2,0)+C301</f>
        <v>41649</v>
      </c>
      <c r="G301" t="str">
        <f t="shared" si="58"/>
        <v>ON TIME</v>
      </c>
      <c r="H301">
        <f t="shared" si="59"/>
        <v>2013</v>
      </c>
      <c r="I301">
        <f t="shared" si="60"/>
        <v>12</v>
      </c>
      <c r="J301" s="15">
        <f t="shared" si="61"/>
        <v>15</v>
      </c>
      <c r="K301" t="str">
        <f>+IF(G301="OUT of TIME",J301-VLOOKUP(B301,Enunciado!$F$3:$G$5,2,0),"")</f>
        <v/>
      </c>
    </row>
    <row r="302" spans="1:11" x14ac:dyDescent="0.25">
      <c r="A302" t="s">
        <v>317</v>
      </c>
      <c r="B302" t="s">
        <v>5</v>
      </c>
      <c r="C302" s="3">
        <v>41082</v>
      </c>
      <c r="D302" s="3">
        <v>41117</v>
      </c>
      <c r="E302" s="11" t="str">
        <f t="shared" si="57"/>
        <v>Dept5</v>
      </c>
      <c r="F302" s="1">
        <f>+VLOOKUP(B302,Enunciado!$F$3:$G$5,2,0)+C302</f>
        <v>41112</v>
      </c>
      <c r="G302" t="str">
        <f t="shared" si="58"/>
        <v>OUT OF TIME</v>
      </c>
      <c r="H302">
        <f t="shared" si="59"/>
        <v>2012</v>
      </c>
      <c r="I302">
        <f t="shared" si="60"/>
        <v>6</v>
      </c>
      <c r="J302" s="15">
        <f t="shared" si="61"/>
        <v>35</v>
      </c>
      <c r="K302">
        <f>+IF(G302="OUT of TIME",J302-VLOOKUP(B302,Enunciado!$F$3:$G$5,2,0),"")</f>
        <v>5</v>
      </c>
    </row>
    <row r="303" spans="1:11" x14ac:dyDescent="0.25">
      <c r="A303" t="s">
        <v>318</v>
      </c>
      <c r="B303" t="s">
        <v>8</v>
      </c>
      <c r="C303" s="3">
        <v>41155</v>
      </c>
      <c r="D303" s="3">
        <v>41166</v>
      </c>
      <c r="E303" s="11" t="str">
        <f t="shared" si="57"/>
        <v>Dept2</v>
      </c>
      <c r="F303" s="1">
        <f>+VLOOKUP(B303,Enunciado!$F$3:$G$5,2,0)+C303</f>
        <v>41160</v>
      </c>
      <c r="G303" t="str">
        <f t="shared" si="58"/>
        <v>OUT OF TIME</v>
      </c>
      <c r="H303">
        <f t="shared" si="59"/>
        <v>2012</v>
      </c>
      <c r="I303">
        <f t="shared" si="60"/>
        <v>9</v>
      </c>
      <c r="J303" s="15">
        <f t="shared" si="61"/>
        <v>11</v>
      </c>
      <c r="K303">
        <f>+IF(G303="OUT of TIME",J303-VLOOKUP(B303,Enunciado!$F$3:$G$5,2,0),"")</f>
        <v>6</v>
      </c>
    </row>
    <row r="304" spans="1:11" x14ac:dyDescent="0.25">
      <c r="A304" t="s">
        <v>319</v>
      </c>
      <c r="B304" t="s">
        <v>5</v>
      </c>
      <c r="C304" s="3">
        <v>41524</v>
      </c>
      <c r="D304" s="3">
        <v>41535</v>
      </c>
      <c r="E304" s="11" t="str">
        <f t="shared" si="57"/>
        <v>Dept3</v>
      </c>
      <c r="F304" s="1">
        <f>+VLOOKUP(B304,Enunciado!$F$3:$G$5,2,0)+C304</f>
        <v>41554</v>
      </c>
      <c r="G304" t="str">
        <f t="shared" si="58"/>
        <v>ON TIME</v>
      </c>
      <c r="H304">
        <f t="shared" si="59"/>
        <v>2013</v>
      </c>
      <c r="I304">
        <f t="shared" si="60"/>
        <v>9</v>
      </c>
      <c r="J304" s="15">
        <f t="shared" si="61"/>
        <v>11</v>
      </c>
      <c r="K304" t="str">
        <f>+IF(G304="OUT of TIME",J304-VLOOKUP(B304,Enunciado!$F$3:$G$5,2,0),"")</f>
        <v/>
      </c>
    </row>
    <row r="305" spans="1:11" x14ac:dyDescent="0.25">
      <c r="A305" t="s">
        <v>320</v>
      </c>
      <c r="B305" t="s">
        <v>8</v>
      </c>
      <c r="C305" s="3">
        <v>41601</v>
      </c>
      <c r="D305" s="3">
        <v>41605</v>
      </c>
      <c r="E305" s="11" t="str">
        <f t="shared" si="57"/>
        <v>Dept1</v>
      </c>
      <c r="F305" s="1">
        <f>+VLOOKUP(B305,Enunciado!$F$3:$G$5,2,0)+C305</f>
        <v>41606</v>
      </c>
      <c r="G305" t="str">
        <f t="shared" si="58"/>
        <v>ON TIME</v>
      </c>
      <c r="H305">
        <f t="shared" si="59"/>
        <v>2013</v>
      </c>
      <c r="I305">
        <f t="shared" si="60"/>
        <v>11</v>
      </c>
      <c r="J305" s="15">
        <f t="shared" si="61"/>
        <v>4</v>
      </c>
      <c r="K305" t="str">
        <f>+IF(G305="OUT of TIME",J305-VLOOKUP(B305,Enunciado!$F$3:$G$5,2,0),"")</f>
        <v/>
      </c>
    </row>
    <row r="306" spans="1:11" x14ac:dyDescent="0.25">
      <c r="A306" t="s">
        <v>321</v>
      </c>
      <c r="B306" t="s">
        <v>7</v>
      </c>
      <c r="C306" s="3">
        <v>41102</v>
      </c>
      <c r="D306" s="3">
        <v>41114</v>
      </c>
      <c r="E306" s="11" t="str">
        <f t="shared" si="57"/>
        <v>Dept3</v>
      </c>
      <c r="F306" s="1">
        <f>+VLOOKUP(B306,Enunciado!$F$3:$G$5,2,0)+C306</f>
        <v>41117</v>
      </c>
      <c r="G306" t="str">
        <f t="shared" si="58"/>
        <v>ON TIME</v>
      </c>
      <c r="H306">
        <f t="shared" si="59"/>
        <v>2012</v>
      </c>
      <c r="I306">
        <f t="shared" si="60"/>
        <v>7</v>
      </c>
      <c r="J306" s="15">
        <f t="shared" si="61"/>
        <v>12</v>
      </c>
      <c r="K306" t="str">
        <f>+IF(G306="OUT of TIME",J306-VLOOKUP(B306,Enunciado!$F$3:$G$5,2,0),"")</f>
        <v/>
      </c>
    </row>
    <row r="307" spans="1:11" x14ac:dyDescent="0.25">
      <c r="A307" t="s">
        <v>322</v>
      </c>
      <c r="B307" t="s">
        <v>5</v>
      </c>
      <c r="C307" s="3">
        <v>41407</v>
      </c>
      <c r="D307" s="3">
        <v>41407</v>
      </c>
      <c r="E307" s="11" t="str">
        <f t="shared" si="57"/>
        <v>Dept5</v>
      </c>
      <c r="F307" s="1">
        <f>+VLOOKUP(B307,Enunciado!$F$3:$G$5,2,0)+C307</f>
        <v>41437</v>
      </c>
      <c r="G307" t="str">
        <f t="shared" si="58"/>
        <v>ON TIME</v>
      </c>
      <c r="H307">
        <f t="shared" si="59"/>
        <v>2013</v>
      </c>
      <c r="I307">
        <f t="shared" si="60"/>
        <v>5</v>
      </c>
      <c r="J307" s="15">
        <f t="shared" si="61"/>
        <v>0</v>
      </c>
      <c r="K307" t="str">
        <f>+IF(G307="OUT of TIME",J307-VLOOKUP(B307,Enunciado!$F$3:$G$5,2,0),"")</f>
        <v/>
      </c>
    </row>
    <row r="308" spans="1:11" x14ac:dyDescent="0.25">
      <c r="A308" t="s">
        <v>323</v>
      </c>
      <c r="B308" t="s">
        <v>8</v>
      </c>
      <c r="C308" s="3">
        <v>41561</v>
      </c>
      <c r="D308" s="3">
        <v>41577</v>
      </c>
      <c r="E308" s="11" t="str">
        <f t="shared" si="57"/>
        <v>Dept6</v>
      </c>
      <c r="F308" s="1">
        <f>+VLOOKUP(B308,Enunciado!$F$3:$G$5,2,0)+C308</f>
        <v>41566</v>
      </c>
      <c r="G308" t="str">
        <f t="shared" si="58"/>
        <v>OUT OF TIME</v>
      </c>
      <c r="H308">
        <f t="shared" si="59"/>
        <v>2013</v>
      </c>
      <c r="I308">
        <f t="shared" si="60"/>
        <v>10</v>
      </c>
      <c r="J308" s="15">
        <f t="shared" si="61"/>
        <v>16</v>
      </c>
      <c r="K308">
        <f>+IF(G308="OUT of TIME",J308-VLOOKUP(B308,Enunciado!$F$3:$G$5,2,0),"")</f>
        <v>11</v>
      </c>
    </row>
    <row r="309" spans="1:11" x14ac:dyDescent="0.25">
      <c r="A309" t="s">
        <v>324</v>
      </c>
      <c r="B309" t="s">
        <v>5</v>
      </c>
      <c r="C309" s="3">
        <v>41590</v>
      </c>
      <c r="D309" s="3">
        <v>41598</v>
      </c>
      <c r="E309" s="11" t="str">
        <f t="shared" si="57"/>
        <v>Dept5</v>
      </c>
      <c r="F309" s="1">
        <f>+VLOOKUP(B309,Enunciado!$F$3:$G$5,2,0)+C309</f>
        <v>41620</v>
      </c>
      <c r="G309" t="str">
        <f t="shared" si="58"/>
        <v>ON TIME</v>
      </c>
      <c r="H309">
        <f t="shared" si="59"/>
        <v>2013</v>
      </c>
      <c r="I309">
        <f t="shared" si="60"/>
        <v>11</v>
      </c>
      <c r="J309" s="15">
        <f t="shared" si="61"/>
        <v>8</v>
      </c>
      <c r="K309" t="str">
        <f>+IF(G309="OUT of TIME",J309-VLOOKUP(B309,Enunciado!$F$3:$G$5,2,0),"")</f>
        <v/>
      </c>
    </row>
    <row r="310" spans="1:11" x14ac:dyDescent="0.25">
      <c r="A310" t="s">
        <v>325</v>
      </c>
      <c r="B310" t="s">
        <v>5</v>
      </c>
      <c r="C310" s="3">
        <v>41246</v>
      </c>
      <c r="D310" s="3">
        <v>41248</v>
      </c>
      <c r="E310" s="11" t="str">
        <f t="shared" si="57"/>
        <v>Dept1</v>
      </c>
      <c r="F310" s="1">
        <f>+VLOOKUP(B310,Enunciado!$F$3:$G$5,2,0)+C310</f>
        <v>41276</v>
      </c>
      <c r="G310" t="str">
        <f t="shared" si="58"/>
        <v>ON TIME</v>
      </c>
      <c r="H310">
        <f t="shared" si="59"/>
        <v>2012</v>
      </c>
      <c r="I310">
        <f t="shared" si="60"/>
        <v>12</v>
      </c>
      <c r="J310" s="15">
        <f t="shared" si="61"/>
        <v>2</v>
      </c>
      <c r="K310" t="str">
        <f>+IF(G310="OUT of TIME",J310-VLOOKUP(B310,Enunciado!$F$3:$G$5,2,0),"")</f>
        <v/>
      </c>
    </row>
    <row r="311" spans="1:11" x14ac:dyDescent="0.25">
      <c r="A311" t="s">
        <v>326</v>
      </c>
      <c r="B311" t="s">
        <v>5</v>
      </c>
      <c r="C311" s="3">
        <v>41530</v>
      </c>
      <c r="D311" s="3">
        <v>41568</v>
      </c>
      <c r="E311" s="11" t="str">
        <f t="shared" si="57"/>
        <v>Dept6</v>
      </c>
      <c r="F311" s="1">
        <f>+VLOOKUP(B311,Enunciado!$F$3:$G$5,2,0)+C311</f>
        <v>41560</v>
      </c>
      <c r="G311" t="str">
        <f t="shared" si="58"/>
        <v>OUT OF TIME</v>
      </c>
      <c r="H311">
        <f t="shared" si="59"/>
        <v>2013</v>
      </c>
      <c r="I311">
        <f t="shared" si="60"/>
        <v>9</v>
      </c>
      <c r="J311" s="15">
        <f t="shared" si="61"/>
        <v>38</v>
      </c>
      <c r="K311">
        <f>+IF(G311="OUT of TIME",J311-VLOOKUP(B311,Enunciado!$F$3:$G$5,2,0),"")</f>
        <v>8</v>
      </c>
    </row>
    <row r="312" spans="1:11" x14ac:dyDescent="0.25">
      <c r="A312" t="s">
        <v>327</v>
      </c>
      <c r="B312" t="s">
        <v>7</v>
      </c>
      <c r="C312" s="3">
        <v>41484</v>
      </c>
      <c r="D312" s="3">
        <v>41493</v>
      </c>
      <c r="E312" s="11" t="str">
        <f t="shared" si="57"/>
        <v>Dept1</v>
      </c>
      <c r="F312" s="1">
        <f>+VLOOKUP(B312,Enunciado!$F$3:$G$5,2,0)+C312</f>
        <v>41499</v>
      </c>
      <c r="G312" t="str">
        <f t="shared" si="58"/>
        <v>ON TIME</v>
      </c>
      <c r="H312">
        <f t="shared" si="59"/>
        <v>2013</v>
      </c>
      <c r="I312">
        <f t="shared" si="60"/>
        <v>7</v>
      </c>
      <c r="J312" s="15">
        <f t="shared" si="61"/>
        <v>9</v>
      </c>
      <c r="K312" t="str">
        <f>+IF(G312="OUT of TIME",J312-VLOOKUP(B312,Enunciado!$F$3:$G$5,2,0),"")</f>
        <v/>
      </c>
    </row>
    <row r="313" spans="1:11" x14ac:dyDescent="0.25">
      <c r="A313" t="s">
        <v>328</v>
      </c>
      <c r="B313" t="s">
        <v>5</v>
      </c>
      <c r="C313" s="3">
        <v>40921</v>
      </c>
      <c r="D313" s="3">
        <v>40934</v>
      </c>
      <c r="E313" s="11" t="str">
        <f t="shared" si="57"/>
        <v>Dept5</v>
      </c>
      <c r="F313" s="1">
        <f>+VLOOKUP(B313,Enunciado!$F$3:$G$5,2,0)+C313</f>
        <v>40951</v>
      </c>
      <c r="G313" t="str">
        <f t="shared" si="58"/>
        <v>ON TIME</v>
      </c>
      <c r="H313">
        <f t="shared" si="59"/>
        <v>2012</v>
      </c>
      <c r="I313">
        <f t="shared" si="60"/>
        <v>1</v>
      </c>
      <c r="J313" s="15">
        <f t="shared" si="61"/>
        <v>13</v>
      </c>
      <c r="K313" t="str">
        <f>+IF(G313="OUT of TIME",J313-VLOOKUP(B313,Enunciado!$F$3:$G$5,2,0),"")</f>
        <v/>
      </c>
    </row>
    <row r="314" spans="1:11" x14ac:dyDescent="0.25">
      <c r="A314" t="s">
        <v>329</v>
      </c>
      <c r="B314" t="s">
        <v>5</v>
      </c>
      <c r="C314" s="3">
        <v>41468</v>
      </c>
      <c r="D314" s="3">
        <v>41471</v>
      </c>
      <c r="E314" s="11" t="str">
        <f t="shared" si="57"/>
        <v>Dept5</v>
      </c>
      <c r="F314" s="1">
        <f>+VLOOKUP(B314,Enunciado!$F$3:$G$5,2,0)+C314</f>
        <v>41498</v>
      </c>
      <c r="G314" t="str">
        <f t="shared" si="58"/>
        <v>ON TIME</v>
      </c>
      <c r="H314">
        <f t="shared" si="59"/>
        <v>2013</v>
      </c>
      <c r="I314">
        <f t="shared" si="60"/>
        <v>7</v>
      </c>
      <c r="J314" s="15">
        <f t="shared" si="61"/>
        <v>3</v>
      </c>
      <c r="K314" t="str">
        <f>+IF(G314="OUT of TIME",J314-VLOOKUP(B314,Enunciado!$F$3:$G$5,2,0),"")</f>
        <v/>
      </c>
    </row>
    <row r="315" spans="1:11" x14ac:dyDescent="0.25">
      <c r="A315" t="s">
        <v>330</v>
      </c>
      <c r="B315" t="s">
        <v>7</v>
      </c>
      <c r="C315" s="3">
        <v>41367</v>
      </c>
      <c r="D315" s="3">
        <v>41384</v>
      </c>
      <c r="E315" s="11" t="str">
        <f t="shared" si="57"/>
        <v>Dept5</v>
      </c>
      <c r="F315" s="1">
        <f>+VLOOKUP(B315,Enunciado!$F$3:$G$5,2,0)+C315</f>
        <v>41382</v>
      </c>
      <c r="G315" t="str">
        <f t="shared" si="58"/>
        <v>OUT OF TIME</v>
      </c>
      <c r="H315">
        <f t="shared" si="59"/>
        <v>2013</v>
      </c>
      <c r="I315">
        <f t="shared" si="60"/>
        <v>4</v>
      </c>
      <c r="J315" s="15">
        <f t="shared" si="61"/>
        <v>17</v>
      </c>
      <c r="K315">
        <f>+IF(G315="OUT of TIME",J315-VLOOKUP(B315,Enunciado!$F$3:$G$5,2,0),"")</f>
        <v>2</v>
      </c>
    </row>
    <row r="316" spans="1:11" x14ac:dyDescent="0.25">
      <c r="A316" t="s">
        <v>331</v>
      </c>
      <c r="B316" t="s">
        <v>7</v>
      </c>
      <c r="C316" s="3">
        <v>41270</v>
      </c>
      <c r="D316" s="3">
        <v>41272</v>
      </c>
      <c r="E316" s="11" t="str">
        <f t="shared" si="57"/>
        <v>Dept3</v>
      </c>
      <c r="F316" s="1">
        <f>+VLOOKUP(B316,Enunciado!$F$3:$G$5,2,0)+C316</f>
        <v>41285</v>
      </c>
      <c r="G316" t="str">
        <f t="shared" si="58"/>
        <v>ON TIME</v>
      </c>
      <c r="H316">
        <f t="shared" si="59"/>
        <v>2012</v>
      </c>
      <c r="I316">
        <f t="shared" si="60"/>
        <v>12</v>
      </c>
      <c r="J316" s="15">
        <f t="shared" si="61"/>
        <v>2</v>
      </c>
      <c r="K316" t="str">
        <f>+IF(G316="OUT of TIME",J316-VLOOKUP(B316,Enunciado!$F$3:$G$5,2,0),"")</f>
        <v/>
      </c>
    </row>
    <row r="317" spans="1:11" x14ac:dyDescent="0.25">
      <c r="A317" t="s">
        <v>26</v>
      </c>
      <c r="B317" t="s">
        <v>8</v>
      </c>
      <c r="C317" s="3">
        <v>41308</v>
      </c>
      <c r="D317" s="3">
        <v>41325</v>
      </c>
      <c r="E317" s="11" t="str">
        <f t="shared" si="57"/>
        <v>Dept3</v>
      </c>
      <c r="F317" s="1">
        <f>+VLOOKUP(B317,Enunciado!$F$3:$G$5,2,0)+C317</f>
        <v>41313</v>
      </c>
      <c r="G317" t="str">
        <f t="shared" si="58"/>
        <v>OUT OF TIME</v>
      </c>
      <c r="H317">
        <f t="shared" si="59"/>
        <v>2013</v>
      </c>
      <c r="I317">
        <f t="shared" si="60"/>
        <v>2</v>
      </c>
      <c r="J317" s="15">
        <f t="shared" si="61"/>
        <v>17</v>
      </c>
      <c r="K317">
        <f>+IF(G317="OUT of TIME",J317-VLOOKUP(B317,Enunciado!$F$3:$G$5,2,0),"")</f>
        <v>12</v>
      </c>
    </row>
    <row r="318" spans="1:11" x14ac:dyDescent="0.25">
      <c r="A318" t="s">
        <v>332</v>
      </c>
      <c r="B318" t="s">
        <v>7</v>
      </c>
      <c r="C318" s="3">
        <v>41557</v>
      </c>
      <c r="D318" s="3">
        <v>41571</v>
      </c>
      <c r="E318" s="11" t="str">
        <f t="shared" si="57"/>
        <v>Dept5</v>
      </c>
      <c r="F318" s="1">
        <f>+VLOOKUP(B318,Enunciado!$F$3:$G$5,2,0)+C318</f>
        <v>41572</v>
      </c>
      <c r="G318" t="str">
        <f t="shared" si="58"/>
        <v>ON TIME</v>
      </c>
      <c r="H318">
        <f t="shared" si="59"/>
        <v>2013</v>
      </c>
      <c r="I318">
        <f t="shared" si="60"/>
        <v>10</v>
      </c>
      <c r="J318" s="15">
        <f t="shared" si="61"/>
        <v>14</v>
      </c>
      <c r="K318" t="str">
        <f>+IF(G318="OUT of TIME",J318-VLOOKUP(B318,Enunciado!$F$3:$G$5,2,0),"")</f>
        <v/>
      </c>
    </row>
    <row r="319" spans="1:11" x14ac:dyDescent="0.25">
      <c r="A319" t="s">
        <v>333</v>
      </c>
      <c r="B319" t="s">
        <v>7</v>
      </c>
      <c r="C319" s="3">
        <v>41216</v>
      </c>
      <c r="D319" s="3">
        <v>41230</v>
      </c>
      <c r="E319" s="11" t="str">
        <f t="shared" si="57"/>
        <v>Dept5</v>
      </c>
      <c r="F319" s="1">
        <f>+VLOOKUP(B319,Enunciado!$F$3:$G$5,2,0)+C319</f>
        <v>41231</v>
      </c>
      <c r="G319" t="str">
        <f t="shared" si="58"/>
        <v>ON TIME</v>
      </c>
      <c r="H319">
        <f t="shared" si="59"/>
        <v>2012</v>
      </c>
      <c r="I319">
        <f t="shared" si="60"/>
        <v>11</v>
      </c>
      <c r="J319" s="15">
        <f t="shared" si="61"/>
        <v>14</v>
      </c>
      <c r="K319" t="str">
        <f>+IF(G319="OUT of TIME",J319-VLOOKUP(B319,Enunciado!$F$3:$G$5,2,0),"")</f>
        <v/>
      </c>
    </row>
    <row r="320" spans="1:11" x14ac:dyDescent="0.25">
      <c r="A320" t="s">
        <v>334</v>
      </c>
      <c r="B320" t="s">
        <v>7</v>
      </c>
      <c r="C320" s="3">
        <v>41298</v>
      </c>
      <c r="D320" s="3">
        <v>41301</v>
      </c>
      <c r="E320" s="11" t="str">
        <f t="shared" si="57"/>
        <v>Dept6</v>
      </c>
      <c r="F320" s="1">
        <f>+VLOOKUP(B320,Enunciado!$F$3:$G$5,2,0)+C320</f>
        <v>41313</v>
      </c>
      <c r="G320" t="str">
        <f t="shared" si="58"/>
        <v>ON TIME</v>
      </c>
      <c r="H320">
        <f t="shared" si="59"/>
        <v>2013</v>
      </c>
      <c r="I320">
        <f t="shared" si="60"/>
        <v>1</v>
      </c>
      <c r="J320" s="15">
        <f t="shared" si="61"/>
        <v>3</v>
      </c>
      <c r="K320" t="str">
        <f>+IF(G320="OUT of TIME",J320-VLOOKUP(B320,Enunciado!$F$3:$G$5,2,0),"")</f>
        <v/>
      </c>
    </row>
    <row r="321" spans="1:11" x14ac:dyDescent="0.25">
      <c r="A321" t="s">
        <v>335</v>
      </c>
      <c r="B321" t="s">
        <v>5</v>
      </c>
      <c r="C321" s="3">
        <v>41531</v>
      </c>
      <c r="D321" s="3">
        <v>41531</v>
      </c>
      <c r="E321" s="11" t="str">
        <f t="shared" si="57"/>
        <v>Dept1</v>
      </c>
      <c r="F321" s="1">
        <f>+VLOOKUP(B321,Enunciado!$F$3:$G$5,2,0)+C321</f>
        <v>41561</v>
      </c>
      <c r="G321" t="str">
        <f t="shared" si="58"/>
        <v>ON TIME</v>
      </c>
      <c r="H321">
        <f t="shared" si="59"/>
        <v>2013</v>
      </c>
      <c r="I321">
        <f t="shared" si="60"/>
        <v>9</v>
      </c>
      <c r="J321" s="15">
        <f t="shared" si="61"/>
        <v>0</v>
      </c>
      <c r="K321" t="str">
        <f>+IF(G321="OUT of TIME",J321-VLOOKUP(B321,Enunciado!$F$3:$G$5,2,0),"")</f>
        <v/>
      </c>
    </row>
    <row r="322" spans="1:11" x14ac:dyDescent="0.25">
      <c r="A322" t="s">
        <v>336</v>
      </c>
      <c r="B322" t="s">
        <v>8</v>
      </c>
      <c r="C322" s="3">
        <v>41179</v>
      </c>
      <c r="D322" s="3">
        <v>41193</v>
      </c>
      <c r="E322" s="11" t="str">
        <f t="shared" si="57"/>
        <v>Dept1</v>
      </c>
      <c r="F322" s="1">
        <f>+VLOOKUP(B322,Enunciado!$F$3:$G$5,2,0)+C322</f>
        <v>41184</v>
      </c>
      <c r="G322" t="str">
        <f t="shared" si="58"/>
        <v>OUT OF TIME</v>
      </c>
      <c r="H322">
        <f t="shared" si="59"/>
        <v>2012</v>
      </c>
      <c r="I322">
        <f t="shared" si="60"/>
        <v>9</v>
      </c>
      <c r="J322" s="15">
        <f t="shared" si="61"/>
        <v>14</v>
      </c>
      <c r="K322">
        <f>+IF(G322="OUT of TIME",J322-VLOOKUP(B322,Enunciado!$F$3:$G$5,2,0),"")</f>
        <v>9</v>
      </c>
    </row>
    <row r="323" spans="1:11" x14ac:dyDescent="0.25">
      <c r="A323" t="s">
        <v>337</v>
      </c>
      <c r="B323" t="s">
        <v>8</v>
      </c>
      <c r="C323" s="3">
        <v>41439</v>
      </c>
      <c r="D323" s="3">
        <v>41445</v>
      </c>
      <c r="E323" s="11" t="str">
        <f t="shared" ref="E323:E386" si="62">+LEFT(A323,5)</f>
        <v>Dept2</v>
      </c>
      <c r="F323" s="1">
        <f>+VLOOKUP(B323,Enunciado!$F$3:$G$5,2,0)+C323</f>
        <v>41444</v>
      </c>
      <c r="G323" t="str">
        <f t="shared" ref="G323:G386" si="63">+IF(F323&gt;=D323,"ON TIME","OUT OF TIME")</f>
        <v>OUT OF TIME</v>
      </c>
      <c r="H323">
        <f t="shared" ref="H323:H386" si="64">+YEAR(C323)</f>
        <v>2013</v>
      </c>
      <c r="I323">
        <f t="shared" ref="I323:I386" si="65">+MONTH(C323)</f>
        <v>6</v>
      </c>
      <c r="J323" s="15">
        <f t="shared" ref="J323:J386" si="66">+D323-C323</f>
        <v>6</v>
      </c>
      <c r="K323">
        <f>+IF(G323="OUT of TIME",J323-VLOOKUP(B323,Enunciado!$F$3:$G$5,2,0),"")</f>
        <v>1</v>
      </c>
    </row>
    <row r="324" spans="1:11" x14ac:dyDescent="0.25">
      <c r="A324" t="s">
        <v>338</v>
      </c>
      <c r="B324" t="s">
        <v>5</v>
      </c>
      <c r="C324" s="3">
        <v>41104</v>
      </c>
      <c r="D324" s="3">
        <v>41119</v>
      </c>
      <c r="E324" s="11" t="str">
        <f t="shared" si="62"/>
        <v>Dept5</v>
      </c>
      <c r="F324" s="1">
        <f>+VLOOKUP(B324,Enunciado!$F$3:$G$5,2,0)+C324</f>
        <v>41134</v>
      </c>
      <c r="G324" t="str">
        <f t="shared" si="63"/>
        <v>ON TIME</v>
      </c>
      <c r="H324">
        <f t="shared" si="64"/>
        <v>2012</v>
      </c>
      <c r="I324">
        <f t="shared" si="65"/>
        <v>7</v>
      </c>
      <c r="J324" s="15">
        <f t="shared" si="66"/>
        <v>15</v>
      </c>
      <c r="K324" t="str">
        <f>+IF(G324="OUT of TIME",J324-VLOOKUP(B324,Enunciado!$F$3:$G$5,2,0),"")</f>
        <v/>
      </c>
    </row>
    <row r="325" spans="1:11" x14ac:dyDescent="0.25">
      <c r="A325" t="s">
        <v>339</v>
      </c>
      <c r="B325" t="s">
        <v>5</v>
      </c>
      <c r="C325" s="3">
        <v>41558</v>
      </c>
      <c r="D325" s="3">
        <v>41566</v>
      </c>
      <c r="E325" s="11" t="str">
        <f t="shared" si="62"/>
        <v>Dept2</v>
      </c>
      <c r="F325" s="1">
        <f>+VLOOKUP(B325,Enunciado!$F$3:$G$5,2,0)+C325</f>
        <v>41588</v>
      </c>
      <c r="G325" t="str">
        <f t="shared" si="63"/>
        <v>ON TIME</v>
      </c>
      <c r="H325">
        <f t="shared" si="64"/>
        <v>2013</v>
      </c>
      <c r="I325">
        <f t="shared" si="65"/>
        <v>10</v>
      </c>
      <c r="J325" s="15">
        <f t="shared" si="66"/>
        <v>8</v>
      </c>
      <c r="K325" t="str">
        <f>+IF(G325="OUT of TIME",J325-VLOOKUP(B325,Enunciado!$F$3:$G$5,2,0),"")</f>
        <v/>
      </c>
    </row>
    <row r="326" spans="1:11" x14ac:dyDescent="0.25">
      <c r="A326" t="s">
        <v>340</v>
      </c>
      <c r="B326" t="s">
        <v>7</v>
      </c>
      <c r="C326" s="3">
        <v>41019</v>
      </c>
      <c r="D326" s="3">
        <v>41019</v>
      </c>
      <c r="E326" s="11" t="str">
        <f t="shared" si="62"/>
        <v>Dept5</v>
      </c>
      <c r="F326" s="1">
        <f>+VLOOKUP(B326,Enunciado!$F$3:$G$5,2,0)+C326</f>
        <v>41034</v>
      </c>
      <c r="G326" t="str">
        <f t="shared" si="63"/>
        <v>ON TIME</v>
      </c>
      <c r="H326">
        <f t="shared" si="64"/>
        <v>2012</v>
      </c>
      <c r="I326">
        <f t="shared" si="65"/>
        <v>4</v>
      </c>
      <c r="J326" s="15">
        <f t="shared" si="66"/>
        <v>0</v>
      </c>
      <c r="K326" t="str">
        <f>+IF(G326="OUT of TIME",J326-VLOOKUP(B326,Enunciado!$F$3:$G$5,2,0),"")</f>
        <v/>
      </c>
    </row>
    <row r="327" spans="1:11" x14ac:dyDescent="0.25">
      <c r="A327" t="s">
        <v>341</v>
      </c>
      <c r="B327" t="s">
        <v>8</v>
      </c>
      <c r="C327" s="3">
        <v>40949</v>
      </c>
      <c r="D327" s="3">
        <v>40958</v>
      </c>
      <c r="E327" s="11" t="str">
        <f t="shared" si="62"/>
        <v>Dept4</v>
      </c>
      <c r="F327" s="1">
        <f>+VLOOKUP(B327,Enunciado!$F$3:$G$5,2,0)+C327</f>
        <v>40954</v>
      </c>
      <c r="G327" t="str">
        <f t="shared" si="63"/>
        <v>OUT OF TIME</v>
      </c>
      <c r="H327">
        <f t="shared" si="64"/>
        <v>2012</v>
      </c>
      <c r="I327">
        <f t="shared" si="65"/>
        <v>2</v>
      </c>
      <c r="J327" s="15">
        <f t="shared" si="66"/>
        <v>9</v>
      </c>
      <c r="K327">
        <f>+IF(G327="OUT of TIME",J327-VLOOKUP(B327,Enunciado!$F$3:$G$5,2,0),"")</f>
        <v>4</v>
      </c>
    </row>
    <row r="328" spans="1:11" x14ac:dyDescent="0.25">
      <c r="A328" t="s">
        <v>342</v>
      </c>
      <c r="B328" t="s">
        <v>8</v>
      </c>
      <c r="C328" s="3">
        <v>41250</v>
      </c>
      <c r="D328" s="3">
        <v>41250</v>
      </c>
      <c r="E328" s="11" t="str">
        <f t="shared" si="62"/>
        <v>Dept5</v>
      </c>
      <c r="F328" s="1">
        <f>+VLOOKUP(B328,Enunciado!$F$3:$G$5,2,0)+C328</f>
        <v>41255</v>
      </c>
      <c r="G328" t="str">
        <f t="shared" si="63"/>
        <v>ON TIME</v>
      </c>
      <c r="H328">
        <f t="shared" si="64"/>
        <v>2012</v>
      </c>
      <c r="I328">
        <f t="shared" si="65"/>
        <v>12</v>
      </c>
      <c r="J328" s="15">
        <f t="shared" si="66"/>
        <v>0</v>
      </c>
      <c r="K328" t="str">
        <f>+IF(G328="OUT of TIME",J328-VLOOKUP(B328,Enunciado!$F$3:$G$5,2,0),"")</f>
        <v/>
      </c>
    </row>
    <row r="329" spans="1:11" x14ac:dyDescent="0.25">
      <c r="A329" t="s">
        <v>343</v>
      </c>
      <c r="B329" t="s">
        <v>5</v>
      </c>
      <c r="C329" s="3">
        <v>40947</v>
      </c>
      <c r="D329" s="3">
        <v>40947</v>
      </c>
      <c r="E329" s="11" t="str">
        <f t="shared" si="62"/>
        <v>Dept2</v>
      </c>
      <c r="F329" s="1">
        <f>+VLOOKUP(B329,Enunciado!$F$3:$G$5,2,0)+C329</f>
        <v>40977</v>
      </c>
      <c r="G329" t="str">
        <f t="shared" si="63"/>
        <v>ON TIME</v>
      </c>
      <c r="H329">
        <f t="shared" si="64"/>
        <v>2012</v>
      </c>
      <c r="I329">
        <f t="shared" si="65"/>
        <v>2</v>
      </c>
      <c r="J329" s="15">
        <f t="shared" si="66"/>
        <v>0</v>
      </c>
      <c r="K329" t="str">
        <f>+IF(G329="OUT of TIME",J329-VLOOKUP(B329,Enunciado!$F$3:$G$5,2,0),"")</f>
        <v/>
      </c>
    </row>
    <row r="330" spans="1:11" x14ac:dyDescent="0.25">
      <c r="A330" t="s">
        <v>344</v>
      </c>
      <c r="B330" t="s">
        <v>8</v>
      </c>
      <c r="C330" s="3">
        <v>40982</v>
      </c>
      <c r="D330" s="3">
        <v>40985</v>
      </c>
      <c r="E330" s="11" t="str">
        <f t="shared" si="62"/>
        <v>Dept4</v>
      </c>
      <c r="F330" s="1">
        <f>+VLOOKUP(B330,Enunciado!$F$3:$G$5,2,0)+C330</f>
        <v>40987</v>
      </c>
      <c r="G330" t="str">
        <f t="shared" si="63"/>
        <v>ON TIME</v>
      </c>
      <c r="H330">
        <f t="shared" si="64"/>
        <v>2012</v>
      </c>
      <c r="I330">
        <f t="shared" si="65"/>
        <v>3</v>
      </c>
      <c r="J330" s="15">
        <f t="shared" si="66"/>
        <v>3</v>
      </c>
      <c r="K330" t="str">
        <f>+IF(G330="OUT of TIME",J330-VLOOKUP(B330,Enunciado!$F$3:$G$5,2,0),"")</f>
        <v/>
      </c>
    </row>
    <row r="331" spans="1:11" x14ac:dyDescent="0.25">
      <c r="A331" t="s">
        <v>345</v>
      </c>
      <c r="B331" t="s">
        <v>8</v>
      </c>
      <c r="C331" s="3">
        <v>40951</v>
      </c>
      <c r="D331" s="3">
        <v>40970</v>
      </c>
      <c r="E331" s="11" t="str">
        <f t="shared" si="62"/>
        <v>Dept1</v>
      </c>
      <c r="F331" s="1">
        <f>+VLOOKUP(B331,Enunciado!$F$3:$G$5,2,0)+C331</f>
        <v>40956</v>
      </c>
      <c r="G331" t="str">
        <f t="shared" si="63"/>
        <v>OUT OF TIME</v>
      </c>
      <c r="H331">
        <f t="shared" si="64"/>
        <v>2012</v>
      </c>
      <c r="I331">
        <f t="shared" si="65"/>
        <v>2</v>
      </c>
      <c r="J331" s="15">
        <f t="shared" si="66"/>
        <v>19</v>
      </c>
      <c r="K331">
        <f>+IF(G331="OUT of TIME",J331-VLOOKUP(B331,Enunciado!$F$3:$G$5,2,0),"")</f>
        <v>14</v>
      </c>
    </row>
    <row r="332" spans="1:11" x14ac:dyDescent="0.25">
      <c r="A332" t="s">
        <v>346</v>
      </c>
      <c r="B332" t="s">
        <v>7</v>
      </c>
      <c r="C332" s="3">
        <v>41040</v>
      </c>
      <c r="D332" s="3">
        <v>41067</v>
      </c>
      <c r="E332" s="11" t="str">
        <f t="shared" si="62"/>
        <v>Dept2</v>
      </c>
      <c r="F332" s="1">
        <f>+VLOOKUP(B332,Enunciado!$F$3:$G$5,2,0)+C332</f>
        <v>41055</v>
      </c>
      <c r="G332" t="str">
        <f t="shared" si="63"/>
        <v>OUT OF TIME</v>
      </c>
      <c r="H332">
        <f t="shared" si="64"/>
        <v>2012</v>
      </c>
      <c r="I332">
        <f t="shared" si="65"/>
        <v>5</v>
      </c>
      <c r="J332" s="15">
        <f t="shared" si="66"/>
        <v>27</v>
      </c>
      <c r="K332">
        <f>+IF(G332="OUT of TIME",J332-VLOOKUP(B332,Enunciado!$F$3:$G$5,2,0),"")</f>
        <v>12</v>
      </c>
    </row>
    <row r="333" spans="1:11" x14ac:dyDescent="0.25">
      <c r="A333" t="s">
        <v>347</v>
      </c>
      <c r="B333" t="s">
        <v>5</v>
      </c>
      <c r="C333" s="3">
        <v>41106</v>
      </c>
      <c r="D333" s="3">
        <v>41109</v>
      </c>
      <c r="E333" s="11" t="str">
        <f t="shared" si="62"/>
        <v>Dept1</v>
      </c>
      <c r="F333" s="1">
        <f>+VLOOKUP(B333,Enunciado!$F$3:$G$5,2,0)+C333</f>
        <v>41136</v>
      </c>
      <c r="G333" t="str">
        <f t="shared" si="63"/>
        <v>ON TIME</v>
      </c>
      <c r="H333">
        <f t="shared" si="64"/>
        <v>2012</v>
      </c>
      <c r="I333">
        <f t="shared" si="65"/>
        <v>7</v>
      </c>
      <c r="J333" s="15">
        <f t="shared" si="66"/>
        <v>3</v>
      </c>
      <c r="K333" t="str">
        <f>+IF(G333="OUT of TIME",J333-VLOOKUP(B333,Enunciado!$F$3:$G$5,2,0),"")</f>
        <v/>
      </c>
    </row>
    <row r="334" spans="1:11" x14ac:dyDescent="0.25">
      <c r="A334" t="s">
        <v>348</v>
      </c>
      <c r="B334" t="s">
        <v>5</v>
      </c>
      <c r="C334" s="3">
        <v>41207</v>
      </c>
      <c r="D334" s="3">
        <v>41222</v>
      </c>
      <c r="E334" s="11" t="str">
        <f t="shared" si="62"/>
        <v>Dept6</v>
      </c>
      <c r="F334" s="1">
        <f>+VLOOKUP(B334,Enunciado!$F$3:$G$5,2,0)+C334</f>
        <v>41237</v>
      </c>
      <c r="G334" t="str">
        <f t="shared" si="63"/>
        <v>ON TIME</v>
      </c>
      <c r="H334">
        <f t="shared" si="64"/>
        <v>2012</v>
      </c>
      <c r="I334">
        <f t="shared" si="65"/>
        <v>10</v>
      </c>
      <c r="J334" s="15">
        <f t="shared" si="66"/>
        <v>15</v>
      </c>
      <c r="K334" t="str">
        <f>+IF(G334="OUT of TIME",J334-VLOOKUP(B334,Enunciado!$F$3:$G$5,2,0),"")</f>
        <v/>
      </c>
    </row>
    <row r="335" spans="1:11" x14ac:dyDescent="0.25">
      <c r="A335" t="s">
        <v>349</v>
      </c>
      <c r="B335" t="s">
        <v>5</v>
      </c>
      <c r="C335" s="3">
        <v>41344</v>
      </c>
      <c r="D335" s="3">
        <v>41355</v>
      </c>
      <c r="E335" s="11" t="str">
        <f t="shared" si="62"/>
        <v>Dept1</v>
      </c>
      <c r="F335" s="1">
        <f>+VLOOKUP(B335,Enunciado!$F$3:$G$5,2,0)+C335</f>
        <v>41374</v>
      </c>
      <c r="G335" t="str">
        <f t="shared" si="63"/>
        <v>ON TIME</v>
      </c>
      <c r="H335">
        <f t="shared" si="64"/>
        <v>2013</v>
      </c>
      <c r="I335">
        <f t="shared" si="65"/>
        <v>3</v>
      </c>
      <c r="J335" s="15">
        <f t="shared" si="66"/>
        <v>11</v>
      </c>
      <c r="K335" t="str">
        <f>+IF(G335="OUT of TIME",J335-VLOOKUP(B335,Enunciado!$F$3:$G$5,2,0),"")</f>
        <v/>
      </c>
    </row>
    <row r="336" spans="1:11" x14ac:dyDescent="0.25">
      <c r="A336" t="s">
        <v>350</v>
      </c>
      <c r="B336" t="s">
        <v>5</v>
      </c>
      <c r="C336" s="3">
        <v>41316</v>
      </c>
      <c r="D336" s="3">
        <v>41351</v>
      </c>
      <c r="E336" s="11" t="str">
        <f t="shared" si="62"/>
        <v>Dept5</v>
      </c>
      <c r="F336" s="1">
        <f>+VLOOKUP(B336,Enunciado!$F$3:$G$5,2,0)+C336</f>
        <v>41346</v>
      </c>
      <c r="G336" t="str">
        <f t="shared" si="63"/>
        <v>OUT OF TIME</v>
      </c>
      <c r="H336">
        <f t="shared" si="64"/>
        <v>2013</v>
      </c>
      <c r="I336">
        <f t="shared" si="65"/>
        <v>2</v>
      </c>
      <c r="J336" s="15">
        <f t="shared" si="66"/>
        <v>35</v>
      </c>
      <c r="K336">
        <f>+IF(G336="OUT of TIME",J336-VLOOKUP(B336,Enunciado!$F$3:$G$5,2,0),"")</f>
        <v>5</v>
      </c>
    </row>
    <row r="337" spans="1:11" x14ac:dyDescent="0.25">
      <c r="A337" t="s">
        <v>351</v>
      </c>
      <c r="B337" t="s">
        <v>7</v>
      </c>
      <c r="C337" s="3">
        <v>41286</v>
      </c>
      <c r="D337" s="3">
        <v>41324</v>
      </c>
      <c r="E337" s="11" t="str">
        <f t="shared" si="62"/>
        <v>Dept5</v>
      </c>
      <c r="F337" s="1">
        <f>+VLOOKUP(B337,Enunciado!$F$3:$G$5,2,0)+C337</f>
        <v>41301</v>
      </c>
      <c r="G337" t="str">
        <f t="shared" si="63"/>
        <v>OUT OF TIME</v>
      </c>
      <c r="H337">
        <f t="shared" si="64"/>
        <v>2013</v>
      </c>
      <c r="I337">
        <f t="shared" si="65"/>
        <v>1</v>
      </c>
      <c r="J337" s="15">
        <f t="shared" si="66"/>
        <v>38</v>
      </c>
      <c r="K337">
        <f>+IF(G337="OUT of TIME",J337-VLOOKUP(B337,Enunciado!$F$3:$G$5,2,0),"")</f>
        <v>23</v>
      </c>
    </row>
    <row r="338" spans="1:11" x14ac:dyDescent="0.25">
      <c r="A338" t="s">
        <v>352</v>
      </c>
      <c r="B338" t="s">
        <v>7</v>
      </c>
      <c r="C338" s="3">
        <v>41363</v>
      </c>
      <c r="D338" s="3">
        <v>41365</v>
      </c>
      <c r="E338" s="11" t="str">
        <f t="shared" si="62"/>
        <v>Dept3</v>
      </c>
      <c r="F338" s="1">
        <f>+VLOOKUP(B338,Enunciado!$F$3:$G$5,2,0)+C338</f>
        <v>41378</v>
      </c>
      <c r="G338" t="str">
        <f t="shared" si="63"/>
        <v>ON TIME</v>
      </c>
      <c r="H338">
        <f t="shared" si="64"/>
        <v>2013</v>
      </c>
      <c r="I338">
        <f t="shared" si="65"/>
        <v>3</v>
      </c>
      <c r="J338" s="15">
        <f t="shared" si="66"/>
        <v>2</v>
      </c>
      <c r="K338" t="str">
        <f>+IF(G338="OUT of TIME",J338-VLOOKUP(B338,Enunciado!$F$3:$G$5,2,0),"")</f>
        <v/>
      </c>
    </row>
    <row r="339" spans="1:11" x14ac:dyDescent="0.25">
      <c r="A339" t="s">
        <v>353</v>
      </c>
      <c r="B339" t="s">
        <v>7</v>
      </c>
      <c r="C339" s="3">
        <v>41607</v>
      </c>
      <c r="D339" s="3">
        <v>41618</v>
      </c>
      <c r="E339" s="11" t="str">
        <f t="shared" si="62"/>
        <v>Dept3</v>
      </c>
      <c r="F339" s="1">
        <f>+VLOOKUP(B339,Enunciado!$F$3:$G$5,2,0)+C339</f>
        <v>41622</v>
      </c>
      <c r="G339" t="str">
        <f t="shared" si="63"/>
        <v>ON TIME</v>
      </c>
      <c r="H339">
        <f t="shared" si="64"/>
        <v>2013</v>
      </c>
      <c r="I339">
        <f t="shared" si="65"/>
        <v>11</v>
      </c>
      <c r="J339" s="15">
        <f t="shared" si="66"/>
        <v>11</v>
      </c>
      <c r="K339" t="str">
        <f>+IF(G339="OUT of TIME",J339-VLOOKUP(B339,Enunciado!$F$3:$G$5,2,0),"")</f>
        <v/>
      </c>
    </row>
    <row r="340" spans="1:11" x14ac:dyDescent="0.25">
      <c r="A340" t="s">
        <v>354</v>
      </c>
      <c r="B340" t="s">
        <v>5</v>
      </c>
      <c r="C340" s="3">
        <v>41554</v>
      </c>
      <c r="D340" s="3">
        <v>41556</v>
      </c>
      <c r="E340" s="11" t="str">
        <f t="shared" si="62"/>
        <v>Dept6</v>
      </c>
      <c r="F340" s="1">
        <f>+VLOOKUP(B340,Enunciado!$F$3:$G$5,2,0)+C340</f>
        <v>41584</v>
      </c>
      <c r="G340" t="str">
        <f t="shared" si="63"/>
        <v>ON TIME</v>
      </c>
      <c r="H340">
        <f t="shared" si="64"/>
        <v>2013</v>
      </c>
      <c r="I340">
        <f t="shared" si="65"/>
        <v>10</v>
      </c>
      <c r="J340" s="15">
        <f t="shared" si="66"/>
        <v>2</v>
      </c>
      <c r="K340" t="str">
        <f>+IF(G340="OUT of TIME",J340-VLOOKUP(B340,Enunciado!$F$3:$G$5,2,0),"")</f>
        <v/>
      </c>
    </row>
    <row r="341" spans="1:11" x14ac:dyDescent="0.25">
      <c r="A341" t="s">
        <v>355</v>
      </c>
      <c r="B341" t="s">
        <v>7</v>
      </c>
      <c r="C341" s="3">
        <v>41586</v>
      </c>
      <c r="D341" s="3">
        <v>41605</v>
      </c>
      <c r="E341" s="11" t="str">
        <f t="shared" si="62"/>
        <v>Dept2</v>
      </c>
      <c r="F341" s="1">
        <f>+VLOOKUP(B341,Enunciado!$F$3:$G$5,2,0)+C341</f>
        <v>41601</v>
      </c>
      <c r="G341" t="str">
        <f t="shared" si="63"/>
        <v>OUT OF TIME</v>
      </c>
      <c r="H341">
        <f t="shared" si="64"/>
        <v>2013</v>
      </c>
      <c r="I341">
        <f t="shared" si="65"/>
        <v>11</v>
      </c>
      <c r="J341" s="15">
        <f t="shared" si="66"/>
        <v>19</v>
      </c>
      <c r="K341">
        <f>+IF(G341="OUT of TIME",J341-VLOOKUP(B341,Enunciado!$F$3:$G$5,2,0),"")</f>
        <v>4</v>
      </c>
    </row>
    <row r="342" spans="1:11" x14ac:dyDescent="0.25">
      <c r="A342" t="s">
        <v>356</v>
      </c>
      <c r="B342" t="s">
        <v>8</v>
      </c>
      <c r="C342" s="3">
        <v>41119</v>
      </c>
      <c r="D342" s="3">
        <v>41130</v>
      </c>
      <c r="E342" s="11" t="str">
        <f t="shared" si="62"/>
        <v>Dept3</v>
      </c>
      <c r="F342" s="1">
        <f>+VLOOKUP(B342,Enunciado!$F$3:$G$5,2,0)+C342</f>
        <v>41124</v>
      </c>
      <c r="G342" t="str">
        <f t="shared" si="63"/>
        <v>OUT OF TIME</v>
      </c>
      <c r="H342">
        <f t="shared" si="64"/>
        <v>2012</v>
      </c>
      <c r="I342">
        <f t="shared" si="65"/>
        <v>7</v>
      </c>
      <c r="J342" s="15">
        <f t="shared" si="66"/>
        <v>11</v>
      </c>
      <c r="K342">
        <f>+IF(G342="OUT of TIME",J342-VLOOKUP(B342,Enunciado!$F$3:$G$5,2,0),"")</f>
        <v>6</v>
      </c>
    </row>
    <row r="343" spans="1:11" x14ac:dyDescent="0.25">
      <c r="A343" t="s">
        <v>357</v>
      </c>
      <c r="B343" t="s">
        <v>7</v>
      </c>
      <c r="C343" s="3">
        <v>41613</v>
      </c>
      <c r="D343" s="3">
        <v>41613</v>
      </c>
      <c r="E343" s="11" t="str">
        <f t="shared" si="62"/>
        <v>Dept6</v>
      </c>
      <c r="F343" s="1">
        <f>+VLOOKUP(B343,Enunciado!$F$3:$G$5,2,0)+C343</f>
        <v>41628</v>
      </c>
      <c r="G343" t="str">
        <f t="shared" si="63"/>
        <v>ON TIME</v>
      </c>
      <c r="H343">
        <f t="shared" si="64"/>
        <v>2013</v>
      </c>
      <c r="I343">
        <f t="shared" si="65"/>
        <v>12</v>
      </c>
      <c r="J343" s="15">
        <f t="shared" si="66"/>
        <v>0</v>
      </c>
      <c r="K343" t="str">
        <f>+IF(G343="OUT of TIME",J343-VLOOKUP(B343,Enunciado!$F$3:$G$5,2,0),"")</f>
        <v/>
      </c>
    </row>
    <row r="344" spans="1:11" x14ac:dyDescent="0.25">
      <c r="A344" t="s">
        <v>358</v>
      </c>
      <c r="B344" t="s">
        <v>8</v>
      </c>
      <c r="C344" s="3">
        <v>41341</v>
      </c>
      <c r="D344" s="3">
        <v>41343</v>
      </c>
      <c r="E344" s="11" t="str">
        <f t="shared" si="62"/>
        <v>Dept2</v>
      </c>
      <c r="F344" s="1">
        <f>+VLOOKUP(B344,Enunciado!$F$3:$G$5,2,0)+C344</f>
        <v>41346</v>
      </c>
      <c r="G344" t="str">
        <f t="shared" si="63"/>
        <v>ON TIME</v>
      </c>
      <c r="H344">
        <f t="shared" si="64"/>
        <v>2013</v>
      </c>
      <c r="I344">
        <f t="shared" si="65"/>
        <v>3</v>
      </c>
      <c r="J344" s="15">
        <f t="shared" si="66"/>
        <v>2</v>
      </c>
      <c r="K344" t="str">
        <f>+IF(G344="OUT of TIME",J344-VLOOKUP(B344,Enunciado!$F$3:$G$5,2,0),"")</f>
        <v/>
      </c>
    </row>
    <row r="345" spans="1:11" x14ac:dyDescent="0.25">
      <c r="A345" t="s">
        <v>359</v>
      </c>
      <c r="B345" t="s">
        <v>8</v>
      </c>
      <c r="C345" s="3">
        <v>41551</v>
      </c>
      <c r="D345" s="3">
        <v>41554</v>
      </c>
      <c r="E345" s="11" t="str">
        <f t="shared" si="62"/>
        <v>Dept5</v>
      </c>
      <c r="F345" s="1">
        <f>+VLOOKUP(B345,Enunciado!$F$3:$G$5,2,0)+C345</f>
        <v>41556</v>
      </c>
      <c r="G345" t="str">
        <f t="shared" si="63"/>
        <v>ON TIME</v>
      </c>
      <c r="H345">
        <f t="shared" si="64"/>
        <v>2013</v>
      </c>
      <c r="I345">
        <f t="shared" si="65"/>
        <v>10</v>
      </c>
      <c r="J345" s="15">
        <f t="shared" si="66"/>
        <v>3</v>
      </c>
      <c r="K345" t="str">
        <f>+IF(G345="OUT of TIME",J345-VLOOKUP(B345,Enunciado!$F$3:$G$5,2,0),"")</f>
        <v/>
      </c>
    </row>
    <row r="346" spans="1:11" x14ac:dyDescent="0.25">
      <c r="A346" t="s">
        <v>37</v>
      </c>
      <c r="B346" t="s">
        <v>7</v>
      </c>
      <c r="C346" s="3">
        <v>41083</v>
      </c>
      <c r="D346" s="3">
        <v>41084</v>
      </c>
      <c r="E346" s="11" t="str">
        <f t="shared" si="62"/>
        <v>Dept4</v>
      </c>
      <c r="F346" s="1">
        <f>+VLOOKUP(B346,Enunciado!$F$3:$G$5,2,0)+C346</f>
        <v>41098</v>
      </c>
      <c r="G346" t="str">
        <f t="shared" si="63"/>
        <v>ON TIME</v>
      </c>
      <c r="H346">
        <f t="shared" si="64"/>
        <v>2012</v>
      </c>
      <c r="I346">
        <f t="shared" si="65"/>
        <v>6</v>
      </c>
      <c r="J346" s="15">
        <f t="shared" si="66"/>
        <v>1</v>
      </c>
      <c r="K346" t="str">
        <f>+IF(G346="OUT of TIME",J346-VLOOKUP(B346,Enunciado!$F$3:$G$5,2,0),"")</f>
        <v/>
      </c>
    </row>
    <row r="347" spans="1:11" x14ac:dyDescent="0.25">
      <c r="A347" t="s">
        <v>360</v>
      </c>
      <c r="B347" t="s">
        <v>5</v>
      </c>
      <c r="C347" s="3">
        <v>41127</v>
      </c>
      <c r="D347" s="3">
        <v>41130</v>
      </c>
      <c r="E347" s="11" t="str">
        <f t="shared" si="62"/>
        <v>Dept6</v>
      </c>
      <c r="F347" s="1">
        <f>+VLOOKUP(B347,Enunciado!$F$3:$G$5,2,0)+C347</f>
        <v>41157</v>
      </c>
      <c r="G347" t="str">
        <f t="shared" si="63"/>
        <v>ON TIME</v>
      </c>
      <c r="H347">
        <f t="shared" si="64"/>
        <v>2012</v>
      </c>
      <c r="I347">
        <f t="shared" si="65"/>
        <v>8</v>
      </c>
      <c r="J347" s="15">
        <f t="shared" si="66"/>
        <v>3</v>
      </c>
      <c r="K347" t="str">
        <f>+IF(G347="OUT of TIME",J347-VLOOKUP(B347,Enunciado!$F$3:$G$5,2,0),"")</f>
        <v/>
      </c>
    </row>
    <row r="348" spans="1:11" x14ac:dyDescent="0.25">
      <c r="A348" t="s">
        <v>361</v>
      </c>
      <c r="B348" t="s">
        <v>8</v>
      </c>
      <c r="C348" s="3">
        <v>41399</v>
      </c>
      <c r="D348" s="3">
        <v>41420</v>
      </c>
      <c r="E348" s="11" t="str">
        <f t="shared" si="62"/>
        <v>Dept1</v>
      </c>
      <c r="F348" s="1">
        <f>+VLOOKUP(B348,Enunciado!$F$3:$G$5,2,0)+C348</f>
        <v>41404</v>
      </c>
      <c r="G348" t="str">
        <f t="shared" si="63"/>
        <v>OUT OF TIME</v>
      </c>
      <c r="H348">
        <f t="shared" si="64"/>
        <v>2013</v>
      </c>
      <c r="I348">
        <f t="shared" si="65"/>
        <v>5</v>
      </c>
      <c r="J348" s="15">
        <f t="shared" si="66"/>
        <v>21</v>
      </c>
      <c r="K348">
        <f>+IF(G348="OUT of TIME",J348-VLOOKUP(B348,Enunciado!$F$3:$G$5,2,0),"")</f>
        <v>16</v>
      </c>
    </row>
    <row r="349" spans="1:11" x14ac:dyDescent="0.25">
      <c r="A349" t="s">
        <v>362</v>
      </c>
      <c r="B349" t="s">
        <v>5</v>
      </c>
      <c r="C349" s="3">
        <v>41254</v>
      </c>
      <c r="D349" s="3">
        <v>41260</v>
      </c>
      <c r="E349" s="11" t="str">
        <f t="shared" si="62"/>
        <v>Dept3</v>
      </c>
      <c r="F349" s="1">
        <f>+VLOOKUP(B349,Enunciado!$F$3:$G$5,2,0)+C349</f>
        <v>41284</v>
      </c>
      <c r="G349" t="str">
        <f t="shared" si="63"/>
        <v>ON TIME</v>
      </c>
      <c r="H349">
        <f t="shared" si="64"/>
        <v>2012</v>
      </c>
      <c r="I349">
        <f t="shared" si="65"/>
        <v>12</v>
      </c>
      <c r="J349" s="15">
        <f t="shared" si="66"/>
        <v>6</v>
      </c>
      <c r="K349" t="str">
        <f>+IF(G349="OUT of TIME",J349-VLOOKUP(B349,Enunciado!$F$3:$G$5,2,0),"")</f>
        <v/>
      </c>
    </row>
    <row r="350" spans="1:11" x14ac:dyDescent="0.25">
      <c r="A350" t="s">
        <v>363</v>
      </c>
      <c r="B350" t="s">
        <v>8</v>
      </c>
      <c r="C350" s="3">
        <v>41520</v>
      </c>
      <c r="D350" s="3">
        <v>41530</v>
      </c>
      <c r="E350" s="11" t="str">
        <f t="shared" si="62"/>
        <v>Dept6</v>
      </c>
      <c r="F350" s="1">
        <f>+VLOOKUP(B350,Enunciado!$F$3:$G$5,2,0)+C350</f>
        <v>41525</v>
      </c>
      <c r="G350" t="str">
        <f t="shared" si="63"/>
        <v>OUT OF TIME</v>
      </c>
      <c r="H350">
        <f t="shared" si="64"/>
        <v>2013</v>
      </c>
      <c r="I350">
        <f t="shared" si="65"/>
        <v>9</v>
      </c>
      <c r="J350" s="15">
        <f t="shared" si="66"/>
        <v>10</v>
      </c>
      <c r="K350">
        <f>+IF(G350="OUT of TIME",J350-VLOOKUP(B350,Enunciado!$F$3:$G$5,2,0),"")</f>
        <v>5</v>
      </c>
    </row>
    <row r="351" spans="1:11" x14ac:dyDescent="0.25">
      <c r="A351" t="s">
        <v>364</v>
      </c>
      <c r="B351" t="s">
        <v>7</v>
      </c>
      <c r="C351" s="3">
        <v>41506</v>
      </c>
      <c r="D351" s="3">
        <v>41510</v>
      </c>
      <c r="E351" s="11" t="str">
        <f t="shared" si="62"/>
        <v>Dept5</v>
      </c>
      <c r="F351" s="1">
        <f>+VLOOKUP(B351,Enunciado!$F$3:$G$5,2,0)+C351</f>
        <v>41521</v>
      </c>
      <c r="G351" t="str">
        <f t="shared" si="63"/>
        <v>ON TIME</v>
      </c>
      <c r="H351">
        <f t="shared" si="64"/>
        <v>2013</v>
      </c>
      <c r="I351">
        <f t="shared" si="65"/>
        <v>8</v>
      </c>
      <c r="J351" s="15">
        <f t="shared" si="66"/>
        <v>4</v>
      </c>
      <c r="K351" t="str">
        <f>+IF(G351="OUT of TIME",J351-VLOOKUP(B351,Enunciado!$F$3:$G$5,2,0),"")</f>
        <v/>
      </c>
    </row>
    <row r="352" spans="1:11" x14ac:dyDescent="0.25">
      <c r="A352" t="s">
        <v>365</v>
      </c>
      <c r="B352" t="s">
        <v>8</v>
      </c>
      <c r="C352" s="3">
        <v>41407</v>
      </c>
      <c r="D352" s="3">
        <v>41409</v>
      </c>
      <c r="E352" s="11" t="str">
        <f t="shared" si="62"/>
        <v>Dept1</v>
      </c>
      <c r="F352" s="1">
        <f>+VLOOKUP(B352,Enunciado!$F$3:$G$5,2,0)+C352</f>
        <v>41412</v>
      </c>
      <c r="G352" t="str">
        <f t="shared" si="63"/>
        <v>ON TIME</v>
      </c>
      <c r="H352">
        <f t="shared" si="64"/>
        <v>2013</v>
      </c>
      <c r="I352">
        <f t="shared" si="65"/>
        <v>5</v>
      </c>
      <c r="J352" s="15">
        <f t="shared" si="66"/>
        <v>2</v>
      </c>
      <c r="K352" t="str">
        <f>+IF(G352="OUT of TIME",J352-VLOOKUP(B352,Enunciado!$F$3:$G$5,2,0),"")</f>
        <v/>
      </c>
    </row>
    <row r="353" spans="1:11" x14ac:dyDescent="0.25">
      <c r="A353" t="s">
        <v>366</v>
      </c>
      <c r="B353" t="s">
        <v>7</v>
      </c>
      <c r="C353" s="3">
        <v>41077</v>
      </c>
      <c r="D353" s="3">
        <v>41114</v>
      </c>
      <c r="E353" s="11" t="str">
        <f t="shared" si="62"/>
        <v>Dept6</v>
      </c>
      <c r="F353" s="1">
        <f>+VLOOKUP(B353,Enunciado!$F$3:$G$5,2,0)+C353</f>
        <v>41092</v>
      </c>
      <c r="G353" t="str">
        <f t="shared" si="63"/>
        <v>OUT OF TIME</v>
      </c>
      <c r="H353">
        <f t="shared" si="64"/>
        <v>2012</v>
      </c>
      <c r="I353">
        <f t="shared" si="65"/>
        <v>6</v>
      </c>
      <c r="J353" s="15">
        <f t="shared" si="66"/>
        <v>37</v>
      </c>
      <c r="K353">
        <f>+IF(G353="OUT of TIME",J353-VLOOKUP(B353,Enunciado!$F$3:$G$5,2,0),"")</f>
        <v>22</v>
      </c>
    </row>
    <row r="354" spans="1:11" x14ac:dyDescent="0.25">
      <c r="A354" t="s">
        <v>367</v>
      </c>
      <c r="B354" t="s">
        <v>8</v>
      </c>
      <c r="C354" s="3">
        <v>41515</v>
      </c>
      <c r="D354" s="3">
        <v>41525</v>
      </c>
      <c r="E354" s="11" t="str">
        <f t="shared" si="62"/>
        <v>Dept2</v>
      </c>
      <c r="F354" s="1">
        <f>+VLOOKUP(B354,Enunciado!$F$3:$G$5,2,0)+C354</f>
        <v>41520</v>
      </c>
      <c r="G354" t="str">
        <f t="shared" si="63"/>
        <v>OUT OF TIME</v>
      </c>
      <c r="H354">
        <f t="shared" si="64"/>
        <v>2013</v>
      </c>
      <c r="I354">
        <f t="shared" si="65"/>
        <v>8</v>
      </c>
      <c r="J354" s="15">
        <f t="shared" si="66"/>
        <v>10</v>
      </c>
      <c r="K354">
        <f>+IF(G354="OUT of TIME",J354-VLOOKUP(B354,Enunciado!$F$3:$G$5,2,0),"")</f>
        <v>5</v>
      </c>
    </row>
    <row r="355" spans="1:11" x14ac:dyDescent="0.25">
      <c r="A355" t="s">
        <v>368</v>
      </c>
      <c r="B355" t="s">
        <v>5</v>
      </c>
      <c r="C355" s="3">
        <v>41047</v>
      </c>
      <c r="D355" s="3">
        <v>41064</v>
      </c>
      <c r="E355" s="11" t="str">
        <f t="shared" si="62"/>
        <v>Dept4</v>
      </c>
      <c r="F355" s="1">
        <f>+VLOOKUP(B355,Enunciado!$F$3:$G$5,2,0)+C355</f>
        <v>41077</v>
      </c>
      <c r="G355" t="str">
        <f t="shared" si="63"/>
        <v>ON TIME</v>
      </c>
      <c r="H355">
        <f t="shared" si="64"/>
        <v>2012</v>
      </c>
      <c r="I355">
        <f t="shared" si="65"/>
        <v>5</v>
      </c>
      <c r="J355" s="15">
        <f t="shared" si="66"/>
        <v>17</v>
      </c>
      <c r="K355" t="str">
        <f>+IF(G355="OUT of TIME",J355-VLOOKUP(B355,Enunciado!$F$3:$G$5,2,0),"")</f>
        <v/>
      </c>
    </row>
    <row r="356" spans="1:11" x14ac:dyDescent="0.25">
      <c r="A356" t="s">
        <v>369</v>
      </c>
      <c r="B356" t="s">
        <v>7</v>
      </c>
      <c r="C356" s="3">
        <v>41399</v>
      </c>
      <c r="D356" s="3">
        <v>41419</v>
      </c>
      <c r="E356" s="11" t="str">
        <f t="shared" si="62"/>
        <v>Dept6</v>
      </c>
      <c r="F356" s="1">
        <f>+VLOOKUP(B356,Enunciado!$F$3:$G$5,2,0)+C356</f>
        <v>41414</v>
      </c>
      <c r="G356" t="str">
        <f t="shared" si="63"/>
        <v>OUT OF TIME</v>
      </c>
      <c r="H356">
        <f t="shared" si="64"/>
        <v>2013</v>
      </c>
      <c r="I356">
        <f t="shared" si="65"/>
        <v>5</v>
      </c>
      <c r="J356" s="15">
        <f t="shared" si="66"/>
        <v>20</v>
      </c>
      <c r="K356">
        <f>+IF(G356="OUT of TIME",J356-VLOOKUP(B356,Enunciado!$F$3:$G$5,2,0),"")</f>
        <v>5</v>
      </c>
    </row>
    <row r="357" spans="1:11" x14ac:dyDescent="0.25">
      <c r="A357" t="s">
        <v>370</v>
      </c>
      <c r="B357" t="s">
        <v>7</v>
      </c>
      <c r="C357" s="3">
        <v>41231</v>
      </c>
      <c r="D357" s="3">
        <v>41237</v>
      </c>
      <c r="E357" s="11" t="str">
        <f t="shared" si="62"/>
        <v>Dept4</v>
      </c>
      <c r="F357" s="1">
        <f>+VLOOKUP(B357,Enunciado!$F$3:$G$5,2,0)+C357</f>
        <v>41246</v>
      </c>
      <c r="G357" t="str">
        <f t="shared" si="63"/>
        <v>ON TIME</v>
      </c>
      <c r="H357">
        <f t="shared" si="64"/>
        <v>2012</v>
      </c>
      <c r="I357">
        <f t="shared" si="65"/>
        <v>11</v>
      </c>
      <c r="J357" s="15">
        <f t="shared" si="66"/>
        <v>6</v>
      </c>
      <c r="K357" t="str">
        <f>+IF(G357="OUT of TIME",J357-VLOOKUP(B357,Enunciado!$F$3:$G$5,2,0),"")</f>
        <v/>
      </c>
    </row>
    <row r="358" spans="1:11" x14ac:dyDescent="0.25">
      <c r="A358" t="s">
        <v>371</v>
      </c>
      <c r="B358" t="s">
        <v>8</v>
      </c>
      <c r="C358" s="3">
        <v>41360</v>
      </c>
      <c r="D358" s="3">
        <v>41364</v>
      </c>
      <c r="E358" s="11" t="str">
        <f t="shared" si="62"/>
        <v>Dept1</v>
      </c>
      <c r="F358" s="1">
        <f>+VLOOKUP(B358,Enunciado!$F$3:$G$5,2,0)+C358</f>
        <v>41365</v>
      </c>
      <c r="G358" t="str">
        <f t="shared" si="63"/>
        <v>ON TIME</v>
      </c>
      <c r="H358">
        <f t="shared" si="64"/>
        <v>2013</v>
      </c>
      <c r="I358">
        <f t="shared" si="65"/>
        <v>3</v>
      </c>
      <c r="J358" s="15">
        <f t="shared" si="66"/>
        <v>4</v>
      </c>
      <c r="K358" t="str">
        <f>+IF(G358="OUT of TIME",J358-VLOOKUP(B358,Enunciado!$F$3:$G$5,2,0),"")</f>
        <v/>
      </c>
    </row>
    <row r="359" spans="1:11" x14ac:dyDescent="0.25">
      <c r="A359" t="s">
        <v>372</v>
      </c>
      <c r="B359" t="s">
        <v>5</v>
      </c>
      <c r="C359" s="3">
        <v>41418</v>
      </c>
      <c r="D359" s="3">
        <v>41428</v>
      </c>
      <c r="E359" s="11" t="str">
        <f t="shared" si="62"/>
        <v>Dept4</v>
      </c>
      <c r="F359" s="1">
        <f>+VLOOKUP(B359,Enunciado!$F$3:$G$5,2,0)+C359</f>
        <v>41448</v>
      </c>
      <c r="G359" t="str">
        <f t="shared" si="63"/>
        <v>ON TIME</v>
      </c>
      <c r="H359">
        <f t="shared" si="64"/>
        <v>2013</v>
      </c>
      <c r="I359">
        <f t="shared" si="65"/>
        <v>5</v>
      </c>
      <c r="J359" s="15">
        <f t="shared" si="66"/>
        <v>10</v>
      </c>
      <c r="K359" t="str">
        <f>+IF(G359="OUT of TIME",J359-VLOOKUP(B359,Enunciado!$F$3:$G$5,2,0),"")</f>
        <v/>
      </c>
    </row>
    <row r="360" spans="1:11" x14ac:dyDescent="0.25">
      <c r="A360" t="s">
        <v>373</v>
      </c>
      <c r="B360" t="s">
        <v>5</v>
      </c>
      <c r="C360" s="3">
        <v>40918</v>
      </c>
      <c r="D360" s="3">
        <v>40919</v>
      </c>
      <c r="E360" s="11" t="str">
        <f t="shared" si="62"/>
        <v>Dept1</v>
      </c>
      <c r="F360" s="1">
        <f>+VLOOKUP(B360,Enunciado!$F$3:$G$5,2,0)+C360</f>
        <v>40948</v>
      </c>
      <c r="G360" t="str">
        <f t="shared" si="63"/>
        <v>ON TIME</v>
      </c>
      <c r="H360">
        <f t="shared" si="64"/>
        <v>2012</v>
      </c>
      <c r="I360">
        <f t="shared" si="65"/>
        <v>1</v>
      </c>
      <c r="J360" s="15">
        <f t="shared" si="66"/>
        <v>1</v>
      </c>
      <c r="K360" t="str">
        <f>+IF(G360="OUT of TIME",J360-VLOOKUP(B360,Enunciado!$F$3:$G$5,2,0),"")</f>
        <v/>
      </c>
    </row>
    <row r="361" spans="1:11" x14ac:dyDescent="0.25">
      <c r="A361" t="s">
        <v>374</v>
      </c>
      <c r="B361" t="s">
        <v>8</v>
      </c>
      <c r="C361" s="3">
        <v>41104</v>
      </c>
      <c r="D361" s="3">
        <v>41116</v>
      </c>
      <c r="E361" s="11" t="str">
        <f t="shared" si="62"/>
        <v>Dept6</v>
      </c>
      <c r="F361" s="1">
        <f>+VLOOKUP(B361,Enunciado!$F$3:$G$5,2,0)+C361</f>
        <v>41109</v>
      </c>
      <c r="G361" t="str">
        <f t="shared" si="63"/>
        <v>OUT OF TIME</v>
      </c>
      <c r="H361">
        <f t="shared" si="64"/>
        <v>2012</v>
      </c>
      <c r="I361">
        <f t="shared" si="65"/>
        <v>7</v>
      </c>
      <c r="J361" s="15">
        <f t="shared" si="66"/>
        <v>12</v>
      </c>
      <c r="K361">
        <f>+IF(G361="OUT of TIME",J361-VLOOKUP(B361,Enunciado!$F$3:$G$5,2,0),"")</f>
        <v>7</v>
      </c>
    </row>
    <row r="362" spans="1:11" x14ac:dyDescent="0.25">
      <c r="A362" t="s">
        <v>375</v>
      </c>
      <c r="B362" t="s">
        <v>7</v>
      </c>
      <c r="C362" s="3">
        <v>41490</v>
      </c>
      <c r="D362" s="3">
        <v>41491</v>
      </c>
      <c r="E362" s="11" t="str">
        <f t="shared" si="62"/>
        <v>Dept4</v>
      </c>
      <c r="F362" s="1">
        <f>+VLOOKUP(B362,Enunciado!$F$3:$G$5,2,0)+C362</f>
        <v>41505</v>
      </c>
      <c r="G362" t="str">
        <f t="shared" si="63"/>
        <v>ON TIME</v>
      </c>
      <c r="H362">
        <f t="shared" si="64"/>
        <v>2013</v>
      </c>
      <c r="I362">
        <f t="shared" si="65"/>
        <v>8</v>
      </c>
      <c r="J362" s="15">
        <f t="shared" si="66"/>
        <v>1</v>
      </c>
      <c r="K362" t="str">
        <f>+IF(G362="OUT of TIME",J362-VLOOKUP(B362,Enunciado!$F$3:$G$5,2,0),"")</f>
        <v/>
      </c>
    </row>
    <row r="363" spans="1:11" x14ac:dyDescent="0.25">
      <c r="A363" t="s">
        <v>376</v>
      </c>
      <c r="B363" t="s">
        <v>7</v>
      </c>
      <c r="C363" s="3">
        <v>40926</v>
      </c>
      <c r="D363" s="3">
        <v>40942</v>
      </c>
      <c r="E363" s="11" t="str">
        <f t="shared" si="62"/>
        <v>Dept3</v>
      </c>
      <c r="F363" s="1">
        <f>+VLOOKUP(B363,Enunciado!$F$3:$G$5,2,0)+C363</f>
        <v>40941</v>
      </c>
      <c r="G363" t="str">
        <f t="shared" si="63"/>
        <v>OUT OF TIME</v>
      </c>
      <c r="H363">
        <f t="shared" si="64"/>
        <v>2012</v>
      </c>
      <c r="I363">
        <f t="shared" si="65"/>
        <v>1</v>
      </c>
      <c r="J363" s="15">
        <f t="shared" si="66"/>
        <v>16</v>
      </c>
      <c r="K363">
        <f>+IF(G363="OUT of TIME",J363-VLOOKUP(B363,Enunciado!$F$3:$G$5,2,0),"")</f>
        <v>1</v>
      </c>
    </row>
    <row r="364" spans="1:11" x14ac:dyDescent="0.25">
      <c r="A364" t="s">
        <v>377</v>
      </c>
      <c r="B364" t="s">
        <v>8</v>
      </c>
      <c r="C364" s="3">
        <v>41295</v>
      </c>
      <c r="D364" s="3">
        <v>41302</v>
      </c>
      <c r="E364" s="11" t="str">
        <f t="shared" si="62"/>
        <v>Dept6</v>
      </c>
      <c r="F364" s="1">
        <f>+VLOOKUP(B364,Enunciado!$F$3:$G$5,2,0)+C364</f>
        <v>41300</v>
      </c>
      <c r="G364" t="str">
        <f t="shared" si="63"/>
        <v>OUT OF TIME</v>
      </c>
      <c r="H364">
        <f t="shared" si="64"/>
        <v>2013</v>
      </c>
      <c r="I364">
        <f t="shared" si="65"/>
        <v>1</v>
      </c>
      <c r="J364" s="15">
        <f t="shared" si="66"/>
        <v>7</v>
      </c>
      <c r="K364">
        <f>+IF(G364="OUT of TIME",J364-VLOOKUP(B364,Enunciado!$F$3:$G$5,2,0),"")</f>
        <v>2</v>
      </c>
    </row>
    <row r="365" spans="1:11" x14ac:dyDescent="0.25">
      <c r="A365" t="s">
        <v>378</v>
      </c>
      <c r="B365" t="s">
        <v>8</v>
      </c>
      <c r="C365" s="3">
        <v>41055</v>
      </c>
      <c r="D365" s="3">
        <v>41061</v>
      </c>
      <c r="E365" s="11" t="str">
        <f t="shared" si="62"/>
        <v>Dept6</v>
      </c>
      <c r="F365" s="1">
        <f>+VLOOKUP(B365,Enunciado!$F$3:$G$5,2,0)+C365</f>
        <v>41060</v>
      </c>
      <c r="G365" t="str">
        <f t="shared" si="63"/>
        <v>OUT OF TIME</v>
      </c>
      <c r="H365">
        <f t="shared" si="64"/>
        <v>2012</v>
      </c>
      <c r="I365">
        <f t="shared" si="65"/>
        <v>5</v>
      </c>
      <c r="J365" s="15">
        <f t="shared" si="66"/>
        <v>6</v>
      </c>
      <c r="K365">
        <f>+IF(G365="OUT of TIME",J365-VLOOKUP(B365,Enunciado!$F$3:$G$5,2,0),"")</f>
        <v>1</v>
      </c>
    </row>
    <row r="366" spans="1:11" x14ac:dyDescent="0.25">
      <c r="A366" t="s">
        <v>379</v>
      </c>
      <c r="B366" t="s">
        <v>5</v>
      </c>
      <c r="C366" s="3">
        <v>41393</v>
      </c>
      <c r="D366" s="3">
        <v>41394</v>
      </c>
      <c r="E366" s="11" t="str">
        <f t="shared" si="62"/>
        <v>Dept3</v>
      </c>
      <c r="F366" s="1">
        <f>+VLOOKUP(B366,Enunciado!$F$3:$G$5,2,0)+C366</f>
        <v>41423</v>
      </c>
      <c r="G366" t="str">
        <f t="shared" si="63"/>
        <v>ON TIME</v>
      </c>
      <c r="H366">
        <f t="shared" si="64"/>
        <v>2013</v>
      </c>
      <c r="I366">
        <f t="shared" si="65"/>
        <v>4</v>
      </c>
      <c r="J366" s="15">
        <f t="shared" si="66"/>
        <v>1</v>
      </c>
      <c r="K366" t="str">
        <f>+IF(G366="OUT of TIME",J366-VLOOKUP(B366,Enunciado!$F$3:$G$5,2,0),"")</f>
        <v/>
      </c>
    </row>
    <row r="367" spans="1:11" x14ac:dyDescent="0.25">
      <c r="A367" t="s">
        <v>380</v>
      </c>
      <c r="B367" t="s">
        <v>5</v>
      </c>
      <c r="C367" s="3">
        <v>41623</v>
      </c>
      <c r="D367" s="3">
        <v>41635</v>
      </c>
      <c r="E367" s="11" t="str">
        <f t="shared" si="62"/>
        <v>Dept6</v>
      </c>
      <c r="F367" s="1">
        <f>+VLOOKUP(B367,Enunciado!$F$3:$G$5,2,0)+C367</f>
        <v>41653</v>
      </c>
      <c r="G367" t="str">
        <f t="shared" si="63"/>
        <v>ON TIME</v>
      </c>
      <c r="H367">
        <f t="shared" si="64"/>
        <v>2013</v>
      </c>
      <c r="I367">
        <f t="shared" si="65"/>
        <v>12</v>
      </c>
      <c r="J367" s="15">
        <f t="shared" si="66"/>
        <v>12</v>
      </c>
      <c r="K367" t="str">
        <f>+IF(G367="OUT of TIME",J367-VLOOKUP(B367,Enunciado!$F$3:$G$5,2,0),"")</f>
        <v/>
      </c>
    </row>
    <row r="368" spans="1:11" x14ac:dyDescent="0.25">
      <c r="A368" t="s">
        <v>381</v>
      </c>
      <c r="B368" t="s">
        <v>7</v>
      </c>
      <c r="C368" s="3">
        <v>41500</v>
      </c>
      <c r="D368" s="3">
        <v>41503</v>
      </c>
      <c r="E368" s="11" t="str">
        <f t="shared" si="62"/>
        <v>Dept3</v>
      </c>
      <c r="F368" s="1">
        <f>+VLOOKUP(B368,Enunciado!$F$3:$G$5,2,0)+C368</f>
        <v>41515</v>
      </c>
      <c r="G368" t="str">
        <f t="shared" si="63"/>
        <v>ON TIME</v>
      </c>
      <c r="H368">
        <f t="shared" si="64"/>
        <v>2013</v>
      </c>
      <c r="I368">
        <f t="shared" si="65"/>
        <v>8</v>
      </c>
      <c r="J368" s="15">
        <f t="shared" si="66"/>
        <v>3</v>
      </c>
      <c r="K368" t="str">
        <f>+IF(G368="OUT of TIME",J368-VLOOKUP(B368,Enunciado!$F$3:$G$5,2,0),"")</f>
        <v/>
      </c>
    </row>
    <row r="369" spans="1:11" x14ac:dyDescent="0.25">
      <c r="A369" t="s">
        <v>382</v>
      </c>
      <c r="B369" t="s">
        <v>7</v>
      </c>
      <c r="C369" s="3">
        <v>41255</v>
      </c>
      <c r="D369" s="3">
        <v>41267</v>
      </c>
      <c r="E369" s="11" t="str">
        <f t="shared" si="62"/>
        <v>Dept1</v>
      </c>
      <c r="F369" s="1">
        <f>+VLOOKUP(B369,Enunciado!$F$3:$G$5,2,0)+C369</f>
        <v>41270</v>
      </c>
      <c r="G369" t="str">
        <f t="shared" si="63"/>
        <v>ON TIME</v>
      </c>
      <c r="H369">
        <f t="shared" si="64"/>
        <v>2012</v>
      </c>
      <c r="I369">
        <f t="shared" si="65"/>
        <v>12</v>
      </c>
      <c r="J369" s="15">
        <f t="shared" si="66"/>
        <v>12</v>
      </c>
      <c r="K369" t="str">
        <f>+IF(G369="OUT of TIME",J369-VLOOKUP(B369,Enunciado!$F$3:$G$5,2,0),"")</f>
        <v/>
      </c>
    </row>
    <row r="370" spans="1:11" x14ac:dyDescent="0.25">
      <c r="A370" t="s">
        <v>383</v>
      </c>
      <c r="B370" t="s">
        <v>8</v>
      </c>
      <c r="C370" s="3">
        <v>41548</v>
      </c>
      <c r="D370" s="3">
        <v>41548</v>
      </c>
      <c r="E370" s="11" t="str">
        <f t="shared" si="62"/>
        <v>Dept1</v>
      </c>
      <c r="F370" s="1">
        <f>+VLOOKUP(B370,Enunciado!$F$3:$G$5,2,0)+C370</f>
        <v>41553</v>
      </c>
      <c r="G370" t="str">
        <f t="shared" si="63"/>
        <v>ON TIME</v>
      </c>
      <c r="H370">
        <f t="shared" si="64"/>
        <v>2013</v>
      </c>
      <c r="I370">
        <f t="shared" si="65"/>
        <v>10</v>
      </c>
      <c r="J370" s="15">
        <f t="shared" si="66"/>
        <v>0</v>
      </c>
      <c r="K370" t="str">
        <f>+IF(G370="OUT of TIME",J370-VLOOKUP(B370,Enunciado!$F$3:$G$5,2,0),"")</f>
        <v/>
      </c>
    </row>
    <row r="371" spans="1:11" x14ac:dyDescent="0.25">
      <c r="A371" t="s">
        <v>384</v>
      </c>
      <c r="B371" t="s">
        <v>8</v>
      </c>
      <c r="C371" s="3">
        <v>41195</v>
      </c>
      <c r="D371" s="3">
        <v>41196</v>
      </c>
      <c r="E371" s="11" t="str">
        <f t="shared" si="62"/>
        <v>Dept6</v>
      </c>
      <c r="F371" s="1">
        <f>+VLOOKUP(B371,Enunciado!$F$3:$G$5,2,0)+C371</f>
        <v>41200</v>
      </c>
      <c r="G371" t="str">
        <f t="shared" si="63"/>
        <v>ON TIME</v>
      </c>
      <c r="H371">
        <f t="shared" si="64"/>
        <v>2012</v>
      </c>
      <c r="I371">
        <f t="shared" si="65"/>
        <v>10</v>
      </c>
      <c r="J371" s="15">
        <f t="shared" si="66"/>
        <v>1</v>
      </c>
      <c r="K371" t="str">
        <f>+IF(G371="OUT of TIME",J371-VLOOKUP(B371,Enunciado!$F$3:$G$5,2,0),"")</f>
        <v/>
      </c>
    </row>
    <row r="372" spans="1:11" x14ac:dyDescent="0.25">
      <c r="A372" t="s">
        <v>385</v>
      </c>
      <c r="B372" t="s">
        <v>5</v>
      </c>
      <c r="C372" s="3">
        <v>41590</v>
      </c>
      <c r="D372" s="3">
        <v>41601</v>
      </c>
      <c r="E372" s="11" t="str">
        <f t="shared" si="62"/>
        <v>Dept1</v>
      </c>
      <c r="F372" s="1">
        <f>+VLOOKUP(B372,Enunciado!$F$3:$G$5,2,0)+C372</f>
        <v>41620</v>
      </c>
      <c r="G372" t="str">
        <f t="shared" si="63"/>
        <v>ON TIME</v>
      </c>
      <c r="H372">
        <f t="shared" si="64"/>
        <v>2013</v>
      </c>
      <c r="I372">
        <f t="shared" si="65"/>
        <v>11</v>
      </c>
      <c r="J372" s="15">
        <f t="shared" si="66"/>
        <v>11</v>
      </c>
      <c r="K372" t="str">
        <f>+IF(G372="OUT of TIME",J372-VLOOKUP(B372,Enunciado!$F$3:$G$5,2,0),"")</f>
        <v/>
      </c>
    </row>
    <row r="373" spans="1:11" x14ac:dyDescent="0.25">
      <c r="A373" t="s">
        <v>386</v>
      </c>
      <c r="B373" t="s">
        <v>8</v>
      </c>
      <c r="C373" s="3">
        <v>40982</v>
      </c>
      <c r="D373" s="3">
        <v>40986</v>
      </c>
      <c r="E373" s="11" t="str">
        <f t="shared" si="62"/>
        <v>Dept2</v>
      </c>
      <c r="F373" s="1">
        <f>+VLOOKUP(B373,Enunciado!$F$3:$G$5,2,0)+C373</f>
        <v>40987</v>
      </c>
      <c r="G373" t="str">
        <f t="shared" si="63"/>
        <v>ON TIME</v>
      </c>
      <c r="H373">
        <f t="shared" si="64"/>
        <v>2012</v>
      </c>
      <c r="I373">
        <f t="shared" si="65"/>
        <v>3</v>
      </c>
      <c r="J373" s="15">
        <f t="shared" si="66"/>
        <v>4</v>
      </c>
      <c r="K373" t="str">
        <f>+IF(G373="OUT of TIME",J373-VLOOKUP(B373,Enunciado!$F$3:$G$5,2,0),"")</f>
        <v/>
      </c>
    </row>
    <row r="374" spans="1:11" x14ac:dyDescent="0.25">
      <c r="A374" t="s">
        <v>387</v>
      </c>
      <c r="B374" t="s">
        <v>7</v>
      </c>
      <c r="C374" s="3">
        <v>41613</v>
      </c>
      <c r="D374" s="3">
        <v>41639</v>
      </c>
      <c r="E374" s="11" t="str">
        <f t="shared" si="62"/>
        <v>Dept3</v>
      </c>
      <c r="F374" s="1">
        <f>+VLOOKUP(B374,Enunciado!$F$3:$G$5,2,0)+C374</f>
        <v>41628</v>
      </c>
      <c r="G374" t="str">
        <f t="shared" si="63"/>
        <v>OUT OF TIME</v>
      </c>
      <c r="H374">
        <f t="shared" si="64"/>
        <v>2013</v>
      </c>
      <c r="I374">
        <f t="shared" si="65"/>
        <v>12</v>
      </c>
      <c r="J374" s="15">
        <f t="shared" si="66"/>
        <v>26</v>
      </c>
      <c r="K374">
        <f>+IF(G374="OUT of TIME",J374-VLOOKUP(B374,Enunciado!$F$3:$G$5,2,0),"")</f>
        <v>11</v>
      </c>
    </row>
    <row r="375" spans="1:11" x14ac:dyDescent="0.25">
      <c r="A375" t="s">
        <v>388</v>
      </c>
      <c r="B375" t="s">
        <v>8</v>
      </c>
      <c r="C375" s="3">
        <v>40932</v>
      </c>
      <c r="D375" s="3">
        <v>40932</v>
      </c>
      <c r="E375" s="11" t="str">
        <f t="shared" si="62"/>
        <v>Dept6</v>
      </c>
      <c r="F375" s="1">
        <f>+VLOOKUP(B375,Enunciado!$F$3:$G$5,2,0)+C375</f>
        <v>40937</v>
      </c>
      <c r="G375" t="str">
        <f t="shared" si="63"/>
        <v>ON TIME</v>
      </c>
      <c r="H375">
        <f t="shared" si="64"/>
        <v>2012</v>
      </c>
      <c r="I375">
        <f t="shared" si="65"/>
        <v>1</v>
      </c>
      <c r="J375" s="15">
        <f t="shared" si="66"/>
        <v>0</v>
      </c>
      <c r="K375" t="str">
        <f>+IF(G375="OUT of TIME",J375-VLOOKUP(B375,Enunciado!$F$3:$G$5,2,0),"")</f>
        <v/>
      </c>
    </row>
    <row r="376" spans="1:11" x14ac:dyDescent="0.25">
      <c r="A376" t="s">
        <v>389</v>
      </c>
      <c r="B376" t="s">
        <v>5</v>
      </c>
      <c r="C376" s="3">
        <v>41586</v>
      </c>
      <c r="D376" s="3">
        <v>41586</v>
      </c>
      <c r="E376" s="11" t="str">
        <f t="shared" si="62"/>
        <v>Dept4</v>
      </c>
      <c r="F376" s="1">
        <f>+VLOOKUP(B376,Enunciado!$F$3:$G$5,2,0)+C376</f>
        <v>41616</v>
      </c>
      <c r="G376" t="str">
        <f t="shared" si="63"/>
        <v>ON TIME</v>
      </c>
      <c r="H376">
        <f t="shared" si="64"/>
        <v>2013</v>
      </c>
      <c r="I376">
        <f t="shared" si="65"/>
        <v>11</v>
      </c>
      <c r="J376" s="15">
        <f t="shared" si="66"/>
        <v>0</v>
      </c>
      <c r="K376" t="str">
        <f>+IF(G376="OUT of TIME",J376-VLOOKUP(B376,Enunciado!$F$3:$G$5,2,0),"")</f>
        <v/>
      </c>
    </row>
    <row r="377" spans="1:11" x14ac:dyDescent="0.25">
      <c r="A377" t="s">
        <v>390</v>
      </c>
      <c r="B377" t="s">
        <v>8</v>
      </c>
      <c r="C377" s="3">
        <v>41575</v>
      </c>
      <c r="D377" s="3">
        <v>41594</v>
      </c>
      <c r="E377" s="11" t="str">
        <f t="shared" si="62"/>
        <v>Dept2</v>
      </c>
      <c r="F377" s="1">
        <f>+VLOOKUP(B377,Enunciado!$F$3:$G$5,2,0)+C377</f>
        <v>41580</v>
      </c>
      <c r="G377" t="str">
        <f t="shared" si="63"/>
        <v>OUT OF TIME</v>
      </c>
      <c r="H377">
        <f t="shared" si="64"/>
        <v>2013</v>
      </c>
      <c r="I377">
        <f t="shared" si="65"/>
        <v>10</v>
      </c>
      <c r="J377" s="15">
        <f t="shared" si="66"/>
        <v>19</v>
      </c>
      <c r="K377">
        <f>+IF(G377="OUT of TIME",J377-VLOOKUP(B377,Enunciado!$F$3:$G$5,2,0),"")</f>
        <v>14</v>
      </c>
    </row>
    <row r="378" spans="1:11" x14ac:dyDescent="0.25">
      <c r="A378" t="s">
        <v>391</v>
      </c>
      <c r="B378" t="s">
        <v>8</v>
      </c>
      <c r="C378" s="3">
        <v>41428</v>
      </c>
      <c r="D378" s="3">
        <v>41429</v>
      </c>
      <c r="E378" s="11" t="str">
        <f t="shared" si="62"/>
        <v>Dept3</v>
      </c>
      <c r="F378" s="1">
        <f>+VLOOKUP(B378,Enunciado!$F$3:$G$5,2,0)+C378</f>
        <v>41433</v>
      </c>
      <c r="G378" t="str">
        <f t="shared" si="63"/>
        <v>ON TIME</v>
      </c>
      <c r="H378">
        <f t="shared" si="64"/>
        <v>2013</v>
      </c>
      <c r="I378">
        <f t="shared" si="65"/>
        <v>6</v>
      </c>
      <c r="J378" s="15">
        <f t="shared" si="66"/>
        <v>1</v>
      </c>
      <c r="K378" t="str">
        <f>+IF(G378="OUT of TIME",J378-VLOOKUP(B378,Enunciado!$F$3:$G$5,2,0),"")</f>
        <v/>
      </c>
    </row>
    <row r="379" spans="1:11" x14ac:dyDescent="0.25">
      <c r="A379" t="s">
        <v>392</v>
      </c>
      <c r="B379" t="s">
        <v>7</v>
      </c>
      <c r="C379" s="3">
        <v>41491</v>
      </c>
      <c r="D379" s="3">
        <v>41497</v>
      </c>
      <c r="E379" s="11" t="str">
        <f t="shared" si="62"/>
        <v>Dept6</v>
      </c>
      <c r="F379" s="1">
        <f>+VLOOKUP(B379,Enunciado!$F$3:$G$5,2,0)+C379</f>
        <v>41506</v>
      </c>
      <c r="G379" t="str">
        <f t="shared" si="63"/>
        <v>ON TIME</v>
      </c>
      <c r="H379">
        <f t="shared" si="64"/>
        <v>2013</v>
      </c>
      <c r="I379">
        <f t="shared" si="65"/>
        <v>8</v>
      </c>
      <c r="J379" s="15">
        <f t="shared" si="66"/>
        <v>6</v>
      </c>
      <c r="K379" t="str">
        <f>+IF(G379="OUT of TIME",J379-VLOOKUP(B379,Enunciado!$F$3:$G$5,2,0),"")</f>
        <v/>
      </c>
    </row>
    <row r="380" spans="1:11" x14ac:dyDescent="0.25">
      <c r="A380" t="s">
        <v>393</v>
      </c>
      <c r="B380" t="s">
        <v>5</v>
      </c>
      <c r="C380" s="3">
        <v>40930</v>
      </c>
      <c r="D380" s="3">
        <v>40942</v>
      </c>
      <c r="E380" s="11" t="str">
        <f t="shared" si="62"/>
        <v>Dept5</v>
      </c>
      <c r="F380" s="1">
        <f>+VLOOKUP(B380,Enunciado!$F$3:$G$5,2,0)+C380</f>
        <v>40960</v>
      </c>
      <c r="G380" t="str">
        <f t="shared" si="63"/>
        <v>ON TIME</v>
      </c>
      <c r="H380">
        <f t="shared" si="64"/>
        <v>2012</v>
      </c>
      <c r="I380">
        <f t="shared" si="65"/>
        <v>1</v>
      </c>
      <c r="J380" s="15">
        <f t="shared" si="66"/>
        <v>12</v>
      </c>
      <c r="K380" t="str">
        <f>+IF(G380="OUT of TIME",J380-VLOOKUP(B380,Enunciado!$F$3:$G$5,2,0),"")</f>
        <v/>
      </c>
    </row>
    <row r="381" spans="1:11" x14ac:dyDescent="0.25">
      <c r="A381" t="s">
        <v>394</v>
      </c>
      <c r="B381" t="s">
        <v>8</v>
      </c>
      <c r="C381" s="3">
        <v>41046</v>
      </c>
      <c r="D381" s="3">
        <v>41059</v>
      </c>
      <c r="E381" s="11" t="str">
        <f t="shared" si="62"/>
        <v>Dept2</v>
      </c>
      <c r="F381" s="1">
        <f>+VLOOKUP(B381,Enunciado!$F$3:$G$5,2,0)+C381</f>
        <v>41051</v>
      </c>
      <c r="G381" t="str">
        <f t="shared" si="63"/>
        <v>OUT OF TIME</v>
      </c>
      <c r="H381">
        <f t="shared" si="64"/>
        <v>2012</v>
      </c>
      <c r="I381">
        <f t="shared" si="65"/>
        <v>5</v>
      </c>
      <c r="J381" s="15">
        <f t="shared" si="66"/>
        <v>13</v>
      </c>
      <c r="K381">
        <f>+IF(G381="OUT of TIME",J381-VLOOKUP(B381,Enunciado!$F$3:$G$5,2,0),"")</f>
        <v>8</v>
      </c>
    </row>
    <row r="382" spans="1:11" x14ac:dyDescent="0.25">
      <c r="A382" t="s">
        <v>395</v>
      </c>
      <c r="B382" t="s">
        <v>5</v>
      </c>
      <c r="C382" s="3">
        <v>41220</v>
      </c>
      <c r="D382" s="3">
        <v>41224</v>
      </c>
      <c r="E382" s="11" t="str">
        <f t="shared" si="62"/>
        <v>Dept3</v>
      </c>
      <c r="F382" s="1">
        <f>+VLOOKUP(B382,Enunciado!$F$3:$G$5,2,0)+C382</f>
        <v>41250</v>
      </c>
      <c r="G382" t="str">
        <f t="shared" si="63"/>
        <v>ON TIME</v>
      </c>
      <c r="H382">
        <f t="shared" si="64"/>
        <v>2012</v>
      </c>
      <c r="I382">
        <f t="shared" si="65"/>
        <v>11</v>
      </c>
      <c r="J382" s="15">
        <f t="shared" si="66"/>
        <v>4</v>
      </c>
      <c r="K382" t="str">
        <f>+IF(G382="OUT of TIME",J382-VLOOKUP(B382,Enunciado!$F$3:$G$5,2,0),"")</f>
        <v/>
      </c>
    </row>
    <row r="383" spans="1:11" x14ac:dyDescent="0.25">
      <c r="A383" t="s">
        <v>396</v>
      </c>
      <c r="B383" t="s">
        <v>8</v>
      </c>
      <c r="C383" s="3">
        <v>41225</v>
      </c>
      <c r="D383" s="3">
        <v>41241</v>
      </c>
      <c r="E383" s="11" t="str">
        <f t="shared" si="62"/>
        <v>Dept3</v>
      </c>
      <c r="F383" s="1">
        <f>+VLOOKUP(B383,Enunciado!$F$3:$G$5,2,0)+C383</f>
        <v>41230</v>
      </c>
      <c r="G383" t="str">
        <f t="shared" si="63"/>
        <v>OUT OF TIME</v>
      </c>
      <c r="H383">
        <f t="shared" si="64"/>
        <v>2012</v>
      </c>
      <c r="I383">
        <f t="shared" si="65"/>
        <v>11</v>
      </c>
      <c r="J383" s="15">
        <f t="shared" si="66"/>
        <v>16</v>
      </c>
      <c r="K383">
        <f>+IF(G383="OUT of TIME",J383-VLOOKUP(B383,Enunciado!$F$3:$G$5,2,0),"")</f>
        <v>11</v>
      </c>
    </row>
    <row r="384" spans="1:11" x14ac:dyDescent="0.25">
      <c r="A384" t="s">
        <v>397</v>
      </c>
      <c r="B384" t="s">
        <v>8</v>
      </c>
      <c r="C384" s="3">
        <v>41057</v>
      </c>
      <c r="D384" s="3">
        <v>41060</v>
      </c>
      <c r="E384" s="11" t="str">
        <f t="shared" si="62"/>
        <v>Dept2</v>
      </c>
      <c r="F384" s="1">
        <f>+VLOOKUP(B384,Enunciado!$F$3:$G$5,2,0)+C384</f>
        <v>41062</v>
      </c>
      <c r="G384" t="str">
        <f t="shared" si="63"/>
        <v>ON TIME</v>
      </c>
      <c r="H384">
        <f t="shared" si="64"/>
        <v>2012</v>
      </c>
      <c r="I384">
        <f t="shared" si="65"/>
        <v>5</v>
      </c>
      <c r="J384" s="15">
        <f t="shared" si="66"/>
        <v>3</v>
      </c>
      <c r="K384" t="str">
        <f>+IF(G384="OUT of TIME",J384-VLOOKUP(B384,Enunciado!$F$3:$G$5,2,0),"")</f>
        <v/>
      </c>
    </row>
    <row r="385" spans="1:11" x14ac:dyDescent="0.25">
      <c r="A385" t="s">
        <v>398</v>
      </c>
      <c r="B385" t="s">
        <v>5</v>
      </c>
      <c r="C385" s="3">
        <v>41040</v>
      </c>
      <c r="D385" s="3">
        <v>41056</v>
      </c>
      <c r="E385" s="11" t="str">
        <f t="shared" si="62"/>
        <v>Dept3</v>
      </c>
      <c r="F385" s="1">
        <f>+VLOOKUP(B385,Enunciado!$F$3:$G$5,2,0)+C385</f>
        <v>41070</v>
      </c>
      <c r="G385" t="str">
        <f t="shared" si="63"/>
        <v>ON TIME</v>
      </c>
      <c r="H385">
        <f t="shared" si="64"/>
        <v>2012</v>
      </c>
      <c r="I385">
        <f t="shared" si="65"/>
        <v>5</v>
      </c>
      <c r="J385" s="15">
        <f t="shared" si="66"/>
        <v>16</v>
      </c>
      <c r="K385" t="str">
        <f>+IF(G385="OUT of TIME",J385-VLOOKUP(B385,Enunciado!$F$3:$G$5,2,0),"")</f>
        <v/>
      </c>
    </row>
    <row r="386" spans="1:11" x14ac:dyDescent="0.25">
      <c r="A386" t="s">
        <v>399</v>
      </c>
      <c r="B386" t="s">
        <v>8</v>
      </c>
      <c r="C386" s="3">
        <v>40937</v>
      </c>
      <c r="D386" s="3">
        <v>40953</v>
      </c>
      <c r="E386" s="11" t="str">
        <f t="shared" si="62"/>
        <v>Dept2</v>
      </c>
      <c r="F386" s="1">
        <f>+VLOOKUP(B386,Enunciado!$F$3:$G$5,2,0)+C386</f>
        <v>40942</v>
      </c>
      <c r="G386" t="str">
        <f t="shared" si="63"/>
        <v>OUT OF TIME</v>
      </c>
      <c r="H386">
        <f t="shared" si="64"/>
        <v>2012</v>
      </c>
      <c r="I386">
        <f t="shared" si="65"/>
        <v>1</v>
      </c>
      <c r="J386" s="15">
        <f t="shared" si="66"/>
        <v>16</v>
      </c>
      <c r="K386">
        <f>+IF(G386="OUT of TIME",J386-VLOOKUP(B386,Enunciado!$F$3:$G$5,2,0),"")</f>
        <v>11</v>
      </c>
    </row>
    <row r="387" spans="1:11" x14ac:dyDescent="0.25">
      <c r="A387" t="s">
        <v>400</v>
      </c>
      <c r="B387" t="s">
        <v>7</v>
      </c>
      <c r="C387" s="3">
        <v>41051</v>
      </c>
      <c r="D387" s="3">
        <v>41054</v>
      </c>
      <c r="E387" s="11" t="str">
        <f t="shared" ref="E387:E450" si="67">+LEFT(A387,5)</f>
        <v>Dept2</v>
      </c>
      <c r="F387" s="1">
        <f>+VLOOKUP(B387,Enunciado!$F$3:$G$5,2,0)+C387</f>
        <v>41066</v>
      </c>
      <c r="G387" t="str">
        <f t="shared" ref="G387:G450" si="68">+IF(F387&gt;=D387,"ON TIME","OUT OF TIME")</f>
        <v>ON TIME</v>
      </c>
      <c r="H387">
        <f t="shared" ref="H387:H450" si="69">+YEAR(C387)</f>
        <v>2012</v>
      </c>
      <c r="I387">
        <f t="shared" ref="I387:I450" si="70">+MONTH(C387)</f>
        <v>5</v>
      </c>
      <c r="J387" s="15">
        <f t="shared" ref="J387:J450" si="71">+D387-C387</f>
        <v>3</v>
      </c>
      <c r="K387" t="str">
        <f>+IF(G387="OUT of TIME",J387-VLOOKUP(B387,Enunciado!$F$3:$G$5,2,0),"")</f>
        <v/>
      </c>
    </row>
    <row r="388" spans="1:11" x14ac:dyDescent="0.25">
      <c r="A388" t="s">
        <v>401</v>
      </c>
      <c r="B388" t="s">
        <v>8</v>
      </c>
      <c r="C388" s="3">
        <v>41046</v>
      </c>
      <c r="D388" s="3">
        <v>41056</v>
      </c>
      <c r="E388" s="11" t="str">
        <f t="shared" si="67"/>
        <v>Dept2</v>
      </c>
      <c r="F388" s="1">
        <f>+VLOOKUP(B388,Enunciado!$F$3:$G$5,2,0)+C388</f>
        <v>41051</v>
      </c>
      <c r="G388" t="str">
        <f t="shared" si="68"/>
        <v>OUT OF TIME</v>
      </c>
      <c r="H388">
        <f t="shared" si="69"/>
        <v>2012</v>
      </c>
      <c r="I388">
        <f t="shared" si="70"/>
        <v>5</v>
      </c>
      <c r="J388" s="15">
        <f t="shared" si="71"/>
        <v>10</v>
      </c>
      <c r="K388">
        <f>+IF(G388="OUT of TIME",J388-VLOOKUP(B388,Enunciado!$F$3:$G$5,2,0),"")</f>
        <v>5</v>
      </c>
    </row>
    <row r="389" spans="1:11" x14ac:dyDescent="0.25">
      <c r="A389" t="s">
        <v>402</v>
      </c>
      <c r="B389" t="s">
        <v>8</v>
      </c>
      <c r="C389" s="3">
        <v>41537</v>
      </c>
      <c r="D389" s="3">
        <v>41585</v>
      </c>
      <c r="E389" s="11" t="str">
        <f t="shared" si="67"/>
        <v>Dept4</v>
      </c>
      <c r="F389" s="1">
        <f>+VLOOKUP(B389,Enunciado!$F$3:$G$5,2,0)+C389</f>
        <v>41542</v>
      </c>
      <c r="G389" t="str">
        <f t="shared" si="68"/>
        <v>OUT OF TIME</v>
      </c>
      <c r="H389">
        <f t="shared" si="69"/>
        <v>2013</v>
      </c>
      <c r="I389">
        <f t="shared" si="70"/>
        <v>9</v>
      </c>
      <c r="J389" s="15">
        <f t="shared" si="71"/>
        <v>48</v>
      </c>
      <c r="K389">
        <f>+IF(G389="OUT of TIME",J389-VLOOKUP(B389,Enunciado!$F$3:$G$5,2,0),"")</f>
        <v>43</v>
      </c>
    </row>
    <row r="390" spans="1:11" x14ac:dyDescent="0.25">
      <c r="A390" t="s">
        <v>403</v>
      </c>
      <c r="B390" t="s">
        <v>8</v>
      </c>
      <c r="C390" s="3">
        <v>41567</v>
      </c>
      <c r="D390" s="3">
        <v>41593</v>
      </c>
      <c r="E390" s="11" t="str">
        <f t="shared" si="67"/>
        <v>Dept3</v>
      </c>
      <c r="F390" s="1">
        <f>+VLOOKUP(B390,Enunciado!$F$3:$G$5,2,0)+C390</f>
        <v>41572</v>
      </c>
      <c r="G390" t="str">
        <f t="shared" si="68"/>
        <v>OUT OF TIME</v>
      </c>
      <c r="H390">
        <f t="shared" si="69"/>
        <v>2013</v>
      </c>
      <c r="I390">
        <f t="shared" si="70"/>
        <v>10</v>
      </c>
      <c r="J390" s="15">
        <f t="shared" si="71"/>
        <v>26</v>
      </c>
      <c r="K390">
        <f>+IF(G390="OUT of TIME",J390-VLOOKUP(B390,Enunciado!$F$3:$G$5,2,0),"")</f>
        <v>21</v>
      </c>
    </row>
    <row r="391" spans="1:11" x14ac:dyDescent="0.25">
      <c r="A391" t="s">
        <v>404</v>
      </c>
      <c r="B391" t="s">
        <v>8</v>
      </c>
      <c r="C391" s="3">
        <v>41061</v>
      </c>
      <c r="D391" s="3">
        <v>41070</v>
      </c>
      <c r="E391" s="11" t="str">
        <f t="shared" si="67"/>
        <v>Dept1</v>
      </c>
      <c r="F391" s="1">
        <f>+VLOOKUP(B391,Enunciado!$F$3:$G$5,2,0)+C391</f>
        <v>41066</v>
      </c>
      <c r="G391" t="str">
        <f t="shared" si="68"/>
        <v>OUT OF TIME</v>
      </c>
      <c r="H391">
        <f t="shared" si="69"/>
        <v>2012</v>
      </c>
      <c r="I391">
        <f t="shared" si="70"/>
        <v>6</v>
      </c>
      <c r="J391" s="15">
        <f t="shared" si="71"/>
        <v>9</v>
      </c>
      <c r="K391">
        <f>+IF(G391="OUT of TIME",J391-VLOOKUP(B391,Enunciado!$F$3:$G$5,2,0),"")</f>
        <v>4</v>
      </c>
    </row>
    <row r="392" spans="1:11" x14ac:dyDescent="0.25">
      <c r="A392" t="s">
        <v>405</v>
      </c>
      <c r="B392" t="s">
        <v>8</v>
      </c>
      <c r="C392" s="3">
        <v>41532</v>
      </c>
      <c r="D392" s="3">
        <v>41535</v>
      </c>
      <c r="E392" s="11" t="str">
        <f t="shared" si="67"/>
        <v>Dept4</v>
      </c>
      <c r="F392" s="1">
        <f>+VLOOKUP(B392,Enunciado!$F$3:$G$5,2,0)+C392</f>
        <v>41537</v>
      </c>
      <c r="G392" t="str">
        <f t="shared" si="68"/>
        <v>ON TIME</v>
      </c>
      <c r="H392">
        <f t="shared" si="69"/>
        <v>2013</v>
      </c>
      <c r="I392">
        <f t="shared" si="70"/>
        <v>9</v>
      </c>
      <c r="J392" s="15">
        <f t="shared" si="71"/>
        <v>3</v>
      </c>
      <c r="K392" t="str">
        <f>+IF(G392="OUT of TIME",J392-VLOOKUP(B392,Enunciado!$F$3:$G$5,2,0),"")</f>
        <v/>
      </c>
    </row>
    <row r="393" spans="1:11" x14ac:dyDescent="0.25">
      <c r="A393" t="s">
        <v>406</v>
      </c>
      <c r="B393" t="s">
        <v>8</v>
      </c>
      <c r="C393" s="3">
        <v>41227</v>
      </c>
      <c r="D393" s="3">
        <v>41244</v>
      </c>
      <c r="E393" s="11" t="str">
        <f t="shared" si="67"/>
        <v>Dept3</v>
      </c>
      <c r="F393" s="1">
        <f>+VLOOKUP(B393,Enunciado!$F$3:$G$5,2,0)+C393</f>
        <v>41232</v>
      </c>
      <c r="G393" t="str">
        <f t="shared" si="68"/>
        <v>OUT OF TIME</v>
      </c>
      <c r="H393">
        <f t="shared" si="69"/>
        <v>2012</v>
      </c>
      <c r="I393">
        <f t="shared" si="70"/>
        <v>11</v>
      </c>
      <c r="J393" s="15">
        <f t="shared" si="71"/>
        <v>17</v>
      </c>
      <c r="K393">
        <f>+IF(G393="OUT of TIME",J393-VLOOKUP(B393,Enunciado!$F$3:$G$5,2,0),"")</f>
        <v>12</v>
      </c>
    </row>
    <row r="394" spans="1:11" x14ac:dyDescent="0.25">
      <c r="A394" t="s">
        <v>407</v>
      </c>
      <c r="B394" t="s">
        <v>8</v>
      </c>
      <c r="C394" s="3">
        <v>40948</v>
      </c>
      <c r="D394" s="3">
        <v>40949</v>
      </c>
      <c r="E394" s="11" t="str">
        <f t="shared" si="67"/>
        <v>Dept2</v>
      </c>
      <c r="F394" s="1">
        <f>+VLOOKUP(B394,Enunciado!$F$3:$G$5,2,0)+C394</f>
        <v>40953</v>
      </c>
      <c r="G394" t="str">
        <f t="shared" si="68"/>
        <v>ON TIME</v>
      </c>
      <c r="H394">
        <f t="shared" si="69"/>
        <v>2012</v>
      </c>
      <c r="I394">
        <f t="shared" si="70"/>
        <v>2</v>
      </c>
      <c r="J394" s="15">
        <f t="shared" si="71"/>
        <v>1</v>
      </c>
      <c r="K394" t="str">
        <f>+IF(G394="OUT of TIME",J394-VLOOKUP(B394,Enunciado!$F$3:$G$5,2,0),"")</f>
        <v/>
      </c>
    </row>
    <row r="395" spans="1:11" x14ac:dyDescent="0.25">
      <c r="A395" t="s">
        <v>408</v>
      </c>
      <c r="B395" t="s">
        <v>7</v>
      </c>
      <c r="C395" s="3">
        <v>40957</v>
      </c>
      <c r="D395" s="3">
        <v>40958</v>
      </c>
      <c r="E395" s="11" t="str">
        <f t="shared" si="67"/>
        <v>Dept2</v>
      </c>
      <c r="F395" s="1">
        <f>+VLOOKUP(B395,Enunciado!$F$3:$G$5,2,0)+C395</f>
        <v>40972</v>
      </c>
      <c r="G395" t="str">
        <f t="shared" si="68"/>
        <v>ON TIME</v>
      </c>
      <c r="H395">
        <f t="shared" si="69"/>
        <v>2012</v>
      </c>
      <c r="I395">
        <f t="shared" si="70"/>
        <v>2</v>
      </c>
      <c r="J395" s="15">
        <f t="shared" si="71"/>
        <v>1</v>
      </c>
      <c r="K395" t="str">
        <f>+IF(G395="OUT of TIME",J395-VLOOKUP(B395,Enunciado!$F$3:$G$5,2,0),"")</f>
        <v/>
      </c>
    </row>
    <row r="396" spans="1:11" x14ac:dyDescent="0.25">
      <c r="A396" t="s">
        <v>409</v>
      </c>
      <c r="B396" t="s">
        <v>8</v>
      </c>
      <c r="C396" s="3">
        <v>41106</v>
      </c>
      <c r="D396" s="3">
        <v>41115</v>
      </c>
      <c r="E396" s="11" t="str">
        <f t="shared" si="67"/>
        <v>Dept6</v>
      </c>
      <c r="F396" s="1">
        <f>+VLOOKUP(B396,Enunciado!$F$3:$G$5,2,0)+C396</f>
        <v>41111</v>
      </c>
      <c r="G396" t="str">
        <f t="shared" si="68"/>
        <v>OUT OF TIME</v>
      </c>
      <c r="H396">
        <f t="shared" si="69"/>
        <v>2012</v>
      </c>
      <c r="I396">
        <f t="shared" si="70"/>
        <v>7</v>
      </c>
      <c r="J396" s="15">
        <f t="shared" si="71"/>
        <v>9</v>
      </c>
      <c r="K396">
        <f>+IF(G396="OUT of TIME",J396-VLOOKUP(B396,Enunciado!$F$3:$G$5,2,0),"")</f>
        <v>4</v>
      </c>
    </row>
    <row r="397" spans="1:11" x14ac:dyDescent="0.25">
      <c r="A397" t="s">
        <v>410</v>
      </c>
      <c r="B397" t="s">
        <v>5</v>
      </c>
      <c r="C397" s="3">
        <v>41461</v>
      </c>
      <c r="D397" s="3">
        <v>41465</v>
      </c>
      <c r="E397" s="11" t="str">
        <f t="shared" si="67"/>
        <v>Dept3</v>
      </c>
      <c r="F397" s="1">
        <f>+VLOOKUP(B397,Enunciado!$F$3:$G$5,2,0)+C397</f>
        <v>41491</v>
      </c>
      <c r="G397" t="str">
        <f t="shared" si="68"/>
        <v>ON TIME</v>
      </c>
      <c r="H397">
        <f t="shared" si="69"/>
        <v>2013</v>
      </c>
      <c r="I397">
        <f t="shared" si="70"/>
        <v>7</v>
      </c>
      <c r="J397" s="15">
        <f t="shared" si="71"/>
        <v>4</v>
      </c>
      <c r="K397" t="str">
        <f>+IF(G397="OUT of TIME",J397-VLOOKUP(B397,Enunciado!$F$3:$G$5,2,0),"")</f>
        <v/>
      </c>
    </row>
    <row r="398" spans="1:11" x14ac:dyDescent="0.25">
      <c r="A398" t="s">
        <v>411</v>
      </c>
      <c r="B398" t="s">
        <v>8</v>
      </c>
      <c r="C398" s="3">
        <v>41158</v>
      </c>
      <c r="D398" s="3">
        <v>41161</v>
      </c>
      <c r="E398" s="11" t="str">
        <f t="shared" si="67"/>
        <v>Dept6</v>
      </c>
      <c r="F398" s="1">
        <f>+VLOOKUP(B398,Enunciado!$F$3:$G$5,2,0)+C398</f>
        <v>41163</v>
      </c>
      <c r="G398" t="str">
        <f t="shared" si="68"/>
        <v>ON TIME</v>
      </c>
      <c r="H398">
        <f t="shared" si="69"/>
        <v>2012</v>
      </c>
      <c r="I398">
        <f t="shared" si="70"/>
        <v>9</v>
      </c>
      <c r="J398" s="15">
        <f t="shared" si="71"/>
        <v>3</v>
      </c>
      <c r="K398" t="str">
        <f>+IF(G398="OUT of TIME",J398-VLOOKUP(B398,Enunciado!$F$3:$G$5,2,0),"")</f>
        <v/>
      </c>
    </row>
    <row r="399" spans="1:11" x14ac:dyDescent="0.25">
      <c r="A399" t="s">
        <v>412</v>
      </c>
      <c r="B399" t="s">
        <v>5</v>
      </c>
      <c r="C399" s="3">
        <v>41007</v>
      </c>
      <c r="D399" s="3">
        <v>41017</v>
      </c>
      <c r="E399" s="11" t="str">
        <f t="shared" si="67"/>
        <v>Dept1</v>
      </c>
      <c r="F399" s="1">
        <f>+VLOOKUP(B399,Enunciado!$F$3:$G$5,2,0)+C399</f>
        <v>41037</v>
      </c>
      <c r="G399" t="str">
        <f t="shared" si="68"/>
        <v>ON TIME</v>
      </c>
      <c r="H399">
        <f t="shared" si="69"/>
        <v>2012</v>
      </c>
      <c r="I399">
        <f t="shared" si="70"/>
        <v>4</v>
      </c>
      <c r="J399" s="15">
        <f t="shared" si="71"/>
        <v>10</v>
      </c>
      <c r="K399" t="str">
        <f>+IF(G399="OUT of TIME",J399-VLOOKUP(B399,Enunciado!$F$3:$G$5,2,0),"")</f>
        <v/>
      </c>
    </row>
    <row r="400" spans="1:11" x14ac:dyDescent="0.25">
      <c r="A400" t="s">
        <v>413</v>
      </c>
      <c r="B400" t="s">
        <v>5</v>
      </c>
      <c r="C400" s="3">
        <v>41057</v>
      </c>
      <c r="D400" s="3">
        <v>41060</v>
      </c>
      <c r="E400" s="11" t="str">
        <f t="shared" si="67"/>
        <v>Dept4</v>
      </c>
      <c r="F400" s="1">
        <f>+VLOOKUP(B400,Enunciado!$F$3:$G$5,2,0)+C400</f>
        <v>41087</v>
      </c>
      <c r="G400" t="str">
        <f t="shared" si="68"/>
        <v>ON TIME</v>
      </c>
      <c r="H400">
        <f t="shared" si="69"/>
        <v>2012</v>
      </c>
      <c r="I400">
        <f t="shared" si="70"/>
        <v>5</v>
      </c>
      <c r="J400" s="15">
        <f t="shared" si="71"/>
        <v>3</v>
      </c>
      <c r="K400" t="str">
        <f>+IF(G400="OUT of TIME",J400-VLOOKUP(B400,Enunciado!$F$3:$G$5,2,0),"")</f>
        <v/>
      </c>
    </row>
    <row r="401" spans="1:11" x14ac:dyDescent="0.25">
      <c r="A401" t="s">
        <v>414</v>
      </c>
      <c r="B401" t="s">
        <v>8</v>
      </c>
      <c r="C401" s="3">
        <v>41447</v>
      </c>
      <c r="D401" s="3">
        <v>41451</v>
      </c>
      <c r="E401" s="11" t="str">
        <f t="shared" si="67"/>
        <v>Dept6</v>
      </c>
      <c r="F401" s="1">
        <f>+VLOOKUP(B401,Enunciado!$F$3:$G$5,2,0)+C401</f>
        <v>41452</v>
      </c>
      <c r="G401" t="str">
        <f t="shared" si="68"/>
        <v>ON TIME</v>
      </c>
      <c r="H401">
        <f t="shared" si="69"/>
        <v>2013</v>
      </c>
      <c r="I401">
        <f t="shared" si="70"/>
        <v>6</v>
      </c>
      <c r="J401" s="15">
        <f t="shared" si="71"/>
        <v>4</v>
      </c>
      <c r="K401" t="str">
        <f>+IF(G401="OUT of TIME",J401-VLOOKUP(B401,Enunciado!$F$3:$G$5,2,0),"")</f>
        <v/>
      </c>
    </row>
    <row r="402" spans="1:11" x14ac:dyDescent="0.25">
      <c r="A402" t="s">
        <v>415</v>
      </c>
      <c r="B402" t="s">
        <v>8</v>
      </c>
      <c r="C402" s="3">
        <v>41422</v>
      </c>
      <c r="D402" s="3">
        <v>41423</v>
      </c>
      <c r="E402" s="11" t="str">
        <f t="shared" si="67"/>
        <v>Dept5</v>
      </c>
      <c r="F402" s="1">
        <f>+VLOOKUP(B402,Enunciado!$F$3:$G$5,2,0)+C402</f>
        <v>41427</v>
      </c>
      <c r="G402" t="str">
        <f t="shared" si="68"/>
        <v>ON TIME</v>
      </c>
      <c r="H402">
        <f t="shared" si="69"/>
        <v>2013</v>
      </c>
      <c r="I402">
        <f t="shared" si="70"/>
        <v>5</v>
      </c>
      <c r="J402" s="15">
        <f t="shared" si="71"/>
        <v>1</v>
      </c>
      <c r="K402" t="str">
        <f>+IF(G402="OUT of TIME",J402-VLOOKUP(B402,Enunciado!$F$3:$G$5,2,0),"")</f>
        <v/>
      </c>
    </row>
    <row r="403" spans="1:11" x14ac:dyDescent="0.25">
      <c r="A403" t="s">
        <v>416</v>
      </c>
      <c r="B403" t="s">
        <v>7</v>
      </c>
      <c r="C403" s="3">
        <v>41282</v>
      </c>
      <c r="D403" s="3">
        <v>41283</v>
      </c>
      <c r="E403" s="11" t="str">
        <f t="shared" si="67"/>
        <v>Dept5</v>
      </c>
      <c r="F403" s="1">
        <f>+VLOOKUP(B403,Enunciado!$F$3:$G$5,2,0)+C403</f>
        <v>41297</v>
      </c>
      <c r="G403" t="str">
        <f t="shared" si="68"/>
        <v>ON TIME</v>
      </c>
      <c r="H403">
        <f t="shared" si="69"/>
        <v>2013</v>
      </c>
      <c r="I403">
        <f t="shared" si="70"/>
        <v>1</v>
      </c>
      <c r="J403" s="15">
        <f t="shared" si="71"/>
        <v>1</v>
      </c>
      <c r="K403" t="str">
        <f>+IF(G403="OUT of TIME",J403-VLOOKUP(B403,Enunciado!$F$3:$G$5,2,0),"")</f>
        <v/>
      </c>
    </row>
    <row r="404" spans="1:11" x14ac:dyDescent="0.25">
      <c r="A404" t="s">
        <v>417</v>
      </c>
      <c r="B404" t="s">
        <v>8</v>
      </c>
      <c r="C404" s="3">
        <v>41323</v>
      </c>
      <c r="D404" s="3">
        <v>41325</v>
      </c>
      <c r="E404" s="11" t="str">
        <f t="shared" si="67"/>
        <v>Dept1</v>
      </c>
      <c r="F404" s="1">
        <f>+VLOOKUP(B404,Enunciado!$F$3:$G$5,2,0)+C404</f>
        <v>41328</v>
      </c>
      <c r="G404" t="str">
        <f t="shared" si="68"/>
        <v>ON TIME</v>
      </c>
      <c r="H404">
        <f t="shared" si="69"/>
        <v>2013</v>
      </c>
      <c r="I404">
        <f t="shared" si="70"/>
        <v>2</v>
      </c>
      <c r="J404" s="15">
        <f t="shared" si="71"/>
        <v>2</v>
      </c>
      <c r="K404" t="str">
        <f>+IF(G404="OUT of TIME",J404-VLOOKUP(B404,Enunciado!$F$3:$G$5,2,0),"")</f>
        <v/>
      </c>
    </row>
    <row r="405" spans="1:11" x14ac:dyDescent="0.25">
      <c r="A405" t="s">
        <v>418</v>
      </c>
      <c r="B405" t="s">
        <v>5</v>
      </c>
      <c r="C405" s="3">
        <v>40947</v>
      </c>
      <c r="D405" s="3">
        <v>40960</v>
      </c>
      <c r="E405" s="11" t="str">
        <f t="shared" si="67"/>
        <v>Dept1</v>
      </c>
      <c r="F405" s="1">
        <f>+VLOOKUP(B405,Enunciado!$F$3:$G$5,2,0)+C405</f>
        <v>40977</v>
      </c>
      <c r="G405" t="str">
        <f t="shared" si="68"/>
        <v>ON TIME</v>
      </c>
      <c r="H405">
        <f t="shared" si="69"/>
        <v>2012</v>
      </c>
      <c r="I405">
        <f t="shared" si="70"/>
        <v>2</v>
      </c>
      <c r="J405" s="15">
        <f t="shared" si="71"/>
        <v>13</v>
      </c>
      <c r="K405" t="str">
        <f>+IF(G405="OUT of TIME",J405-VLOOKUP(B405,Enunciado!$F$3:$G$5,2,0),"")</f>
        <v/>
      </c>
    </row>
    <row r="406" spans="1:11" x14ac:dyDescent="0.25">
      <c r="A406" t="s">
        <v>419</v>
      </c>
      <c r="B406" t="s">
        <v>5</v>
      </c>
      <c r="C406" s="3">
        <v>41275</v>
      </c>
      <c r="D406" s="3">
        <v>41286</v>
      </c>
      <c r="E406" s="11" t="str">
        <f t="shared" si="67"/>
        <v>Dept4</v>
      </c>
      <c r="F406" s="1">
        <f>+VLOOKUP(B406,Enunciado!$F$3:$G$5,2,0)+C406</f>
        <v>41305</v>
      </c>
      <c r="G406" t="str">
        <f t="shared" si="68"/>
        <v>ON TIME</v>
      </c>
      <c r="H406">
        <f t="shared" si="69"/>
        <v>2013</v>
      </c>
      <c r="I406">
        <f t="shared" si="70"/>
        <v>1</v>
      </c>
      <c r="J406" s="15">
        <f t="shared" si="71"/>
        <v>11</v>
      </c>
      <c r="K406" t="str">
        <f>+IF(G406="OUT of TIME",J406-VLOOKUP(B406,Enunciado!$F$3:$G$5,2,0),"")</f>
        <v/>
      </c>
    </row>
    <row r="407" spans="1:11" x14ac:dyDescent="0.25">
      <c r="A407" t="s">
        <v>420</v>
      </c>
      <c r="B407" t="s">
        <v>5</v>
      </c>
      <c r="C407" s="3">
        <v>41395</v>
      </c>
      <c r="D407" s="3">
        <v>41441</v>
      </c>
      <c r="E407" s="11" t="str">
        <f t="shared" si="67"/>
        <v>Dept5</v>
      </c>
      <c r="F407" s="1">
        <f>+VLOOKUP(B407,Enunciado!$F$3:$G$5,2,0)+C407</f>
        <v>41425</v>
      </c>
      <c r="G407" t="str">
        <f t="shared" si="68"/>
        <v>OUT OF TIME</v>
      </c>
      <c r="H407">
        <f t="shared" si="69"/>
        <v>2013</v>
      </c>
      <c r="I407">
        <f t="shared" si="70"/>
        <v>5</v>
      </c>
      <c r="J407" s="15">
        <f t="shared" si="71"/>
        <v>46</v>
      </c>
      <c r="K407">
        <f>+IF(G407="OUT of TIME",J407-VLOOKUP(B407,Enunciado!$F$3:$G$5,2,0),"")</f>
        <v>16</v>
      </c>
    </row>
    <row r="408" spans="1:11" x14ac:dyDescent="0.25">
      <c r="A408" t="s">
        <v>421</v>
      </c>
      <c r="B408" t="s">
        <v>8</v>
      </c>
      <c r="C408" s="3">
        <v>41031</v>
      </c>
      <c r="D408" s="3">
        <v>41035</v>
      </c>
      <c r="E408" s="11" t="str">
        <f t="shared" si="67"/>
        <v>Dept1</v>
      </c>
      <c r="F408" s="1">
        <f>+VLOOKUP(B408,Enunciado!$F$3:$G$5,2,0)+C408</f>
        <v>41036</v>
      </c>
      <c r="G408" t="str">
        <f t="shared" si="68"/>
        <v>ON TIME</v>
      </c>
      <c r="H408">
        <f t="shared" si="69"/>
        <v>2012</v>
      </c>
      <c r="I408">
        <f t="shared" si="70"/>
        <v>5</v>
      </c>
      <c r="J408" s="15">
        <f t="shared" si="71"/>
        <v>4</v>
      </c>
      <c r="K408" t="str">
        <f>+IF(G408="OUT of TIME",J408-VLOOKUP(B408,Enunciado!$F$3:$G$5,2,0),"")</f>
        <v/>
      </c>
    </row>
    <row r="409" spans="1:11" x14ac:dyDescent="0.25">
      <c r="A409" t="s">
        <v>422</v>
      </c>
      <c r="B409" t="s">
        <v>5</v>
      </c>
      <c r="C409" s="3">
        <v>40918</v>
      </c>
      <c r="D409" s="3">
        <v>40938</v>
      </c>
      <c r="E409" s="11" t="str">
        <f t="shared" si="67"/>
        <v>Dept2</v>
      </c>
      <c r="F409" s="1">
        <f>+VLOOKUP(B409,Enunciado!$F$3:$G$5,2,0)+C409</f>
        <v>40948</v>
      </c>
      <c r="G409" t="str">
        <f t="shared" si="68"/>
        <v>ON TIME</v>
      </c>
      <c r="H409">
        <f t="shared" si="69"/>
        <v>2012</v>
      </c>
      <c r="I409">
        <f t="shared" si="70"/>
        <v>1</v>
      </c>
      <c r="J409" s="15">
        <f t="shared" si="71"/>
        <v>20</v>
      </c>
      <c r="K409" t="str">
        <f>+IF(G409="OUT of TIME",J409-VLOOKUP(B409,Enunciado!$F$3:$G$5,2,0),"")</f>
        <v/>
      </c>
    </row>
    <row r="410" spans="1:11" x14ac:dyDescent="0.25">
      <c r="A410" t="s">
        <v>423</v>
      </c>
      <c r="B410" t="s">
        <v>8</v>
      </c>
      <c r="C410" s="3">
        <v>41532</v>
      </c>
      <c r="D410" s="3">
        <v>41541</v>
      </c>
      <c r="E410" s="11" t="str">
        <f t="shared" si="67"/>
        <v>Dept4</v>
      </c>
      <c r="F410" s="1">
        <f>+VLOOKUP(B410,Enunciado!$F$3:$G$5,2,0)+C410</f>
        <v>41537</v>
      </c>
      <c r="G410" t="str">
        <f t="shared" si="68"/>
        <v>OUT OF TIME</v>
      </c>
      <c r="H410">
        <f t="shared" si="69"/>
        <v>2013</v>
      </c>
      <c r="I410">
        <f t="shared" si="70"/>
        <v>9</v>
      </c>
      <c r="J410" s="15">
        <f t="shared" si="71"/>
        <v>9</v>
      </c>
      <c r="K410">
        <f>+IF(G410="OUT of TIME",J410-VLOOKUP(B410,Enunciado!$F$3:$G$5,2,0),"")</f>
        <v>4</v>
      </c>
    </row>
    <row r="411" spans="1:11" x14ac:dyDescent="0.25">
      <c r="A411" t="s">
        <v>424</v>
      </c>
      <c r="B411" t="s">
        <v>5</v>
      </c>
      <c r="C411" s="3">
        <v>41462</v>
      </c>
      <c r="D411" s="3">
        <v>41464</v>
      </c>
      <c r="E411" s="11" t="str">
        <f t="shared" si="67"/>
        <v>Dept1</v>
      </c>
      <c r="F411" s="1">
        <f>+VLOOKUP(B411,Enunciado!$F$3:$G$5,2,0)+C411</f>
        <v>41492</v>
      </c>
      <c r="G411" t="str">
        <f t="shared" si="68"/>
        <v>ON TIME</v>
      </c>
      <c r="H411">
        <f t="shared" si="69"/>
        <v>2013</v>
      </c>
      <c r="I411">
        <f t="shared" si="70"/>
        <v>7</v>
      </c>
      <c r="J411" s="15">
        <f t="shared" si="71"/>
        <v>2</v>
      </c>
      <c r="K411" t="str">
        <f>+IF(G411="OUT of TIME",J411-VLOOKUP(B411,Enunciado!$F$3:$G$5,2,0),"")</f>
        <v/>
      </c>
    </row>
    <row r="412" spans="1:11" x14ac:dyDescent="0.25">
      <c r="A412" t="s">
        <v>425</v>
      </c>
      <c r="B412" t="s">
        <v>8</v>
      </c>
      <c r="C412" s="3">
        <v>40956</v>
      </c>
      <c r="D412" s="3">
        <v>40964</v>
      </c>
      <c r="E412" s="11" t="str">
        <f t="shared" si="67"/>
        <v>Dept1</v>
      </c>
      <c r="F412" s="1">
        <f>+VLOOKUP(B412,Enunciado!$F$3:$G$5,2,0)+C412</f>
        <v>40961</v>
      </c>
      <c r="G412" t="str">
        <f t="shared" si="68"/>
        <v>OUT OF TIME</v>
      </c>
      <c r="H412">
        <f t="shared" si="69"/>
        <v>2012</v>
      </c>
      <c r="I412">
        <f t="shared" si="70"/>
        <v>2</v>
      </c>
      <c r="J412" s="15">
        <f t="shared" si="71"/>
        <v>8</v>
      </c>
      <c r="K412">
        <f>+IF(G412="OUT of TIME",J412-VLOOKUP(B412,Enunciado!$F$3:$G$5,2,0),"")</f>
        <v>3</v>
      </c>
    </row>
    <row r="413" spans="1:11" x14ac:dyDescent="0.25">
      <c r="A413" t="s">
        <v>426</v>
      </c>
      <c r="B413" t="s">
        <v>7</v>
      </c>
      <c r="C413" s="3">
        <v>41482</v>
      </c>
      <c r="D413" s="3">
        <v>41495</v>
      </c>
      <c r="E413" s="11" t="str">
        <f t="shared" si="67"/>
        <v>Dept3</v>
      </c>
      <c r="F413" s="1">
        <f>+VLOOKUP(B413,Enunciado!$F$3:$G$5,2,0)+C413</f>
        <v>41497</v>
      </c>
      <c r="G413" t="str">
        <f t="shared" si="68"/>
        <v>ON TIME</v>
      </c>
      <c r="H413">
        <f t="shared" si="69"/>
        <v>2013</v>
      </c>
      <c r="I413">
        <f t="shared" si="70"/>
        <v>7</v>
      </c>
      <c r="J413" s="15">
        <f t="shared" si="71"/>
        <v>13</v>
      </c>
      <c r="K413" t="str">
        <f>+IF(G413="OUT of TIME",J413-VLOOKUP(B413,Enunciado!$F$3:$G$5,2,0),"")</f>
        <v/>
      </c>
    </row>
    <row r="414" spans="1:11" x14ac:dyDescent="0.25">
      <c r="A414" t="s">
        <v>427</v>
      </c>
      <c r="B414" t="s">
        <v>7</v>
      </c>
      <c r="C414" s="3">
        <v>41328</v>
      </c>
      <c r="D414" s="3">
        <v>41331</v>
      </c>
      <c r="E414" s="11" t="str">
        <f t="shared" si="67"/>
        <v>Dept4</v>
      </c>
      <c r="F414" s="1">
        <f>+VLOOKUP(B414,Enunciado!$F$3:$G$5,2,0)+C414</f>
        <v>41343</v>
      </c>
      <c r="G414" t="str">
        <f t="shared" si="68"/>
        <v>ON TIME</v>
      </c>
      <c r="H414">
        <f t="shared" si="69"/>
        <v>2013</v>
      </c>
      <c r="I414">
        <f t="shared" si="70"/>
        <v>2</v>
      </c>
      <c r="J414" s="15">
        <f t="shared" si="71"/>
        <v>3</v>
      </c>
      <c r="K414" t="str">
        <f>+IF(G414="OUT of TIME",J414-VLOOKUP(B414,Enunciado!$F$3:$G$5,2,0),"")</f>
        <v/>
      </c>
    </row>
    <row r="415" spans="1:11" x14ac:dyDescent="0.25">
      <c r="A415" t="s">
        <v>428</v>
      </c>
      <c r="B415" t="s">
        <v>5</v>
      </c>
      <c r="C415" s="3">
        <v>41311</v>
      </c>
      <c r="D415" s="3">
        <v>41350</v>
      </c>
      <c r="E415" s="11" t="str">
        <f t="shared" si="67"/>
        <v>Dept2</v>
      </c>
      <c r="F415" s="1">
        <f>+VLOOKUP(B415,Enunciado!$F$3:$G$5,2,0)+C415</f>
        <v>41341</v>
      </c>
      <c r="G415" t="str">
        <f t="shared" si="68"/>
        <v>OUT OF TIME</v>
      </c>
      <c r="H415">
        <f t="shared" si="69"/>
        <v>2013</v>
      </c>
      <c r="I415">
        <f t="shared" si="70"/>
        <v>2</v>
      </c>
      <c r="J415" s="15">
        <f t="shared" si="71"/>
        <v>39</v>
      </c>
      <c r="K415">
        <f>+IF(G415="OUT of TIME",J415-VLOOKUP(B415,Enunciado!$F$3:$G$5,2,0),"")</f>
        <v>9</v>
      </c>
    </row>
    <row r="416" spans="1:11" x14ac:dyDescent="0.25">
      <c r="A416" t="s">
        <v>429</v>
      </c>
      <c r="B416" t="s">
        <v>7</v>
      </c>
      <c r="C416" s="3">
        <v>41570</v>
      </c>
      <c r="D416" s="3">
        <v>41571</v>
      </c>
      <c r="E416" s="11" t="str">
        <f t="shared" si="67"/>
        <v>Dept4</v>
      </c>
      <c r="F416" s="1">
        <f>+VLOOKUP(B416,Enunciado!$F$3:$G$5,2,0)+C416</f>
        <v>41585</v>
      </c>
      <c r="G416" t="str">
        <f t="shared" si="68"/>
        <v>ON TIME</v>
      </c>
      <c r="H416">
        <f t="shared" si="69"/>
        <v>2013</v>
      </c>
      <c r="I416">
        <f t="shared" si="70"/>
        <v>10</v>
      </c>
      <c r="J416" s="15">
        <f t="shared" si="71"/>
        <v>1</v>
      </c>
      <c r="K416" t="str">
        <f>+IF(G416="OUT of TIME",J416-VLOOKUP(B416,Enunciado!$F$3:$G$5,2,0),"")</f>
        <v/>
      </c>
    </row>
    <row r="417" spans="1:11" x14ac:dyDescent="0.25">
      <c r="A417" t="s">
        <v>430</v>
      </c>
      <c r="B417" t="s">
        <v>7</v>
      </c>
      <c r="C417" s="3">
        <v>41034</v>
      </c>
      <c r="D417" s="3">
        <v>41045</v>
      </c>
      <c r="E417" s="11" t="str">
        <f t="shared" si="67"/>
        <v>Dept3</v>
      </c>
      <c r="F417" s="1">
        <f>+VLOOKUP(B417,Enunciado!$F$3:$G$5,2,0)+C417</f>
        <v>41049</v>
      </c>
      <c r="G417" t="str">
        <f t="shared" si="68"/>
        <v>ON TIME</v>
      </c>
      <c r="H417">
        <f t="shared" si="69"/>
        <v>2012</v>
      </c>
      <c r="I417">
        <f t="shared" si="70"/>
        <v>5</v>
      </c>
      <c r="J417" s="15">
        <f t="shared" si="71"/>
        <v>11</v>
      </c>
      <c r="K417" t="str">
        <f>+IF(G417="OUT of TIME",J417-VLOOKUP(B417,Enunciado!$F$3:$G$5,2,0),"")</f>
        <v/>
      </c>
    </row>
    <row r="418" spans="1:11" x14ac:dyDescent="0.25">
      <c r="A418" t="s">
        <v>431</v>
      </c>
      <c r="B418" t="s">
        <v>5</v>
      </c>
      <c r="C418" s="3">
        <v>41596</v>
      </c>
      <c r="D418" s="3">
        <v>41598</v>
      </c>
      <c r="E418" s="11" t="str">
        <f t="shared" si="67"/>
        <v>Dept2</v>
      </c>
      <c r="F418" s="1">
        <f>+VLOOKUP(B418,Enunciado!$F$3:$G$5,2,0)+C418</f>
        <v>41626</v>
      </c>
      <c r="G418" t="str">
        <f t="shared" si="68"/>
        <v>ON TIME</v>
      </c>
      <c r="H418">
        <f t="shared" si="69"/>
        <v>2013</v>
      </c>
      <c r="I418">
        <f t="shared" si="70"/>
        <v>11</v>
      </c>
      <c r="J418" s="15">
        <f t="shared" si="71"/>
        <v>2</v>
      </c>
      <c r="K418" t="str">
        <f>+IF(G418="OUT of TIME",J418-VLOOKUP(B418,Enunciado!$F$3:$G$5,2,0),"")</f>
        <v/>
      </c>
    </row>
    <row r="419" spans="1:11" x14ac:dyDescent="0.25">
      <c r="A419" t="s">
        <v>432</v>
      </c>
      <c r="B419" t="s">
        <v>5</v>
      </c>
      <c r="C419" s="3">
        <v>41029</v>
      </c>
      <c r="D419" s="3">
        <v>41029</v>
      </c>
      <c r="E419" s="11" t="str">
        <f t="shared" si="67"/>
        <v>Dept1</v>
      </c>
      <c r="F419" s="1">
        <f>+VLOOKUP(B419,Enunciado!$F$3:$G$5,2,0)+C419</f>
        <v>41059</v>
      </c>
      <c r="G419" t="str">
        <f t="shared" si="68"/>
        <v>ON TIME</v>
      </c>
      <c r="H419">
        <f t="shared" si="69"/>
        <v>2012</v>
      </c>
      <c r="I419">
        <f t="shared" si="70"/>
        <v>4</v>
      </c>
      <c r="J419" s="15">
        <f t="shared" si="71"/>
        <v>0</v>
      </c>
      <c r="K419" t="str">
        <f>+IF(G419="OUT of TIME",J419-VLOOKUP(B419,Enunciado!$F$3:$G$5,2,0),"")</f>
        <v/>
      </c>
    </row>
    <row r="420" spans="1:11" x14ac:dyDescent="0.25">
      <c r="A420" t="s">
        <v>433</v>
      </c>
      <c r="B420" t="s">
        <v>8</v>
      </c>
      <c r="C420" s="3">
        <v>41535</v>
      </c>
      <c r="D420" s="3">
        <v>41539</v>
      </c>
      <c r="E420" s="11" t="str">
        <f t="shared" si="67"/>
        <v>Dept2</v>
      </c>
      <c r="F420" s="1">
        <f>+VLOOKUP(B420,Enunciado!$F$3:$G$5,2,0)+C420</f>
        <v>41540</v>
      </c>
      <c r="G420" t="str">
        <f t="shared" si="68"/>
        <v>ON TIME</v>
      </c>
      <c r="H420">
        <f t="shared" si="69"/>
        <v>2013</v>
      </c>
      <c r="I420">
        <f t="shared" si="70"/>
        <v>9</v>
      </c>
      <c r="J420" s="15">
        <f t="shared" si="71"/>
        <v>4</v>
      </c>
      <c r="K420" t="str">
        <f>+IF(G420="OUT of TIME",J420-VLOOKUP(B420,Enunciado!$F$3:$G$5,2,0),"")</f>
        <v/>
      </c>
    </row>
    <row r="421" spans="1:11" x14ac:dyDescent="0.25">
      <c r="A421" t="s">
        <v>434</v>
      </c>
      <c r="B421" t="s">
        <v>8</v>
      </c>
      <c r="C421" s="3">
        <v>41085</v>
      </c>
      <c r="D421" s="3">
        <v>41090</v>
      </c>
      <c r="E421" s="11" t="str">
        <f t="shared" si="67"/>
        <v>Dept4</v>
      </c>
      <c r="F421" s="1">
        <f>+VLOOKUP(B421,Enunciado!$F$3:$G$5,2,0)+C421</f>
        <v>41090</v>
      </c>
      <c r="G421" t="str">
        <f t="shared" si="68"/>
        <v>ON TIME</v>
      </c>
      <c r="H421">
        <f t="shared" si="69"/>
        <v>2012</v>
      </c>
      <c r="I421">
        <f t="shared" si="70"/>
        <v>6</v>
      </c>
      <c r="J421" s="15">
        <f t="shared" si="71"/>
        <v>5</v>
      </c>
      <c r="K421" t="str">
        <f>+IF(G421="OUT of TIME",J421-VLOOKUP(B421,Enunciado!$F$3:$G$5,2,0),"")</f>
        <v/>
      </c>
    </row>
    <row r="422" spans="1:11" x14ac:dyDescent="0.25">
      <c r="A422" t="s">
        <v>435</v>
      </c>
      <c r="B422" t="s">
        <v>7</v>
      </c>
      <c r="C422" s="3">
        <v>41398</v>
      </c>
      <c r="D422" s="3">
        <v>41407</v>
      </c>
      <c r="E422" s="11" t="str">
        <f t="shared" si="67"/>
        <v>Dept4</v>
      </c>
      <c r="F422" s="1">
        <f>+VLOOKUP(B422,Enunciado!$F$3:$G$5,2,0)+C422</f>
        <v>41413</v>
      </c>
      <c r="G422" t="str">
        <f t="shared" si="68"/>
        <v>ON TIME</v>
      </c>
      <c r="H422">
        <f t="shared" si="69"/>
        <v>2013</v>
      </c>
      <c r="I422">
        <f t="shared" si="70"/>
        <v>5</v>
      </c>
      <c r="J422" s="15">
        <f t="shared" si="71"/>
        <v>9</v>
      </c>
      <c r="K422" t="str">
        <f>+IF(G422="OUT of TIME",J422-VLOOKUP(B422,Enunciado!$F$3:$G$5,2,0),"")</f>
        <v/>
      </c>
    </row>
    <row r="423" spans="1:11" x14ac:dyDescent="0.25">
      <c r="A423" t="s">
        <v>436</v>
      </c>
      <c r="B423" t="s">
        <v>7</v>
      </c>
      <c r="C423" s="3">
        <v>40967</v>
      </c>
      <c r="D423" s="3">
        <v>40969</v>
      </c>
      <c r="E423" s="11" t="str">
        <f t="shared" si="67"/>
        <v>Dept4</v>
      </c>
      <c r="F423" s="1">
        <f>+VLOOKUP(B423,Enunciado!$F$3:$G$5,2,0)+C423</f>
        <v>40982</v>
      </c>
      <c r="G423" t="str">
        <f t="shared" si="68"/>
        <v>ON TIME</v>
      </c>
      <c r="H423">
        <f t="shared" si="69"/>
        <v>2012</v>
      </c>
      <c r="I423">
        <f t="shared" si="70"/>
        <v>2</v>
      </c>
      <c r="J423" s="15">
        <f t="shared" si="71"/>
        <v>2</v>
      </c>
      <c r="K423" t="str">
        <f>+IF(G423="OUT of TIME",J423-VLOOKUP(B423,Enunciado!$F$3:$G$5,2,0),"")</f>
        <v/>
      </c>
    </row>
    <row r="424" spans="1:11" x14ac:dyDescent="0.25">
      <c r="A424" t="s">
        <v>437</v>
      </c>
      <c r="B424" t="s">
        <v>5</v>
      </c>
      <c r="C424" s="3">
        <v>41529</v>
      </c>
      <c r="D424" s="3">
        <v>41547</v>
      </c>
      <c r="E424" s="11" t="str">
        <f t="shared" si="67"/>
        <v>Dept3</v>
      </c>
      <c r="F424" s="1">
        <f>+VLOOKUP(B424,Enunciado!$F$3:$G$5,2,0)+C424</f>
        <v>41559</v>
      </c>
      <c r="G424" t="str">
        <f t="shared" si="68"/>
        <v>ON TIME</v>
      </c>
      <c r="H424">
        <f t="shared" si="69"/>
        <v>2013</v>
      </c>
      <c r="I424">
        <f t="shared" si="70"/>
        <v>9</v>
      </c>
      <c r="J424" s="15">
        <f t="shared" si="71"/>
        <v>18</v>
      </c>
      <c r="K424" t="str">
        <f>+IF(G424="OUT of TIME",J424-VLOOKUP(B424,Enunciado!$F$3:$G$5,2,0),"")</f>
        <v/>
      </c>
    </row>
    <row r="425" spans="1:11" x14ac:dyDescent="0.25">
      <c r="A425" t="s">
        <v>438</v>
      </c>
      <c r="B425" t="s">
        <v>7</v>
      </c>
      <c r="C425" s="3">
        <v>40936</v>
      </c>
      <c r="D425" s="3">
        <v>40936</v>
      </c>
      <c r="E425" s="11" t="str">
        <f t="shared" si="67"/>
        <v>Dept5</v>
      </c>
      <c r="F425" s="1">
        <f>+VLOOKUP(B425,Enunciado!$F$3:$G$5,2,0)+C425</f>
        <v>40951</v>
      </c>
      <c r="G425" t="str">
        <f t="shared" si="68"/>
        <v>ON TIME</v>
      </c>
      <c r="H425">
        <f t="shared" si="69"/>
        <v>2012</v>
      </c>
      <c r="I425">
        <f t="shared" si="70"/>
        <v>1</v>
      </c>
      <c r="J425" s="15">
        <f t="shared" si="71"/>
        <v>0</v>
      </c>
      <c r="K425" t="str">
        <f>+IF(G425="OUT of TIME",J425-VLOOKUP(B425,Enunciado!$F$3:$G$5,2,0),"")</f>
        <v/>
      </c>
    </row>
    <row r="426" spans="1:11" x14ac:dyDescent="0.25">
      <c r="A426" t="s">
        <v>439</v>
      </c>
      <c r="B426" t="s">
        <v>5</v>
      </c>
      <c r="C426" s="3">
        <v>41044</v>
      </c>
      <c r="D426" s="3">
        <v>41050</v>
      </c>
      <c r="E426" s="11" t="str">
        <f t="shared" si="67"/>
        <v>Dept6</v>
      </c>
      <c r="F426" s="1">
        <f>+VLOOKUP(B426,Enunciado!$F$3:$G$5,2,0)+C426</f>
        <v>41074</v>
      </c>
      <c r="G426" t="str">
        <f t="shared" si="68"/>
        <v>ON TIME</v>
      </c>
      <c r="H426">
        <f t="shared" si="69"/>
        <v>2012</v>
      </c>
      <c r="I426">
        <f t="shared" si="70"/>
        <v>5</v>
      </c>
      <c r="J426" s="15">
        <f t="shared" si="71"/>
        <v>6</v>
      </c>
      <c r="K426" t="str">
        <f>+IF(G426="OUT of TIME",J426-VLOOKUP(B426,Enunciado!$F$3:$G$5,2,0),"")</f>
        <v/>
      </c>
    </row>
    <row r="427" spans="1:11" x14ac:dyDescent="0.25">
      <c r="A427" t="s">
        <v>440</v>
      </c>
      <c r="B427" t="s">
        <v>5</v>
      </c>
      <c r="C427" s="3">
        <v>41345</v>
      </c>
      <c r="D427" s="3">
        <v>41352</v>
      </c>
      <c r="E427" s="11" t="str">
        <f t="shared" si="67"/>
        <v>Dept6</v>
      </c>
      <c r="F427" s="1">
        <f>+VLOOKUP(B427,Enunciado!$F$3:$G$5,2,0)+C427</f>
        <v>41375</v>
      </c>
      <c r="G427" t="str">
        <f t="shared" si="68"/>
        <v>ON TIME</v>
      </c>
      <c r="H427">
        <f t="shared" si="69"/>
        <v>2013</v>
      </c>
      <c r="I427">
        <f t="shared" si="70"/>
        <v>3</v>
      </c>
      <c r="J427" s="15">
        <f t="shared" si="71"/>
        <v>7</v>
      </c>
      <c r="K427" t="str">
        <f>+IF(G427="OUT of TIME",J427-VLOOKUP(B427,Enunciado!$F$3:$G$5,2,0),"")</f>
        <v/>
      </c>
    </row>
    <row r="428" spans="1:11" x14ac:dyDescent="0.25">
      <c r="A428" t="s">
        <v>441</v>
      </c>
      <c r="B428" t="s">
        <v>8</v>
      </c>
      <c r="C428" s="3">
        <v>41444</v>
      </c>
      <c r="D428" s="3">
        <v>41444</v>
      </c>
      <c r="E428" s="11" t="str">
        <f t="shared" si="67"/>
        <v>Dept6</v>
      </c>
      <c r="F428" s="1">
        <f>+VLOOKUP(B428,Enunciado!$F$3:$G$5,2,0)+C428</f>
        <v>41449</v>
      </c>
      <c r="G428" t="str">
        <f t="shared" si="68"/>
        <v>ON TIME</v>
      </c>
      <c r="H428">
        <f t="shared" si="69"/>
        <v>2013</v>
      </c>
      <c r="I428">
        <f t="shared" si="70"/>
        <v>6</v>
      </c>
      <c r="J428" s="15">
        <f t="shared" si="71"/>
        <v>0</v>
      </c>
      <c r="K428" t="str">
        <f>+IF(G428="OUT of TIME",J428-VLOOKUP(B428,Enunciado!$F$3:$G$5,2,0),"")</f>
        <v/>
      </c>
    </row>
    <row r="429" spans="1:11" x14ac:dyDescent="0.25">
      <c r="A429" t="s">
        <v>442</v>
      </c>
      <c r="B429" t="s">
        <v>5</v>
      </c>
      <c r="C429" s="3">
        <v>41574</v>
      </c>
      <c r="D429" s="3">
        <v>41581</v>
      </c>
      <c r="E429" s="11" t="str">
        <f t="shared" si="67"/>
        <v>Dept6</v>
      </c>
      <c r="F429" s="1">
        <f>+VLOOKUP(B429,Enunciado!$F$3:$G$5,2,0)+C429</f>
        <v>41604</v>
      </c>
      <c r="G429" t="str">
        <f t="shared" si="68"/>
        <v>ON TIME</v>
      </c>
      <c r="H429">
        <f t="shared" si="69"/>
        <v>2013</v>
      </c>
      <c r="I429">
        <f t="shared" si="70"/>
        <v>10</v>
      </c>
      <c r="J429" s="15">
        <f t="shared" si="71"/>
        <v>7</v>
      </c>
      <c r="K429" t="str">
        <f>+IF(G429="OUT of TIME",J429-VLOOKUP(B429,Enunciado!$F$3:$G$5,2,0),"")</f>
        <v/>
      </c>
    </row>
    <row r="430" spans="1:11" x14ac:dyDescent="0.25">
      <c r="A430" t="s">
        <v>443</v>
      </c>
      <c r="B430" t="s">
        <v>8</v>
      </c>
      <c r="C430" s="3">
        <v>40947</v>
      </c>
      <c r="D430" s="3">
        <v>40964</v>
      </c>
      <c r="E430" s="11" t="str">
        <f t="shared" si="67"/>
        <v>Dept2</v>
      </c>
      <c r="F430" s="1">
        <f>+VLOOKUP(B430,Enunciado!$F$3:$G$5,2,0)+C430</f>
        <v>40952</v>
      </c>
      <c r="G430" t="str">
        <f t="shared" si="68"/>
        <v>OUT OF TIME</v>
      </c>
      <c r="H430">
        <f t="shared" si="69"/>
        <v>2012</v>
      </c>
      <c r="I430">
        <f t="shared" si="70"/>
        <v>2</v>
      </c>
      <c r="J430" s="15">
        <f t="shared" si="71"/>
        <v>17</v>
      </c>
      <c r="K430">
        <f>+IF(G430="OUT of TIME",J430-VLOOKUP(B430,Enunciado!$F$3:$G$5,2,0),"")</f>
        <v>12</v>
      </c>
    </row>
    <row r="431" spans="1:11" x14ac:dyDescent="0.25">
      <c r="A431" t="s">
        <v>444</v>
      </c>
      <c r="B431" t="s">
        <v>7</v>
      </c>
      <c r="C431" s="3">
        <v>40956</v>
      </c>
      <c r="D431" s="3">
        <v>40967</v>
      </c>
      <c r="E431" s="11" t="str">
        <f t="shared" si="67"/>
        <v>Dept4</v>
      </c>
      <c r="F431" s="1">
        <f>+VLOOKUP(B431,Enunciado!$F$3:$G$5,2,0)+C431</f>
        <v>40971</v>
      </c>
      <c r="G431" t="str">
        <f t="shared" si="68"/>
        <v>ON TIME</v>
      </c>
      <c r="H431">
        <f t="shared" si="69"/>
        <v>2012</v>
      </c>
      <c r="I431">
        <f t="shared" si="70"/>
        <v>2</v>
      </c>
      <c r="J431" s="15">
        <f t="shared" si="71"/>
        <v>11</v>
      </c>
      <c r="K431" t="str">
        <f>+IF(G431="OUT of TIME",J431-VLOOKUP(B431,Enunciado!$F$3:$G$5,2,0),"")</f>
        <v/>
      </c>
    </row>
    <row r="432" spans="1:11" x14ac:dyDescent="0.25">
      <c r="A432" t="s">
        <v>445</v>
      </c>
      <c r="B432" t="s">
        <v>7</v>
      </c>
      <c r="C432" s="3">
        <v>41576</v>
      </c>
      <c r="D432" s="3">
        <v>41577</v>
      </c>
      <c r="E432" s="11" t="str">
        <f t="shared" si="67"/>
        <v>Dept4</v>
      </c>
      <c r="F432" s="1">
        <f>+VLOOKUP(B432,Enunciado!$F$3:$G$5,2,0)+C432</f>
        <v>41591</v>
      </c>
      <c r="G432" t="str">
        <f t="shared" si="68"/>
        <v>ON TIME</v>
      </c>
      <c r="H432">
        <f t="shared" si="69"/>
        <v>2013</v>
      </c>
      <c r="I432">
        <f t="shared" si="70"/>
        <v>10</v>
      </c>
      <c r="J432" s="15">
        <f t="shared" si="71"/>
        <v>1</v>
      </c>
      <c r="K432" t="str">
        <f>+IF(G432="OUT of TIME",J432-VLOOKUP(B432,Enunciado!$F$3:$G$5,2,0),"")</f>
        <v/>
      </c>
    </row>
    <row r="433" spans="1:11" x14ac:dyDescent="0.25">
      <c r="A433" t="s">
        <v>446</v>
      </c>
      <c r="B433" t="s">
        <v>8</v>
      </c>
      <c r="C433" s="3">
        <v>41177</v>
      </c>
      <c r="D433" s="3">
        <v>41177</v>
      </c>
      <c r="E433" s="11" t="str">
        <f t="shared" si="67"/>
        <v>Dept3</v>
      </c>
      <c r="F433" s="1">
        <f>+VLOOKUP(B433,Enunciado!$F$3:$G$5,2,0)+C433</f>
        <v>41182</v>
      </c>
      <c r="G433" t="str">
        <f t="shared" si="68"/>
        <v>ON TIME</v>
      </c>
      <c r="H433">
        <f t="shared" si="69"/>
        <v>2012</v>
      </c>
      <c r="I433">
        <f t="shared" si="70"/>
        <v>9</v>
      </c>
      <c r="J433" s="15">
        <f t="shared" si="71"/>
        <v>0</v>
      </c>
      <c r="K433" t="str">
        <f>+IF(G433="OUT of TIME",J433-VLOOKUP(B433,Enunciado!$F$3:$G$5,2,0),"")</f>
        <v/>
      </c>
    </row>
    <row r="434" spans="1:11" x14ac:dyDescent="0.25">
      <c r="A434" t="s">
        <v>447</v>
      </c>
      <c r="B434" t="s">
        <v>7</v>
      </c>
      <c r="C434" s="3">
        <v>41229</v>
      </c>
      <c r="D434" s="3">
        <v>41232</v>
      </c>
      <c r="E434" s="11" t="str">
        <f t="shared" si="67"/>
        <v>Dept4</v>
      </c>
      <c r="F434" s="1">
        <f>+VLOOKUP(B434,Enunciado!$F$3:$G$5,2,0)+C434</f>
        <v>41244</v>
      </c>
      <c r="G434" t="str">
        <f t="shared" si="68"/>
        <v>ON TIME</v>
      </c>
      <c r="H434">
        <f t="shared" si="69"/>
        <v>2012</v>
      </c>
      <c r="I434">
        <f t="shared" si="70"/>
        <v>11</v>
      </c>
      <c r="J434" s="15">
        <f t="shared" si="71"/>
        <v>3</v>
      </c>
      <c r="K434" t="str">
        <f>+IF(G434="OUT of TIME",J434-VLOOKUP(B434,Enunciado!$F$3:$G$5,2,0),"")</f>
        <v/>
      </c>
    </row>
    <row r="435" spans="1:11" x14ac:dyDescent="0.25">
      <c r="A435" t="s">
        <v>448</v>
      </c>
      <c r="B435" t="s">
        <v>5</v>
      </c>
      <c r="C435" s="3">
        <v>41387</v>
      </c>
      <c r="D435" s="3">
        <v>41387</v>
      </c>
      <c r="E435" s="11" t="str">
        <f t="shared" si="67"/>
        <v>Dept6</v>
      </c>
      <c r="F435" s="1">
        <f>+VLOOKUP(B435,Enunciado!$F$3:$G$5,2,0)+C435</f>
        <v>41417</v>
      </c>
      <c r="G435" t="str">
        <f t="shared" si="68"/>
        <v>ON TIME</v>
      </c>
      <c r="H435">
        <f t="shared" si="69"/>
        <v>2013</v>
      </c>
      <c r="I435">
        <f t="shared" si="70"/>
        <v>4</v>
      </c>
      <c r="J435" s="15">
        <f t="shared" si="71"/>
        <v>0</v>
      </c>
      <c r="K435" t="str">
        <f>+IF(G435="OUT of TIME",J435-VLOOKUP(B435,Enunciado!$F$3:$G$5,2,0),"")</f>
        <v/>
      </c>
    </row>
    <row r="436" spans="1:11" x14ac:dyDescent="0.25">
      <c r="A436" t="s">
        <v>449</v>
      </c>
      <c r="B436" t="s">
        <v>8</v>
      </c>
      <c r="C436" s="3">
        <v>40968</v>
      </c>
      <c r="D436" s="3">
        <v>40971</v>
      </c>
      <c r="E436" s="11" t="str">
        <f t="shared" si="67"/>
        <v>Dept4</v>
      </c>
      <c r="F436" s="1">
        <f>+VLOOKUP(B436,Enunciado!$F$3:$G$5,2,0)+C436</f>
        <v>40973</v>
      </c>
      <c r="G436" t="str">
        <f t="shared" si="68"/>
        <v>ON TIME</v>
      </c>
      <c r="H436">
        <f t="shared" si="69"/>
        <v>2012</v>
      </c>
      <c r="I436">
        <f t="shared" si="70"/>
        <v>2</v>
      </c>
      <c r="J436" s="15">
        <f t="shared" si="71"/>
        <v>3</v>
      </c>
      <c r="K436" t="str">
        <f>+IF(G436="OUT of TIME",J436-VLOOKUP(B436,Enunciado!$F$3:$G$5,2,0),"")</f>
        <v/>
      </c>
    </row>
    <row r="437" spans="1:11" x14ac:dyDescent="0.25">
      <c r="A437" t="s">
        <v>450</v>
      </c>
      <c r="B437" t="s">
        <v>5</v>
      </c>
      <c r="C437" s="3">
        <v>41226</v>
      </c>
      <c r="D437" s="3">
        <v>41251</v>
      </c>
      <c r="E437" s="11" t="str">
        <f t="shared" si="67"/>
        <v>Dept1</v>
      </c>
      <c r="F437" s="1">
        <f>+VLOOKUP(B437,Enunciado!$F$3:$G$5,2,0)+C437</f>
        <v>41256</v>
      </c>
      <c r="G437" t="str">
        <f t="shared" si="68"/>
        <v>ON TIME</v>
      </c>
      <c r="H437">
        <f t="shared" si="69"/>
        <v>2012</v>
      </c>
      <c r="I437">
        <f t="shared" si="70"/>
        <v>11</v>
      </c>
      <c r="J437" s="15">
        <f t="shared" si="71"/>
        <v>25</v>
      </c>
      <c r="K437" t="str">
        <f>+IF(G437="OUT of TIME",J437-VLOOKUP(B437,Enunciado!$F$3:$G$5,2,0),"")</f>
        <v/>
      </c>
    </row>
    <row r="438" spans="1:11" x14ac:dyDescent="0.25">
      <c r="A438" t="s">
        <v>451</v>
      </c>
      <c r="B438" t="s">
        <v>8</v>
      </c>
      <c r="C438" s="3">
        <v>41243</v>
      </c>
      <c r="D438" s="3">
        <v>41292</v>
      </c>
      <c r="E438" s="11" t="str">
        <f t="shared" si="67"/>
        <v>Dept1</v>
      </c>
      <c r="F438" s="1">
        <f>+VLOOKUP(B438,Enunciado!$F$3:$G$5,2,0)+C438</f>
        <v>41248</v>
      </c>
      <c r="G438" t="str">
        <f t="shared" si="68"/>
        <v>OUT OF TIME</v>
      </c>
      <c r="H438">
        <f t="shared" si="69"/>
        <v>2012</v>
      </c>
      <c r="I438">
        <f t="shared" si="70"/>
        <v>11</v>
      </c>
      <c r="J438" s="15">
        <f t="shared" si="71"/>
        <v>49</v>
      </c>
      <c r="K438">
        <f>+IF(G438="OUT of TIME",J438-VLOOKUP(B438,Enunciado!$F$3:$G$5,2,0),"")</f>
        <v>44</v>
      </c>
    </row>
    <row r="439" spans="1:11" x14ac:dyDescent="0.25">
      <c r="A439" t="s">
        <v>452</v>
      </c>
      <c r="B439" t="s">
        <v>8</v>
      </c>
      <c r="C439" s="3">
        <v>40975</v>
      </c>
      <c r="D439" s="3">
        <v>40976</v>
      </c>
      <c r="E439" s="11" t="str">
        <f t="shared" si="67"/>
        <v>Dept6</v>
      </c>
      <c r="F439" s="1">
        <f>+VLOOKUP(B439,Enunciado!$F$3:$G$5,2,0)+C439</f>
        <v>40980</v>
      </c>
      <c r="G439" t="str">
        <f t="shared" si="68"/>
        <v>ON TIME</v>
      </c>
      <c r="H439">
        <f t="shared" si="69"/>
        <v>2012</v>
      </c>
      <c r="I439">
        <f t="shared" si="70"/>
        <v>3</v>
      </c>
      <c r="J439" s="15">
        <f t="shared" si="71"/>
        <v>1</v>
      </c>
      <c r="K439" t="str">
        <f>+IF(G439="OUT of TIME",J439-VLOOKUP(B439,Enunciado!$F$3:$G$5,2,0),"")</f>
        <v/>
      </c>
    </row>
    <row r="440" spans="1:11" x14ac:dyDescent="0.25">
      <c r="A440" t="s">
        <v>453</v>
      </c>
      <c r="B440" t="s">
        <v>8</v>
      </c>
      <c r="C440" s="3">
        <v>40918</v>
      </c>
      <c r="D440" s="3">
        <v>40924</v>
      </c>
      <c r="E440" s="11" t="str">
        <f t="shared" si="67"/>
        <v>Dept6</v>
      </c>
      <c r="F440" s="1">
        <f>+VLOOKUP(B440,Enunciado!$F$3:$G$5,2,0)+C440</f>
        <v>40923</v>
      </c>
      <c r="G440" t="str">
        <f t="shared" si="68"/>
        <v>OUT OF TIME</v>
      </c>
      <c r="H440">
        <f t="shared" si="69"/>
        <v>2012</v>
      </c>
      <c r="I440">
        <f t="shared" si="70"/>
        <v>1</v>
      </c>
      <c r="J440" s="15">
        <f t="shared" si="71"/>
        <v>6</v>
      </c>
      <c r="K440">
        <f>+IF(G440="OUT of TIME",J440-VLOOKUP(B440,Enunciado!$F$3:$G$5,2,0),"")</f>
        <v>1</v>
      </c>
    </row>
    <row r="441" spans="1:11" x14ac:dyDescent="0.25">
      <c r="A441" t="s">
        <v>454</v>
      </c>
      <c r="B441" t="s">
        <v>8</v>
      </c>
      <c r="C441" s="3">
        <v>40925</v>
      </c>
      <c r="D441" s="3">
        <v>40928</v>
      </c>
      <c r="E441" s="11" t="str">
        <f t="shared" si="67"/>
        <v>Dept5</v>
      </c>
      <c r="F441" s="1">
        <f>+VLOOKUP(B441,Enunciado!$F$3:$G$5,2,0)+C441</f>
        <v>40930</v>
      </c>
      <c r="G441" t="str">
        <f t="shared" si="68"/>
        <v>ON TIME</v>
      </c>
      <c r="H441">
        <f t="shared" si="69"/>
        <v>2012</v>
      </c>
      <c r="I441">
        <f t="shared" si="70"/>
        <v>1</v>
      </c>
      <c r="J441" s="15">
        <f t="shared" si="71"/>
        <v>3</v>
      </c>
      <c r="K441" t="str">
        <f>+IF(G441="OUT of TIME",J441-VLOOKUP(B441,Enunciado!$F$3:$G$5,2,0),"")</f>
        <v/>
      </c>
    </row>
    <row r="442" spans="1:11" x14ac:dyDescent="0.25">
      <c r="A442" t="s">
        <v>455</v>
      </c>
      <c r="B442" t="s">
        <v>7</v>
      </c>
      <c r="C442" s="3">
        <v>41558</v>
      </c>
      <c r="D442" s="3">
        <v>41565</v>
      </c>
      <c r="E442" s="11" t="str">
        <f t="shared" si="67"/>
        <v>Dept3</v>
      </c>
      <c r="F442" s="1">
        <f>+VLOOKUP(B442,Enunciado!$F$3:$G$5,2,0)+C442</f>
        <v>41573</v>
      </c>
      <c r="G442" t="str">
        <f t="shared" si="68"/>
        <v>ON TIME</v>
      </c>
      <c r="H442">
        <f t="shared" si="69"/>
        <v>2013</v>
      </c>
      <c r="I442">
        <f t="shared" si="70"/>
        <v>10</v>
      </c>
      <c r="J442" s="15">
        <f t="shared" si="71"/>
        <v>7</v>
      </c>
      <c r="K442" t="str">
        <f>+IF(G442="OUT of TIME",J442-VLOOKUP(B442,Enunciado!$F$3:$G$5,2,0),"")</f>
        <v/>
      </c>
    </row>
    <row r="443" spans="1:11" x14ac:dyDescent="0.25">
      <c r="A443" t="s">
        <v>456</v>
      </c>
      <c r="B443" t="s">
        <v>5</v>
      </c>
      <c r="C443" s="3">
        <v>41528</v>
      </c>
      <c r="D443" s="3">
        <v>41532</v>
      </c>
      <c r="E443" s="11" t="str">
        <f t="shared" si="67"/>
        <v>Dept5</v>
      </c>
      <c r="F443" s="1">
        <f>+VLOOKUP(B443,Enunciado!$F$3:$G$5,2,0)+C443</f>
        <v>41558</v>
      </c>
      <c r="G443" t="str">
        <f t="shared" si="68"/>
        <v>ON TIME</v>
      </c>
      <c r="H443">
        <f t="shared" si="69"/>
        <v>2013</v>
      </c>
      <c r="I443">
        <f t="shared" si="70"/>
        <v>9</v>
      </c>
      <c r="J443" s="15">
        <f t="shared" si="71"/>
        <v>4</v>
      </c>
      <c r="K443" t="str">
        <f>+IF(G443="OUT of TIME",J443-VLOOKUP(B443,Enunciado!$F$3:$G$5,2,0),"")</f>
        <v/>
      </c>
    </row>
    <row r="444" spans="1:11" x14ac:dyDescent="0.25">
      <c r="A444" t="s">
        <v>457</v>
      </c>
      <c r="B444" t="s">
        <v>8</v>
      </c>
      <c r="C444" s="3">
        <v>41538</v>
      </c>
      <c r="D444" s="3">
        <v>41540</v>
      </c>
      <c r="E444" s="11" t="str">
        <f t="shared" si="67"/>
        <v>Dept4</v>
      </c>
      <c r="F444" s="1">
        <f>+VLOOKUP(B444,Enunciado!$F$3:$G$5,2,0)+C444</f>
        <v>41543</v>
      </c>
      <c r="G444" t="str">
        <f t="shared" si="68"/>
        <v>ON TIME</v>
      </c>
      <c r="H444">
        <f t="shared" si="69"/>
        <v>2013</v>
      </c>
      <c r="I444">
        <f t="shared" si="70"/>
        <v>9</v>
      </c>
      <c r="J444" s="15">
        <f t="shared" si="71"/>
        <v>2</v>
      </c>
      <c r="K444" t="str">
        <f>+IF(G444="OUT of TIME",J444-VLOOKUP(B444,Enunciado!$F$3:$G$5,2,0),"")</f>
        <v/>
      </c>
    </row>
    <row r="445" spans="1:11" x14ac:dyDescent="0.25">
      <c r="A445" t="s">
        <v>458</v>
      </c>
      <c r="B445" t="s">
        <v>8</v>
      </c>
      <c r="C445" s="3">
        <v>41448</v>
      </c>
      <c r="D445" s="3">
        <v>41458</v>
      </c>
      <c r="E445" s="11" t="str">
        <f t="shared" si="67"/>
        <v>Dept3</v>
      </c>
      <c r="F445" s="1">
        <f>+VLOOKUP(B445,Enunciado!$F$3:$G$5,2,0)+C445</f>
        <v>41453</v>
      </c>
      <c r="G445" t="str">
        <f t="shared" si="68"/>
        <v>OUT OF TIME</v>
      </c>
      <c r="H445">
        <f t="shared" si="69"/>
        <v>2013</v>
      </c>
      <c r="I445">
        <f t="shared" si="70"/>
        <v>6</v>
      </c>
      <c r="J445" s="15">
        <f t="shared" si="71"/>
        <v>10</v>
      </c>
      <c r="K445">
        <f>+IF(G445="OUT of TIME",J445-VLOOKUP(B445,Enunciado!$F$3:$G$5,2,0),"")</f>
        <v>5</v>
      </c>
    </row>
    <row r="446" spans="1:11" x14ac:dyDescent="0.25">
      <c r="A446" t="s">
        <v>459</v>
      </c>
      <c r="B446" t="s">
        <v>8</v>
      </c>
      <c r="C446" s="3">
        <v>41020</v>
      </c>
      <c r="D446" s="3">
        <v>41026</v>
      </c>
      <c r="E446" s="11" t="str">
        <f t="shared" si="67"/>
        <v>Dept5</v>
      </c>
      <c r="F446" s="1">
        <f>+VLOOKUP(B446,Enunciado!$F$3:$G$5,2,0)+C446</f>
        <v>41025</v>
      </c>
      <c r="G446" t="str">
        <f t="shared" si="68"/>
        <v>OUT OF TIME</v>
      </c>
      <c r="H446">
        <f t="shared" si="69"/>
        <v>2012</v>
      </c>
      <c r="I446">
        <f t="shared" si="70"/>
        <v>4</v>
      </c>
      <c r="J446" s="15">
        <f t="shared" si="71"/>
        <v>6</v>
      </c>
      <c r="K446">
        <f>+IF(G446="OUT of TIME",J446-VLOOKUP(B446,Enunciado!$F$3:$G$5,2,0),"")</f>
        <v>1</v>
      </c>
    </row>
    <row r="447" spans="1:11" x14ac:dyDescent="0.25">
      <c r="A447" t="s">
        <v>460</v>
      </c>
      <c r="B447" t="s">
        <v>7</v>
      </c>
      <c r="C447" s="3">
        <v>41219</v>
      </c>
      <c r="D447" s="3">
        <v>41219</v>
      </c>
      <c r="E447" s="11" t="str">
        <f t="shared" si="67"/>
        <v>Dept3</v>
      </c>
      <c r="F447" s="1">
        <f>+VLOOKUP(B447,Enunciado!$F$3:$G$5,2,0)+C447</f>
        <v>41234</v>
      </c>
      <c r="G447" t="str">
        <f t="shared" si="68"/>
        <v>ON TIME</v>
      </c>
      <c r="H447">
        <f t="shared" si="69"/>
        <v>2012</v>
      </c>
      <c r="I447">
        <f t="shared" si="70"/>
        <v>11</v>
      </c>
      <c r="J447" s="15">
        <f t="shared" si="71"/>
        <v>0</v>
      </c>
      <c r="K447" t="str">
        <f>+IF(G447="OUT of TIME",J447-VLOOKUP(B447,Enunciado!$F$3:$G$5,2,0),"")</f>
        <v/>
      </c>
    </row>
    <row r="448" spans="1:11" x14ac:dyDescent="0.25">
      <c r="A448" t="s">
        <v>461</v>
      </c>
      <c r="B448" t="s">
        <v>8</v>
      </c>
      <c r="C448" s="3">
        <v>41579</v>
      </c>
      <c r="D448" s="3">
        <v>41625</v>
      </c>
      <c r="E448" s="11" t="str">
        <f t="shared" si="67"/>
        <v>Dept2</v>
      </c>
      <c r="F448" s="1">
        <f>+VLOOKUP(B448,Enunciado!$F$3:$G$5,2,0)+C448</f>
        <v>41584</v>
      </c>
      <c r="G448" t="str">
        <f t="shared" si="68"/>
        <v>OUT OF TIME</v>
      </c>
      <c r="H448">
        <f t="shared" si="69"/>
        <v>2013</v>
      </c>
      <c r="I448">
        <f t="shared" si="70"/>
        <v>11</v>
      </c>
      <c r="J448" s="15">
        <f t="shared" si="71"/>
        <v>46</v>
      </c>
      <c r="K448">
        <f>+IF(G448="OUT of TIME",J448-VLOOKUP(B448,Enunciado!$F$3:$G$5,2,0),"")</f>
        <v>41</v>
      </c>
    </row>
    <row r="449" spans="1:11" x14ac:dyDescent="0.25">
      <c r="A449" t="s">
        <v>462</v>
      </c>
      <c r="B449" t="s">
        <v>8</v>
      </c>
      <c r="C449" s="3">
        <v>41220</v>
      </c>
      <c r="D449" s="3">
        <v>41221</v>
      </c>
      <c r="E449" s="11" t="str">
        <f t="shared" si="67"/>
        <v>Dept1</v>
      </c>
      <c r="F449" s="1">
        <f>+VLOOKUP(B449,Enunciado!$F$3:$G$5,2,0)+C449</f>
        <v>41225</v>
      </c>
      <c r="G449" t="str">
        <f t="shared" si="68"/>
        <v>ON TIME</v>
      </c>
      <c r="H449">
        <f t="shared" si="69"/>
        <v>2012</v>
      </c>
      <c r="I449">
        <f t="shared" si="70"/>
        <v>11</v>
      </c>
      <c r="J449" s="15">
        <f t="shared" si="71"/>
        <v>1</v>
      </c>
      <c r="K449" t="str">
        <f>+IF(G449="OUT of TIME",J449-VLOOKUP(B449,Enunciado!$F$3:$G$5,2,0),"")</f>
        <v/>
      </c>
    </row>
    <row r="450" spans="1:11" x14ac:dyDescent="0.25">
      <c r="A450" t="s">
        <v>463</v>
      </c>
      <c r="B450" t="s">
        <v>5</v>
      </c>
      <c r="C450" s="3">
        <v>41230</v>
      </c>
      <c r="D450" s="3">
        <v>41239</v>
      </c>
      <c r="E450" s="11" t="str">
        <f t="shared" si="67"/>
        <v>Dept5</v>
      </c>
      <c r="F450" s="1">
        <f>+VLOOKUP(B450,Enunciado!$F$3:$G$5,2,0)+C450</f>
        <v>41260</v>
      </c>
      <c r="G450" t="str">
        <f t="shared" si="68"/>
        <v>ON TIME</v>
      </c>
      <c r="H450">
        <f t="shared" si="69"/>
        <v>2012</v>
      </c>
      <c r="I450">
        <f t="shared" si="70"/>
        <v>11</v>
      </c>
      <c r="J450" s="15">
        <f t="shared" si="71"/>
        <v>9</v>
      </c>
      <c r="K450" t="str">
        <f>+IF(G450="OUT of TIME",J450-VLOOKUP(B450,Enunciado!$F$3:$G$5,2,0),"")</f>
        <v/>
      </c>
    </row>
    <row r="451" spans="1:11" x14ac:dyDescent="0.25">
      <c r="A451" t="s">
        <v>464</v>
      </c>
      <c r="B451" t="s">
        <v>8</v>
      </c>
      <c r="C451" s="3">
        <v>41562</v>
      </c>
      <c r="D451" s="3">
        <v>41569</v>
      </c>
      <c r="E451" s="11" t="str">
        <f t="shared" ref="E451:E514" si="72">+LEFT(A451,5)</f>
        <v>Dept4</v>
      </c>
      <c r="F451" s="1">
        <f>+VLOOKUP(B451,Enunciado!$F$3:$G$5,2,0)+C451</f>
        <v>41567</v>
      </c>
      <c r="G451" t="str">
        <f t="shared" ref="G451:G514" si="73">+IF(F451&gt;=D451,"ON TIME","OUT OF TIME")</f>
        <v>OUT OF TIME</v>
      </c>
      <c r="H451">
        <f t="shared" ref="H451:H514" si="74">+YEAR(C451)</f>
        <v>2013</v>
      </c>
      <c r="I451">
        <f t="shared" ref="I451:I514" si="75">+MONTH(C451)</f>
        <v>10</v>
      </c>
      <c r="J451" s="15">
        <f t="shared" ref="J451:J514" si="76">+D451-C451</f>
        <v>7</v>
      </c>
      <c r="K451">
        <f>+IF(G451="OUT of TIME",J451-VLOOKUP(B451,Enunciado!$F$3:$G$5,2,0),"")</f>
        <v>2</v>
      </c>
    </row>
    <row r="452" spans="1:11" x14ac:dyDescent="0.25">
      <c r="A452" t="s">
        <v>465</v>
      </c>
      <c r="B452" t="s">
        <v>8</v>
      </c>
      <c r="C452" s="3">
        <v>41491</v>
      </c>
      <c r="D452" s="3">
        <v>41495</v>
      </c>
      <c r="E452" s="11" t="str">
        <f t="shared" si="72"/>
        <v>Dept3</v>
      </c>
      <c r="F452" s="1">
        <f>+VLOOKUP(B452,Enunciado!$F$3:$G$5,2,0)+C452</f>
        <v>41496</v>
      </c>
      <c r="G452" t="str">
        <f t="shared" si="73"/>
        <v>ON TIME</v>
      </c>
      <c r="H452">
        <f t="shared" si="74"/>
        <v>2013</v>
      </c>
      <c r="I452">
        <f t="shared" si="75"/>
        <v>8</v>
      </c>
      <c r="J452" s="15">
        <f t="shared" si="76"/>
        <v>4</v>
      </c>
      <c r="K452" t="str">
        <f>+IF(G452="OUT of TIME",J452-VLOOKUP(B452,Enunciado!$F$3:$G$5,2,0),"")</f>
        <v/>
      </c>
    </row>
    <row r="453" spans="1:11" x14ac:dyDescent="0.25">
      <c r="A453" t="s">
        <v>466</v>
      </c>
      <c r="B453" t="s">
        <v>7</v>
      </c>
      <c r="C453" s="3">
        <v>41258</v>
      </c>
      <c r="D453" s="3">
        <v>41268</v>
      </c>
      <c r="E453" s="11" t="str">
        <f t="shared" si="72"/>
        <v>Dept1</v>
      </c>
      <c r="F453" s="1">
        <f>+VLOOKUP(B453,Enunciado!$F$3:$G$5,2,0)+C453</f>
        <v>41273</v>
      </c>
      <c r="G453" t="str">
        <f t="shared" si="73"/>
        <v>ON TIME</v>
      </c>
      <c r="H453">
        <f t="shared" si="74"/>
        <v>2012</v>
      </c>
      <c r="I453">
        <f t="shared" si="75"/>
        <v>12</v>
      </c>
      <c r="J453" s="15">
        <f t="shared" si="76"/>
        <v>10</v>
      </c>
      <c r="K453" t="str">
        <f>+IF(G453="OUT of TIME",J453-VLOOKUP(B453,Enunciado!$F$3:$G$5,2,0),"")</f>
        <v/>
      </c>
    </row>
    <row r="454" spans="1:11" x14ac:dyDescent="0.25">
      <c r="A454" t="s">
        <v>467</v>
      </c>
      <c r="B454" t="s">
        <v>5</v>
      </c>
      <c r="C454" s="3">
        <v>40988</v>
      </c>
      <c r="D454" s="3">
        <v>40992</v>
      </c>
      <c r="E454" s="11" t="str">
        <f t="shared" si="72"/>
        <v>Dept2</v>
      </c>
      <c r="F454" s="1">
        <f>+VLOOKUP(B454,Enunciado!$F$3:$G$5,2,0)+C454</f>
        <v>41018</v>
      </c>
      <c r="G454" t="str">
        <f t="shared" si="73"/>
        <v>ON TIME</v>
      </c>
      <c r="H454">
        <f t="shared" si="74"/>
        <v>2012</v>
      </c>
      <c r="I454">
        <f t="shared" si="75"/>
        <v>3</v>
      </c>
      <c r="J454" s="15">
        <f t="shared" si="76"/>
        <v>4</v>
      </c>
      <c r="K454" t="str">
        <f>+IF(G454="OUT of TIME",J454-VLOOKUP(B454,Enunciado!$F$3:$G$5,2,0),"")</f>
        <v/>
      </c>
    </row>
    <row r="455" spans="1:11" x14ac:dyDescent="0.25">
      <c r="A455" t="s">
        <v>468</v>
      </c>
      <c r="B455" t="s">
        <v>8</v>
      </c>
      <c r="C455" s="3">
        <v>41594</v>
      </c>
      <c r="D455" s="3">
        <v>41597</v>
      </c>
      <c r="E455" s="11" t="str">
        <f t="shared" si="72"/>
        <v>Dept1</v>
      </c>
      <c r="F455" s="1">
        <f>+VLOOKUP(B455,Enunciado!$F$3:$G$5,2,0)+C455</f>
        <v>41599</v>
      </c>
      <c r="G455" t="str">
        <f t="shared" si="73"/>
        <v>ON TIME</v>
      </c>
      <c r="H455">
        <f t="shared" si="74"/>
        <v>2013</v>
      </c>
      <c r="I455">
        <f t="shared" si="75"/>
        <v>11</v>
      </c>
      <c r="J455" s="15">
        <f t="shared" si="76"/>
        <v>3</v>
      </c>
      <c r="K455" t="str">
        <f>+IF(G455="OUT of TIME",J455-VLOOKUP(B455,Enunciado!$F$3:$G$5,2,0),"")</f>
        <v/>
      </c>
    </row>
    <row r="456" spans="1:11" x14ac:dyDescent="0.25">
      <c r="A456" t="s">
        <v>469</v>
      </c>
      <c r="B456" t="s">
        <v>7</v>
      </c>
      <c r="C456" s="3">
        <v>41358</v>
      </c>
      <c r="D456" s="3">
        <v>41370</v>
      </c>
      <c r="E456" s="11" t="str">
        <f t="shared" si="72"/>
        <v>Dept4</v>
      </c>
      <c r="F456" s="1">
        <f>+VLOOKUP(B456,Enunciado!$F$3:$G$5,2,0)+C456</f>
        <v>41373</v>
      </c>
      <c r="G456" t="str">
        <f t="shared" si="73"/>
        <v>ON TIME</v>
      </c>
      <c r="H456">
        <f t="shared" si="74"/>
        <v>2013</v>
      </c>
      <c r="I456">
        <f t="shared" si="75"/>
        <v>3</v>
      </c>
      <c r="J456" s="15">
        <f t="shared" si="76"/>
        <v>12</v>
      </c>
      <c r="K456" t="str">
        <f>+IF(G456="OUT of TIME",J456-VLOOKUP(B456,Enunciado!$F$3:$G$5,2,0),"")</f>
        <v/>
      </c>
    </row>
    <row r="457" spans="1:11" x14ac:dyDescent="0.25">
      <c r="A457" t="s">
        <v>470</v>
      </c>
      <c r="B457" t="s">
        <v>8</v>
      </c>
      <c r="C457" s="3">
        <v>41475</v>
      </c>
      <c r="D457" s="3">
        <v>41498</v>
      </c>
      <c r="E457" s="11" t="str">
        <f t="shared" si="72"/>
        <v>Dept1</v>
      </c>
      <c r="F457" s="1">
        <f>+VLOOKUP(B457,Enunciado!$F$3:$G$5,2,0)+C457</f>
        <v>41480</v>
      </c>
      <c r="G457" t="str">
        <f t="shared" si="73"/>
        <v>OUT OF TIME</v>
      </c>
      <c r="H457">
        <f t="shared" si="74"/>
        <v>2013</v>
      </c>
      <c r="I457">
        <f t="shared" si="75"/>
        <v>7</v>
      </c>
      <c r="J457" s="15">
        <f t="shared" si="76"/>
        <v>23</v>
      </c>
      <c r="K457">
        <f>+IF(G457="OUT of TIME",J457-VLOOKUP(B457,Enunciado!$F$3:$G$5,2,0),"")</f>
        <v>18</v>
      </c>
    </row>
    <row r="458" spans="1:11" x14ac:dyDescent="0.25">
      <c r="A458" t="s">
        <v>471</v>
      </c>
      <c r="B458" t="s">
        <v>7</v>
      </c>
      <c r="C458" s="3">
        <v>41590</v>
      </c>
      <c r="D458" s="3">
        <v>41609</v>
      </c>
      <c r="E458" s="11" t="str">
        <f t="shared" si="72"/>
        <v>Dept1</v>
      </c>
      <c r="F458" s="1">
        <f>+VLOOKUP(B458,Enunciado!$F$3:$G$5,2,0)+C458</f>
        <v>41605</v>
      </c>
      <c r="G458" t="str">
        <f t="shared" si="73"/>
        <v>OUT OF TIME</v>
      </c>
      <c r="H458">
        <f t="shared" si="74"/>
        <v>2013</v>
      </c>
      <c r="I458">
        <f t="shared" si="75"/>
        <v>11</v>
      </c>
      <c r="J458" s="15">
        <f t="shared" si="76"/>
        <v>19</v>
      </c>
      <c r="K458">
        <f>+IF(G458="OUT of TIME",J458-VLOOKUP(B458,Enunciado!$F$3:$G$5,2,0),"")</f>
        <v>4</v>
      </c>
    </row>
    <row r="459" spans="1:11" x14ac:dyDescent="0.25">
      <c r="A459" t="s">
        <v>472</v>
      </c>
      <c r="B459" t="s">
        <v>7</v>
      </c>
      <c r="C459" s="3">
        <v>41427</v>
      </c>
      <c r="D459" s="3">
        <v>41430</v>
      </c>
      <c r="E459" s="11" t="str">
        <f t="shared" si="72"/>
        <v>Dept3</v>
      </c>
      <c r="F459" s="1">
        <f>+VLOOKUP(B459,Enunciado!$F$3:$G$5,2,0)+C459</f>
        <v>41442</v>
      </c>
      <c r="G459" t="str">
        <f t="shared" si="73"/>
        <v>ON TIME</v>
      </c>
      <c r="H459">
        <f t="shared" si="74"/>
        <v>2013</v>
      </c>
      <c r="I459">
        <f t="shared" si="75"/>
        <v>6</v>
      </c>
      <c r="J459" s="15">
        <f t="shared" si="76"/>
        <v>3</v>
      </c>
      <c r="K459" t="str">
        <f>+IF(G459="OUT of TIME",J459-VLOOKUP(B459,Enunciado!$F$3:$G$5,2,0),"")</f>
        <v/>
      </c>
    </row>
    <row r="460" spans="1:11" x14ac:dyDescent="0.25">
      <c r="A460" t="s">
        <v>473</v>
      </c>
      <c r="B460" t="s">
        <v>5</v>
      </c>
      <c r="C460" s="3">
        <v>41638</v>
      </c>
      <c r="D460" s="3">
        <v>41647</v>
      </c>
      <c r="E460" s="11" t="str">
        <f t="shared" si="72"/>
        <v>Dept3</v>
      </c>
      <c r="F460" s="1">
        <f>+VLOOKUP(B460,Enunciado!$F$3:$G$5,2,0)+C460</f>
        <v>41668</v>
      </c>
      <c r="G460" t="str">
        <f t="shared" si="73"/>
        <v>ON TIME</v>
      </c>
      <c r="H460">
        <f t="shared" si="74"/>
        <v>2013</v>
      </c>
      <c r="I460">
        <f t="shared" si="75"/>
        <v>12</v>
      </c>
      <c r="J460" s="15">
        <f t="shared" si="76"/>
        <v>9</v>
      </c>
      <c r="K460" t="str">
        <f>+IF(G460="OUT of TIME",J460-VLOOKUP(B460,Enunciado!$F$3:$G$5,2,0),"")</f>
        <v/>
      </c>
    </row>
    <row r="461" spans="1:11" x14ac:dyDescent="0.25">
      <c r="A461" t="s">
        <v>474</v>
      </c>
      <c r="B461" t="s">
        <v>7</v>
      </c>
      <c r="C461" s="3">
        <v>41125</v>
      </c>
      <c r="D461" s="3">
        <v>41140</v>
      </c>
      <c r="E461" s="11" t="str">
        <f t="shared" si="72"/>
        <v>Dept1</v>
      </c>
      <c r="F461" s="1">
        <f>+VLOOKUP(B461,Enunciado!$F$3:$G$5,2,0)+C461</f>
        <v>41140</v>
      </c>
      <c r="G461" t="str">
        <f t="shared" si="73"/>
        <v>ON TIME</v>
      </c>
      <c r="H461">
        <f t="shared" si="74"/>
        <v>2012</v>
      </c>
      <c r="I461">
        <f t="shared" si="75"/>
        <v>8</v>
      </c>
      <c r="J461" s="15">
        <f t="shared" si="76"/>
        <v>15</v>
      </c>
      <c r="K461" t="str">
        <f>+IF(G461="OUT of TIME",J461-VLOOKUP(B461,Enunciado!$F$3:$G$5,2,0),"")</f>
        <v/>
      </c>
    </row>
    <row r="462" spans="1:11" x14ac:dyDescent="0.25">
      <c r="A462" t="s">
        <v>475</v>
      </c>
      <c r="B462" t="s">
        <v>8</v>
      </c>
      <c r="C462" s="3">
        <v>41257</v>
      </c>
      <c r="D462" s="3">
        <v>41257</v>
      </c>
      <c r="E462" s="11" t="str">
        <f t="shared" si="72"/>
        <v>Dept2</v>
      </c>
      <c r="F462" s="1">
        <f>+VLOOKUP(B462,Enunciado!$F$3:$G$5,2,0)+C462</f>
        <v>41262</v>
      </c>
      <c r="G462" t="str">
        <f t="shared" si="73"/>
        <v>ON TIME</v>
      </c>
      <c r="H462">
        <f t="shared" si="74"/>
        <v>2012</v>
      </c>
      <c r="I462">
        <f t="shared" si="75"/>
        <v>12</v>
      </c>
      <c r="J462" s="15">
        <f t="shared" si="76"/>
        <v>0</v>
      </c>
      <c r="K462" t="str">
        <f>+IF(G462="OUT of TIME",J462-VLOOKUP(B462,Enunciado!$F$3:$G$5,2,0),"")</f>
        <v/>
      </c>
    </row>
    <row r="463" spans="1:11" x14ac:dyDescent="0.25">
      <c r="A463" t="s">
        <v>476</v>
      </c>
      <c r="B463" t="s">
        <v>5</v>
      </c>
      <c r="C463" s="3">
        <v>41499</v>
      </c>
      <c r="D463" s="3">
        <v>41499</v>
      </c>
      <c r="E463" s="11" t="str">
        <f t="shared" si="72"/>
        <v>Dept6</v>
      </c>
      <c r="F463" s="1">
        <f>+VLOOKUP(B463,Enunciado!$F$3:$G$5,2,0)+C463</f>
        <v>41529</v>
      </c>
      <c r="G463" t="str">
        <f t="shared" si="73"/>
        <v>ON TIME</v>
      </c>
      <c r="H463">
        <f t="shared" si="74"/>
        <v>2013</v>
      </c>
      <c r="I463">
        <f t="shared" si="75"/>
        <v>8</v>
      </c>
      <c r="J463" s="15">
        <f t="shared" si="76"/>
        <v>0</v>
      </c>
      <c r="K463" t="str">
        <f>+IF(G463="OUT of TIME",J463-VLOOKUP(B463,Enunciado!$F$3:$G$5,2,0),"")</f>
        <v/>
      </c>
    </row>
    <row r="464" spans="1:11" x14ac:dyDescent="0.25">
      <c r="A464" t="s">
        <v>477</v>
      </c>
      <c r="B464" t="s">
        <v>7</v>
      </c>
      <c r="C464" s="3">
        <v>41029</v>
      </c>
      <c r="D464" s="3">
        <v>41048</v>
      </c>
      <c r="E464" s="11" t="str">
        <f t="shared" si="72"/>
        <v>Dept2</v>
      </c>
      <c r="F464" s="1">
        <f>+VLOOKUP(B464,Enunciado!$F$3:$G$5,2,0)+C464</f>
        <v>41044</v>
      </c>
      <c r="G464" t="str">
        <f t="shared" si="73"/>
        <v>OUT OF TIME</v>
      </c>
      <c r="H464">
        <f t="shared" si="74"/>
        <v>2012</v>
      </c>
      <c r="I464">
        <f t="shared" si="75"/>
        <v>4</v>
      </c>
      <c r="J464" s="15">
        <f t="shared" si="76"/>
        <v>19</v>
      </c>
      <c r="K464">
        <f>+IF(G464="OUT of TIME",J464-VLOOKUP(B464,Enunciado!$F$3:$G$5,2,0),"")</f>
        <v>4</v>
      </c>
    </row>
    <row r="465" spans="1:11" x14ac:dyDescent="0.25">
      <c r="A465" t="s">
        <v>478</v>
      </c>
      <c r="B465" t="s">
        <v>5</v>
      </c>
      <c r="C465" s="3">
        <v>41411</v>
      </c>
      <c r="D465" s="3">
        <v>41412</v>
      </c>
      <c r="E465" s="11" t="str">
        <f t="shared" si="72"/>
        <v>Dept3</v>
      </c>
      <c r="F465" s="1">
        <f>+VLOOKUP(B465,Enunciado!$F$3:$G$5,2,0)+C465</f>
        <v>41441</v>
      </c>
      <c r="G465" t="str">
        <f t="shared" si="73"/>
        <v>ON TIME</v>
      </c>
      <c r="H465">
        <f t="shared" si="74"/>
        <v>2013</v>
      </c>
      <c r="I465">
        <f t="shared" si="75"/>
        <v>5</v>
      </c>
      <c r="J465" s="15">
        <f t="shared" si="76"/>
        <v>1</v>
      </c>
      <c r="K465" t="str">
        <f>+IF(G465="OUT of TIME",J465-VLOOKUP(B465,Enunciado!$F$3:$G$5,2,0),"")</f>
        <v/>
      </c>
    </row>
    <row r="466" spans="1:11" x14ac:dyDescent="0.25">
      <c r="A466" t="s">
        <v>479</v>
      </c>
      <c r="B466" t="s">
        <v>5</v>
      </c>
      <c r="C466" s="3">
        <v>41480</v>
      </c>
      <c r="D466" s="3">
        <v>41504</v>
      </c>
      <c r="E466" s="11" t="str">
        <f t="shared" si="72"/>
        <v>Dept6</v>
      </c>
      <c r="F466" s="1">
        <f>+VLOOKUP(B466,Enunciado!$F$3:$G$5,2,0)+C466</f>
        <v>41510</v>
      </c>
      <c r="G466" t="str">
        <f t="shared" si="73"/>
        <v>ON TIME</v>
      </c>
      <c r="H466">
        <f t="shared" si="74"/>
        <v>2013</v>
      </c>
      <c r="I466">
        <f t="shared" si="75"/>
        <v>7</v>
      </c>
      <c r="J466" s="15">
        <f t="shared" si="76"/>
        <v>24</v>
      </c>
      <c r="K466" t="str">
        <f>+IF(G466="OUT of TIME",J466-VLOOKUP(B466,Enunciado!$F$3:$G$5,2,0),"")</f>
        <v/>
      </c>
    </row>
    <row r="467" spans="1:11" x14ac:dyDescent="0.25">
      <c r="A467" t="s">
        <v>480</v>
      </c>
      <c r="B467" t="s">
        <v>7</v>
      </c>
      <c r="C467" s="3">
        <v>41051</v>
      </c>
      <c r="D467" s="3">
        <v>41055</v>
      </c>
      <c r="E467" s="11" t="str">
        <f t="shared" si="72"/>
        <v>Dept6</v>
      </c>
      <c r="F467" s="1">
        <f>+VLOOKUP(B467,Enunciado!$F$3:$G$5,2,0)+C467</f>
        <v>41066</v>
      </c>
      <c r="G467" t="str">
        <f t="shared" si="73"/>
        <v>ON TIME</v>
      </c>
      <c r="H467">
        <f t="shared" si="74"/>
        <v>2012</v>
      </c>
      <c r="I467">
        <f t="shared" si="75"/>
        <v>5</v>
      </c>
      <c r="J467" s="15">
        <f t="shared" si="76"/>
        <v>4</v>
      </c>
      <c r="K467" t="str">
        <f>+IF(G467="OUT of TIME",J467-VLOOKUP(B467,Enunciado!$F$3:$G$5,2,0),"")</f>
        <v/>
      </c>
    </row>
    <row r="468" spans="1:11" x14ac:dyDescent="0.25">
      <c r="A468" t="s">
        <v>481</v>
      </c>
      <c r="B468" t="s">
        <v>5</v>
      </c>
      <c r="C468" s="3">
        <v>41287</v>
      </c>
      <c r="D468" s="3">
        <v>41287</v>
      </c>
      <c r="E468" s="11" t="str">
        <f t="shared" si="72"/>
        <v>Dept1</v>
      </c>
      <c r="F468" s="1">
        <f>+VLOOKUP(B468,Enunciado!$F$3:$G$5,2,0)+C468</f>
        <v>41317</v>
      </c>
      <c r="G468" t="str">
        <f t="shared" si="73"/>
        <v>ON TIME</v>
      </c>
      <c r="H468">
        <f t="shared" si="74"/>
        <v>2013</v>
      </c>
      <c r="I468">
        <f t="shared" si="75"/>
        <v>1</v>
      </c>
      <c r="J468" s="15">
        <f t="shared" si="76"/>
        <v>0</v>
      </c>
      <c r="K468" t="str">
        <f>+IF(G468="OUT of TIME",J468-VLOOKUP(B468,Enunciado!$F$3:$G$5,2,0),"")</f>
        <v/>
      </c>
    </row>
    <row r="469" spans="1:11" x14ac:dyDescent="0.25">
      <c r="A469" t="s">
        <v>482</v>
      </c>
      <c r="B469" t="s">
        <v>5</v>
      </c>
      <c r="C469" s="3">
        <v>41272</v>
      </c>
      <c r="D469" s="3">
        <v>41313</v>
      </c>
      <c r="E469" s="11" t="str">
        <f t="shared" si="72"/>
        <v>Dept1</v>
      </c>
      <c r="F469" s="1">
        <f>+VLOOKUP(B469,Enunciado!$F$3:$G$5,2,0)+C469</f>
        <v>41302</v>
      </c>
      <c r="G469" t="str">
        <f t="shared" si="73"/>
        <v>OUT OF TIME</v>
      </c>
      <c r="H469">
        <f t="shared" si="74"/>
        <v>2012</v>
      </c>
      <c r="I469">
        <f t="shared" si="75"/>
        <v>12</v>
      </c>
      <c r="J469" s="15">
        <f t="shared" si="76"/>
        <v>41</v>
      </c>
      <c r="K469">
        <f>+IF(G469="OUT of TIME",J469-VLOOKUP(B469,Enunciado!$F$3:$G$5,2,0),"")</f>
        <v>11</v>
      </c>
    </row>
    <row r="470" spans="1:11" x14ac:dyDescent="0.25">
      <c r="A470" t="s">
        <v>483</v>
      </c>
      <c r="B470" t="s">
        <v>7</v>
      </c>
      <c r="C470" s="3">
        <v>40955</v>
      </c>
      <c r="D470" s="3">
        <v>41004</v>
      </c>
      <c r="E470" s="11" t="str">
        <f t="shared" si="72"/>
        <v>Dept4</v>
      </c>
      <c r="F470" s="1">
        <f>+VLOOKUP(B470,Enunciado!$F$3:$G$5,2,0)+C470</f>
        <v>40970</v>
      </c>
      <c r="G470" t="str">
        <f t="shared" si="73"/>
        <v>OUT OF TIME</v>
      </c>
      <c r="H470">
        <f t="shared" si="74"/>
        <v>2012</v>
      </c>
      <c r="I470">
        <f t="shared" si="75"/>
        <v>2</v>
      </c>
      <c r="J470" s="15">
        <f t="shared" si="76"/>
        <v>49</v>
      </c>
      <c r="K470">
        <f>+IF(G470="OUT of TIME",J470-VLOOKUP(B470,Enunciado!$F$3:$G$5,2,0),"")</f>
        <v>34</v>
      </c>
    </row>
    <row r="471" spans="1:11" x14ac:dyDescent="0.25">
      <c r="A471" t="s">
        <v>484</v>
      </c>
      <c r="B471" t="s">
        <v>8</v>
      </c>
      <c r="C471" s="3">
        <v>41465</v>
      </c>
      <c r="D471" s="3">
        <v>41468</v>
      </c>
      <c r="E471" s="11" t="str">
        <f t="shared" si="72"/>
        <v>Dept4</v>
      </c>
      <c r="F471" s="1">
        <f>+VLOOKUP(B471,Enunciado!$F$3:$G$5,2,0)+C471</f>
        <v>41470</v>
      </c>
      <c r="G471" t="str">
        <f t="shared" si="73"/>
        <v>ON TIME</v>
      </c>
      <c r="H471">
        <f t="shared" si="74"/>
        <v>2013</v>
      </c>
      <c r="I471">
        <f t="shared" si="75"/>
        <v>7</v>
      </c>
      <c r="J471" s="15">
        <f t="shared" si="76"/>
        <v>3</v>
      </c>
      <c r="K471" t="str">
        <f>+IF(G471="OUT of TIME",J471-VLOOKUP(B471,Enunciado!$F$3:$G$5,2,0),"")</f>
        <v/>
      </c>
    </row>
    <row r="472" spans="1:11" x14ac:dyDescent="0.25">
      <c r="A472" t="s">
        <v>485</v>
      </c>
      <c r="B472" t="s">
        <v>5</v>
      </c>
      <c r="C472" s="3">
        <v>41610</v>
      </c>
      <c r="D472" s="3">
        <v>41629</v>
      </c>
      <c r="E472" s="11" t="str">
        <f t="shared" si="72"/>
        <v>Dept2</v>
      </c>
      <c r="F472" s="1">
        <f>+VLOOKUP(B472,Enunciado!$F$3:$G$5,2,0)+C472</f>
        <v>41640</v>
      </c>
      <c r="G472" t="str">
        <f t="shared" si="73"/>
        <v>ON TIME</v>
      </c>
      <c r="H472">
        <f t="shared" si="74"/>
        <v>2013</v>
      </c>
      <c r="I472">
        <f t="shared" si="75"/>
        <v>12</v>
      </c>
      <c r="J472" s="15">
        <f t="shared" si="76"/>
        <v>19</v>
      </c>
      <c r="K472" t="str">
        <f>+IF(G472="OUT of TIME",J472-VLOOKUP(B472,Enunciado!$F$3:$G$5,2,0),"")</f>
        <v/>
      </c>
    </row>
    <row r="473" spans="1:11" x14ac:dyDescent="0.25">
      <c r="A473" t="s">
        <v>486</v>
      </c>
      <c r="B473" t="s">
        <v>7</v>
      </c>
      <c r="C473" s="3">
        <v>41131</v>
      </c>
      <c r="D473" s="3">
        <v>41132</v>
      </c>
      <c r="E473" s="11" t="str">
        <f t="shared" si="72"/>
        <v>Dept4</v>
      </c>
      <c r="F473" s="1">
        <f>+VLOOKUP(B473,Enunciado!$F$3:$G$5,2,0)+C473</f>
        <v>41146</v>
      </c>
      <c r="G473" t="str">
        <f t="shared" si="73"/>
        <v>ON TIME</v>
      </c>
      <c r="H473">
        <f t="shared" si="74"/>
        <v>2012</v>
      </c>
      <c r="I473">
        <f t="shared" si="75"/>
        <v>8</v>
      </c>
      <c r="J473" s="15">
        <f t="shared" si="76"/>
        <v>1</v>
      </c>
      <c r="K473" t="str">
        <f>+IF(G473="OUT of TIME",J473-VLOOKUP(B473,Enunciado!$F$3:$G$5,2,0),"")</f>
        <v/>
      </c>
    </row>
    <row r="474" spans="1:11" x14ac:dyDescent="0.25">
      <c r="A474" t="s">
        <v>487</v>
      </c>
      <c r="B474" t="s">
        <v>7</v>
      </c>
      <c r="C474" s="3">
        <v>41249</v>
      </c>
      <c r="D474" s="3">
        <v>41257</v>
      </c>
      <c r="E474" s="11" t="str">
        <f t="shared" si="72"/>
        <v>Dept2</v>
      </c>
      <c r="F474" s="1">
        <f>+VLOOKUP(B474,Enunciado!$F$3:$G$5,2,0)+C474</f>
        <v>41264</v>
      </c>
      <c r="G474" t="str">
        <f t="shared" si="73"/>
        <v>ON TIME</v>
      </c>
      <c r="H474">
        <f t="shared" si="74"/>
        <v>2012</v>
      </c>
      <c r="I474">
        <f t="shared" si="75"/>
        <v>12</v>
      </c>
      <c r="J474" s="15">
        <f t="shared" si="76"/>
        <v>8</v>
      </c>
      <c r="K474" t="str">
        <f>+IF(G474="OUT of TIME",J474-VLOOKUP(B474,Enunciado!$F$3:$G$5,2,0),"")</f>
        <v/>
      </c>
    </row>
    <row r="475" spans="1:11" x14ac:dyDescent="0.25">
      <c r="A475" t="s">
        <v>488</v>
      </c>
      <c r="B475" t="s">
        <v>8</v>
      </c>
      <c r="C475" s="3">
        <v>41593</v>
      </c>
      <c r="D475" s="3">
        <v>41596</v>
      </c>
      <c r="E475" s="11" t="str">
        <f t="shared" si="72"/>
        <v>Dept6</v>
      </c>
      <c r="F475" s="1">
        <f>+VLOOKUP(B475,Enunciado!$F$3:$G$5,2,0)+C475</f>
        <v>41598</v>
      </c>
      <c r="G475" t="str">
        <f t="shared" si="73"/>
        <v>ON TIME</v>
      </c>
      <c r="H475">
        <f t="shared" si="74"/>
        <v>2013</v>
      </c>
      <c r="I475">
        <f t="shared" si="75"/>
        <v>11</v>
      </c>
      <c r="J475" s="15">
        <f t="shared" si="76"/>
        <v>3</v>
      </c>
      <c r="K475" t="str">
        <f>+IF(G475="OUT of TIME",J475-VLOOKUP(B475,Enunciado!$F$3:$G$5,2,0),"")</f>
        <v/>
      </c>
    </row>
    <row r="476" spans="1:11" x14ac:dyDescent="0.25">
      <c r="A476" t="s">
        <v>489</v>
      </c>
      <c r="B476" t="s">
        <v>5</v>
      </c>
      <c r="C476" s="3">
        <v>40918</v>
      </c>
      <c r="D476" s="3">
        <v>40928</v>
      </c>
      <c r="E476" s="11" t="str">
        <f t="shared" si="72"/>
        <v>Dept1</v>
      </c>
      <c r="F476" s="1">
        <f>+VLOOKUP(B476,Enunciado!$F$3:$G$5,2,0)+C476</f>
        <v>40948</v>
      </c>
      <c r="G476" t="str">
        <f t="shared" si="73"/>
        <v>ON TIME</v>
      </c>
      <c r="H476">
        <f t="shared" si="74"/>
        <v>2012</v>
      </c>
      <c r="I476">
        <f t="shared" si="75"/>
        <v>1</v>
      </c>
      <c r="J476" s="15">
        <f t="shared" si="76"/>
        <v>10</v>
      </c>
      <c r="K476" t="str">
        <f>+IF(G476="OUT of TIME",J476-VLOOKUP(B476,Enunciado!$F$3:$G$5,2,0),"")</f>
        <v/>
      </c>
    </row>
    <row r="477" spans="1:11" x14ac:dyDescent="0.25">
      <c r="A477" t="s">
        <v>490</v>
      </c>
      <c r="B477" t="s">
        <v>5</v>
      </c>
      <c r="C477" s="3">
        <v>41288</v>
      </c>
      <c r="D477" s="3">
        <v>41315</v>
      </c>
      <c r="E477" s="11" t="str">
        <f t="shared" si="72"/>
        <v>Dept5</v>
      </c>
      <c r="F477" s="1">
        <f>+VLOOKUP(B477,Enunciado!$F$3:$G$5,2,0)+C477</f>
        <v>41318</v>
      </c>
      <c r="G477" t="str">
        <f t="shared" si="73"/>
        <v>ON TIME</v>
      </c>
      <c r="H477">
        <f t="shared" si="74"/>
        <v>2013</v>
      </c>
      <c r="I477">
        <f t="shared" si="75"/>
        <v>1</v>
      </c>
      <c r="J477" s="15">
        <f t="shared" si="76"/>
        <v>27</v>
      </c>
      <c r="K477" t="str">
        <f>+IF(G477="OUT of TIME",J477-VLOOKUP(B477,Enunciado!$F$3:$G$5,2,0),"")</f>
        <v/>
      </c>
    </row>
    <row r="478" spans="1:11" x14ac:dyDescent="0.25">
      <c r="A478" t="s">
        <v>491</v>
      </c>
      <c r="B478" t="s">
        <v>8</v>
      </c>
      <c r="C478" s="3">
        <v>41614</v>
      </c>
      <c r="D478" s="3">
        <v>41652</v>
      </c>
      <c r="E478" s="11" t="str">
        <f t="shared" si="72"/>
        <v>Dept3</v>
      </c>
      <c r="F478" s="1">
        <f>+VLOOKUP(B478,Enunciado!$F$3:$G$5,2,0)+C478</f>
        <v>41619</v>
      </c>
      <c r="G478" t="str">
        <f t="shared" si="73"/>
        <v>OUT OF TIME</v>
      </c>
      <c r="H478">
        <f t="shared" si="74"/>
        <v>2013</v>
      </c>
      <c r="I478">
        <f t="shared" si="75"/>
        <v>12</v>
      </c>
      <c r="J478" s="15">
        <f t="shared" si="76"/>
        <v>38</v>
      </c>
      <c r="K478">
        <f>+IF(G478="OUT of TIME",J478-VLOOKUP(B478,Enunciado!$F$3:$G$5,2,0),"")</f>
        <v>33</v>
      </c>
    </row>
    <row r="479" spans="1:11" x14ac:dyDescent="0.25">
      <c r="A479" t="s">
        <v>492</v>
      </c>
      <c r="B479" t="s">
        <v>7</v>
      </c>
      <c r="C479" s="3">
        <v>41301</v>
      </c>
      <c r="D479" s="3">
        <v>41316</v>
      </c>
      <c r="E479" s="11" t="str">
        <f t="shared" si="72"/>
        <v>Dept2</v>
      </c>
      <c r="F479" s="1">
        <f>+VLOOKUP(B479,Enunciado!$F$3:$G$5,2,0)+C479</f>
        <v>41316</v>
      </c>
      <c r="G479" t="str">
        <f t="shared" si="73"/>
        <v>ON TIME</v>
      </c>
      <c r="H479">
        <f t="shared" si="74"/>
        <v>2013</v>
      </c>
      <c r="I479">
        <f t="shared" si="75"/>
        <v>1</v>
      </c>
      <c r="J479" s="15">
        <f t="shared" si="76"/>
        <v>15</v>
      </c>
      <c r="K479" t="str">
        <f>+IF(G479="OUT of TIME",J479-VLOOKUP(B479,Enunciado!$F$3:$G$5,2,0),"")</f>
        <v/>
      </c>
    </row>
    <row r="480" spans="1:11" x14ac:dyDescent="0.25">
      <c r="A480" t="s">
        <v>493</v>
      </c>
      <c r="B480" t="s">
        <v>7</v>
      </c>
      <c r="C480" s="3">
        <v>41435</v>
      </c>
      <c r="D480" s="3">
        <v>41443</v>
      </c>
      <c r="E480" s="11" t="str">
        <f t="shared" si="72"/>
        <v>Dept1</v>
      </c>
      <c r="F480" s="1">
        <f>+VLOOKUP(B480,Enunciado!$F$3:$G$5,2,0)+C480</f>
        <v>41450</v>
      </c>
      <c r="G480" t="str">
        <f t="shared" si="73"/>
        <v>ON TIME</v>
      </c>
      <c r="H480">
        <f t="shared" si="74"/>
        <v>2013</v>
      </c>
      <c r="I480">
        <f t="shared" si="75"/>
        <v>6</v>
      </c>
      <c r="J480" s="15">
        <f t="shared" si="76"/>
        <v>8</v>
      </c>
      <c r="K480" t="str">
        <f>+IF(G480="OUT of TIME",J480-VLOOKUP(B480,Enunciado!$F$3:$G$5,2,0),"")</f>
        <v/>
      </c>
    </row>
    <row r="481" spans="1:11" x14ac:dyDescent="0.25">
      <c r="A481" t="s">
        <v>494</v>
      </c>
      <c r="B481" t="s">
        <v>7</v>
      </c>
      <c r="C481" s="3">
        <v>41565</v>
      </c>
      <c r="D481" s="3">
        <v>41565</v>
      </c>
      <c r="E481" s="11" t="str">
        <f t="shared" si="72"/>
        <v>Dept2</v>
      </c>
      <c r="F481" s="1">
        <f>+VLOOKUP(B481,Enunciado!$F$3:$G$5,2,0)+C481</f>
        <v>41580</v>
      </c>
      <c r="G481" t="str">
        <f t="shared" si="73"/>
        <v>ON TIME</v>
      </c>
      <c r="H481">
        <f t="shared" si="74"/>
        <v>2013</v>
      </c>
      <c r="I481">
        <f t="shared" si="75"/>
        <v>10</v>
      </c>
      <c r="J481" s="15">
        <f t="shared" si="76"/>
        <v>0</v>
      </c>
      <c r="K481" t="str">
        <f>+IF(G481="OUT of TIME",J481-VLOOKUP(B481,Enunciado!$F$3:$G$5,2,0),"")</f>
        <v/>
      </c>
    </row>
    <row r="482" spans="1:11" x14ac:dyDescent="0.25">
      <c r="A482" t="s">
        <v>495</v>
      </c>
      <c r="B482" t="s">
        <v>5</v>
      </c>
      <c r="C482" s="3">
        <v>41232</v>
      </c>
      <c r="D482" s="3">
        <v>41240</v>
      </c>
      <c r="E482" s="11" t="str">
        <f t="shared" si="72"/>
        <v>Dept6</v>
      </c>
      <c r="F482" s="1">
        <f>+VLOOKUP(B482,Enunciado!$F$3:$G$5,2,0)+C482</f>
        <v>41262</v>
      </c>
      <c r="G482" t="str">
        <f t="shared" si="73"/>
        <v>ON TIME</v>
      </c>
      <c r="H482">
        <f t="shared" si="74"/>
        <v>2012</v>
      </c>
      <c r="I482">
        <f t="shared" si="75"/>
        <v>11</v>
      </c>
      <c r="J482" s="15">
        <f t="shared" si="76"/>
        <v>8</v>
      </c>
      <c r="K482" t="str">
        <f>+IF(G482="OUT of TIME",J482-VLOOKUP(B482,Enunciado!$F$3:$G$5,2,0),"")</f>
        <v/>
      </c>
    </row>
    <row r="483" spans="1:11" x14ac:dyDescent="0.25">
      <c r="A483" t="s">
        <v>496</v>
      </c>
      <c r="B483" t="s">
        <v>8</v>
      </c>
      <c r="C483" s="3">
        <v>41494</v>
      </c>
      <c r="D483" s="3">
        <v>41506</v>
      </c>
      <c r="E483" s="11" t="str">
        <f t="shared" si="72"/>
        <v>Dept5</v>
      </c>
      <c r="F483" s="1">
        <f>+VLOOKUP(B483,Enunciado!$F$3:$G$5,2,0)+C483</f>
        <v>41499</v>
      </c>
      <c r="G483" t="str">
        <f t="shared" si="73"/>
        <v>OUT OF TIME</v>
      </c>
      <c r="H483">
        <f t="shared" si="74"/>
        <v>2013</v>
      </c>
      <c r="I483">
        <f t="shared" si="75"/>
        <v>8</v>
      </c>
      <c r="J483" s="15">
        <f t="shared" si="76"/>
        <v>12</v>
      </c>
      <c r="K483">
        <f>+IF(G483="OUT of TIME",J483-VLOOKUP(B483,Enunciado!$F$3:$G$5,2,0),"")</f>
        <v>7</v>
      </c>
    </row>
    <row r="484" spans="1:11" x14ac:dyDescent="0.25">
      <c r="A484" t="s">
        <v>497</v>
      </c>
      <c r="B484" t="s">
        <v>8</v>
      </c>
      <c r="C484" s="3">
        <v>41106</v>
      </c>
      <c r="D484" s="3">
        <v>41108</v>
      </c>
      <c r="E484" s="11" t="str">
        <f t="shared" si="72"/>
        <v>Dept3</v>
      </c>
      <c r="F484" s="1">
        <f>+VLOOKUP(B484,Enunciado!$F$3:$G$5,2,0)+C484</f>
        <v>41111</v>
      </c>
      <c r="G484" t="str">
        <f t="shared" si="73"/>
        <v>ON TIME</v>
      </c>
      <c r="H484">
        <f t="shared" si="74"/>
        <v>2012</v>
      </c>
      <c r="I484">
        <f t="shared" si="75"/>
        <v>7</v>
      </c>
      <c r="J484" s="15">
        <f t="shared" si="76"/>
        <v>2</v>
      </c>
      <c r="K484" t="str">
        <f>+IF(G484="OUT of TIME",J484-VLOOKUP(B484,Enunciado!$F$3:$G$5,2,0),"")</f>
        <v/>
      </c>
    </row>
    <row r="485" spans="1:11" x14ac:dyDescent="0.25">
      <c r="A485" t="s">
        <v>498</v>
      </c>
      <c r="B485" t="s">
        <v>8</v>
      </c>
      <c r="C485" s="3">
        <v>41394</v>
      </c>
      <c r="D485" s="3">
        <v>41398</v>
      </c>
      <c r="E485" s="11" t="str">
        <f t="shared" si="72"/>
        <v>Dept5</v>
      </c>
      <c r="F485" s="1">
        <f>+VLOOKUP(B485,Enunciado!$F$3:$G$5,2,0)+C485</f>
        <v>41399</v>
      </c>
      <c r="G485" t="str">
        <f t="shared" si="73"/>
        <v>ON TIME</v>
      </c>
      <c r="H485">
        <f t="shared" si="74"/>
        <v>2013</v>
      </c>
      <c r="I485">
        <f t="shared" si="75"/>
        <v>4</v>
      </c>
      <c r="J485" s="15">
        <f t="shared" si="76"/>
        <v>4</v>
      </c>
      <c r="K485" t="str">
        <f>+IF(G485="OUT of TIME",J485-VLOOKUP(B485,Enunciado!$F$3:$G$5,2,0),"")</f>
        <v/>
      </c>
    </row>
    <row r="486" spans="1:11" x14ac:dyDescent="0.25">
      <c r="A486" t="s">
        <v>499</v>
      </c>
      <c r="B486" t="s">
        <v>7</v>
      </c>
      <c r="C486" s="3">
        <v>41556</v>
      </c>
      <c r="D486" s="3">
        <v>41556</v>
      </c>
      <c r="E486" s="11" t="str">
        <f t="shared" si="72"/>
        <v>Dept4</v>
      </c>
      <c r="F486" s="1">
        <f>+VLOOKUP(B486,Enunciado!$F$3:$G$5,2,0)+C486</f>
        <v>41571</v>
      </c>
      <c r="G486" t="str">
        <f t="shared" si="73"/>
        <v>ON TIME</v>
      </c>
      <c r="H486">
        <f t="shared" si="74"/>
        <v>2013</v>
      </c>
      <c r="I486">
        <f t="shared" si="75"/>
        <v>10</v>
      </c>
      <c r="J486" s="15">
        <f t="shared" si="76"/>
        <v>0</v>
      </c>
      <c r="K486" t="str">
        <f>+IF(G486="OUT of TIME",J486-VLOOKUP(B486,Enunciado!$F$3:$G$5,2,0),"")</f>
        <v/>
      </c>
    </row>
    <row r="487" spans="1:11" x14ac:dyDescent="0.25">
      <c r="A487" t="s">
        <v>500</v>
      </c>
      <c r="B487" t="s">
        <v>8</v>
      </c>
      <c r="C487" s="3">
        <v>41412</v>
      </c>
      <c r="D487" s="3">
        <v>41447</v>
      </c>
      <c r="E487" s="11" t="str">
        <f t="shared" si="72"/>
        <v>Dept2</v>
      </c>
      <c r="F487" s="1">
        <f>+VLOOKUP(B487,Enunciado!$F$3:$G$5,2,0)+C487</f>
        <v>41417</v>
      </c>
      <c r="G487" t="str">
        <f t="shared" si="73"/>
        <v>OUT OF TIME</v>
      </c>
      <c r="H487">
        <f t="shared" si="74"/>
        <v>2013</v>
      </c>
      <c r="I487">
        <f t="shared" si="75"/>
        <v>5</v>
      </c>
      <c r="J487" s="15">
        <f t="shared" si="76"/>
        <v>35</v>
      </c>
      <c r="K487">
        <f>+IF(G487="OUT of TIME",J487-VLOOKUP(B487,Enunciado!$F$3:$G$5,2,0),"")</f>
        <v>30</v>
      </c>
    </row>
    <row r="488" spans="1:11" x14ac:dyDescent="0.25">
      <c r="A488" t="s">
        <v>501</v>
      </c>
      <c r="B488" t="s">
        <v>7</v>
      </c>
      <c r="C488" s="3">
        <v>41232</v>
      </c>
      <c r="D488" s="3">
        <v>41235</v>
      </c>
      <c r="E488" s="11" t="str">
        <f t="shared" si="72"/>
        <v>Dept2</v>
      </c>
      <c r="F488" s="1">
        <f>+VLOOKUP(B488,Enunciado!$F$3:$G$5,2,0)+C488</f>
        <v>41247</v>
      </c>
      <c r="G488" t="str">
        <f t="shared" si="73"/>
        <v>ON TIME</v>
      </c>
      <c r="H488">
        <f t="shared" si="74"/>
        <v>2012</v>
      </c>
      <c r="I488">
        <f t="shared" si="75"/>
        <v>11</v>
      </c>
      <c r="J488" s="15">
        <f t="shared" si="76"/>
        <v>3</v>
      </c>
      <c r="K488" t="str">
        <f>+IF(G488="OUT of TIME",J488-VLOOKUP(B488,Enunciado!$F$3:$G$5,2,0),"")</f>
        <v/>
      </c>
    </row>
    <row r="489" spans="1:11" x14ac:dyDescent="0.25">
      <c r="A489" t="s">
        <v>502</v>
      </c>
      <c r="B489" t="s">
        <v>8</v>
      </c>
      <c r="C489" s="3">
        <v>41625</v>
      </c>
      <c r="D489" s="3">
        <v>41674</v>
      </c>
      <c r="E489" s="11" t="str">
        <f t="shared" si="72"/>
        <v>Dept3</v>
      </c>
      <c r="F489" s="1">
        <f>+VLOOKUP(B489,Enunciado!$F$3:$G$5,2,0)+C489</f>
        <v>41630</v>
      </c>
      <c r="G489" t="str">
        <f t="shared" si="73"/>
        <v>OUT OF TIME</v>
      </c>
      <c r="H489">
        <f t="shared" si="74"/>
        <v>2013</v>
      </c>
      <c r="I489">
        <f t="shared" si="75"/>
        <v>12</v>
      </c>
      <c r="J489" s="15">
        <f t="shared" si="76"/>
        <v>49</v>
      </c>
      <c r="K489">
        <f>+IF(G489="OUT of TIME",J489-VLOOKUP(B489,Enunciado!$F$3:$G$5,2,0),"")</f>
        <v>44</v>
      </c>
    </row>
    <row r="490" spans="1:11" x14ac:dyDescent="0.25">
      <c r="A490" t="s">
        <v>503</v>
      </c>
      <c r="B490" t="s">
        <v>8</v>
      </c>
      <c r="C490" s="3">
        <v>41584</v>
      </c>
      <c r="D490" s="3">
        <v>41586</v>
      </c>
      <c r="E490" s="11" t="str">
        <f t="shared" si="72"/>
        <v>Dept6</v>
      </c>
      <c r="F490" s="1">
        <f>+VLOOKUP(B490,Enunciado!$F$3:$G$5,2,0)+C490</f>
        <v>41589</v>
      </c>
      <c r="G490" t="str">
        <f t="shared" si="73"/>
        <v>ON TIME</v>
      </c>
      <c r="H490">
        <f t="shared" si="74"/>
        <v>2013</v>
      </c>
      <c r="I490">
        <f t="shared" si="75"/>
        <v>11</v>
      </c>
      <c r="J490" s="15">
        <f t="shared" si="76"/>
        <v>2</v>
      </c>
      <c r="K490" t="str">
        <f>+IF(G490="OUT of TIME",J490-VLOOKUP(B490,Enunciado!$F$3:$G$5,2,0),"")</f>
        <v/>
      </c>
    </row>
    <row r="491" spans="1:11" x14ac:dyDescent="0.25">
      <c r="A491" t="s">
        <v>504</v>
      </c>
      <c r="B491" t="s">
        <v>5</v>
      </c>
      <c r="C491" s="3">
        <v>40914</v>
      </c>
      <c r="D491" s="3">
        <v>40960</v>
      </c>
      <c r="E491" s="11" t="str">
        <f t="shared" si="72"/>
        <v>Dept3</v>
      </c>
      <c r="F491" s="1">
        <f>+VLOOKUP(B491,Enunciado!$F$3:$G$5,2,0)+C491</f>
        <v>40944</v>
      </c>
      <c r="G491" t="str">
        <f t="shared" si="73"/>
        <v>OUT OF TIME</v>
      </c>
      <c r="H491">
        <f t="shared" si="74"/>
        <v>2012</v>
      </c>
      <c r="I491">
        <f t="shared" si="75"/>
        <v>1</v>
      </c>
      <c r="J491" s="15">
        <f t="shared" si="76"/>
        <v>46</v>
      </c>
      <c r="K491">
        <f>+IF(G491="OUT of TIME",J491-VLOOKUP(B491,Enunciado!$F$3:$G$5,2,0),"")</f>
        <v>16</v>
      </c>
    </row>
    <row r="492" spans="1:11" x14ac:dyDescent="0.25">
      <c r="A492" t="s">
        <v>505</v>
      </c>
      <c r="B492" t="s">
        <v>5</v>
      </c>
      <c r="C492" s="3">
        <v>40925</v>
      </c>
      <c r="D492" s="3">
        <v>40942</v>
      </c>
      <c r="E492" s="11" t="str">
        <f t="shared" si="72"/>
        <v>Dept1</v>
      </c>
      <c r="F492" s="1">
        <f>+VLOOKUP(B492,Enunciado!$F$3:$G$5,2,0)+C492</f>
        <v>40955</v>
      </c>
      <c r="G492" t="str">
        <f t="shared" si="73"/>
        <v>ON TIME</v>
      </c>
      <c r="H492">
        <f t="shared" si="74"/>
        <v>2012</v>
      </c>
      <c r="I492">
        <f t="shared" si="75"/>
        <v>1</v>
      </c>
      <c r="J492" s="15">
        <f t="shared" si="76"/>
        <v>17</v>
      </c>
      <c r="K492" t="str">
        <f>+IF(G492="OUT of TIME",J492-VLOOKUP(B492,Enunciado!$F$3:$G$5,2,0),"")</f>
        <v/>
      </c>
    </row>
    <row r="493" spans="1:11" x14ac:dyDescent="0.25">
      <c r="A493" t="s">
        <v>506</v>
      </c>
      <c r="B493" t="s">
        <v>7</v>
      </c>
      <c r="C493" s="3">
        <v>41628</v>
      </c>
      <c r="D493" s="3">
        <v>41636</v>
      </c>
      <c r="E493" s="11" t="str">
        <f t="shared" si="72"/>
        <v>Dept2</v>
      </c>
      <c r="F493" s="1">
        <f>+VLOOKUP(B493,Enunciado!$F$3:$G$5,2,0)+C493</f>
        <v>41643</v>
      </c>
      <c r="G493" t="str">
        <f t="shared" si="73"/>
        <v>ON TIME</v>
      </c>
      <c r="H493">
        <f t="shared" si="74"/>
        <v>2013</v>
      </c>
      <c r="I493">
        <f t="shared" si="75"/>
        <v>12</v>
      </c>
      <c r="J493" s="15">
        <f t="shared" si="76"/>
        <v>8</v>
      </c>
      <c r="K493" t="str">
        <f>+IF(G493="OUT of TIME",J493-VLOOKUP(B493,Enunciado!$F$3:$G$5,2,0),"")</f>
        <v/>
      </c>
    </row>
    <row r="494" spans="1:11" x14ac:dyDescent="0.25">
      <c r="A494" t="s">
        <v>507</v>
      </c>
      <c r="B494" t="s">
        <v>5</v>
      </c>
      <c r="C494" s="3">
        <v>41297</v>
      </c>
      <c r="D494" s="3">
        <v>41333</v>
      </c>
      <c r="E494" s="11" t="str">
        <f t="shared" si="72"/>
        <v>Dept6</v>
      </c>
      <c r="F494" s="1">
        <f>+VLOOKUP(B494,Enunciado!$F$3:$G$5,2,0)+C494</f>
        <v>41327</v>
      </c>
      <c r="G494" t="str">
        <f t="shared" si="73"/>
        <v>OUT OF TIME</v>
      </c>
      <c r="H494">
        <f t="shared" si="74"/>
        <v>2013</v>
      </c>
      <c r="I494">
        <f t="shared" si="75"/>
        <v>1</v>
      </c>
      <c r="J494" s="15">
        <f t="shared" si="76"/>
        <v>36</v>
      </c>
      <c r="K494">
        <f>+IF(G494="OUT of TIME",J494-VLOOKUP(B494,Enunciado!$F$3:$G$5,2,0),"")</f>
        <v>6</v>
      </c>
    </row>
    <row r="495" spans="1:11" x14ac:dyDescent="0.25">
      <c r="A495" t="s">
        <v>508</v>
      </c>
      <c r="B495" t="s">
        <v>8</v>
      </c>
      <c r="C495" s="3">
        <v>41126</v>
      </c>
      <c r="D495" s="3">
        <v>41133</v>
      </c>
      <c r="E495" s="11" t="str">
        <f t="shared" si="72"/>
        <v>Dept6</v>
      </c>
      <c r="F495" s="1">
        <f>+VLOOKUP(B495,Enunciado!$F$3:$G$5,2,0)+C495</f>
        <v>41131</v>
      </c>
      <c r="G495" t="str">
        <f t="shared" si="73"/>
        <v>OUT OF TIME</v>
      </c>
      <c r="H495">
        <f t="shared" si="74"/>
        <v>2012</v>
      </c>
      <c r="I495">
        <f t="shared" si="75"/>
        <v>8</v>
      </c>
      <c r="J495" s="15">
        <f t="shared" si="76"/>
        <v>7</v>
      </c>
      <c r="K495">
        <f>+IF(G495="OUT of TIME",J495-VLOOKUP(B495,Enunciado!$F$3:$G$5,2,0),"")</f>
        <v>2</v>
      </c>
    </row>
    <row r="496" spans="1:11" x14ac:dyDescent="0.25">
      <c r="A496" t="s">
        <v>509</v>
      </c>
      <c r="B496" t="s">
        <v>7</v>
      </c>
      <c r="C496" s="3">
        <v>41137</v>
      </c>
      <c r="D496" s="3">
        <v>41170</v>
      </c>
      <c r="E496" s="11" t="str">
        <f t="shared" si="72"/>
        <v>Dept6</v>
      </c>
      <c r="F496" s="1">
        <f>+VLOOKUP(B496,Enunciado!$F$3:$G$5,2,0)+C496</f>
        <v>41152</v>
      </c>
      <c r="G496" t="str">
        <f t="shared" si="73"/>
        <v>OUT OF TIME</v>
      </c>
      <c r="H496">
        <f t="shared" si="74"/>
        <v>2012</v>
      </c>
      <c r="I496">
        <f t="shared" si="75"/>
        <v>8</v>
      </c>
      <c r="J496" s="15">
        <f t="shared" si="76"/>
        <v>33</v>
      </c>
      <c r="K496">
        <f>+IF(G496="OUT of TIME",J496-VLOOKUP(B496,Enunciado!$F$3:$G$5,2,0),"")</f>
        <v>18</v>
      </c>
    </row>
    <row r="497" spans="1:11" x14ac:dyDescent="0.25">
      <c r="A497" t="s">
        <v>510</v>
      </c>
      <c r="B497" t="s">
        <v>5</v>
      </c>
      <c r="C497" s="3">
        <v>41571</v>
      </c>
      <c r="D497" s="3">
        <v>41612</v>
      </c>
      <c r="E497" s="11" t="str">
        <f t="shared" si="72"/>
        <v>Dept5</v>
      </c>
      <c r="F497" s="1">
        <f>+VLOOKUP(B497,Enunciado!$F$3:$G$5,2,0)+C497</f>
        <v>41601</v>
      </c>
      <c r="G497" t="str">
        <f t="shared" si="73"/>
        <v>OUT OF TIME</v>
      </c>
      <c r="H497">
        <f t="shared" si="74"/>
        <v>2013</v>
      </c>
      <c r="I497">
        <f t="shared" si="75"/>
        <v>10</v>
      </c>
      <c r="J497" s="15">
        <f t="shared" si="76"/>
        <v>41</v>
      </c>
      <c r="K497">
        <f>+IF(G497="OUT of TIME",J497-VLOOKUP(B497,Enunciado!$F$3:$G$5,2,0),"")</f>
        <v>11</v>
      </c>
    </row>
    <row r="498" spans="1:11" x14ac:dyDescent="0.25">
      <c r="A498" t="s">
        <v>511</v>
      </c>
      <c r="B498" t="s">
        <v>8</v>
      </c>
      <c r="C498" s="3">
        <v>40956</v>
      </c>
      <c r="D498" s="3">
        <v>40994</v>
      </c>
      <c r="E498" s="11" t="str">
        <f t="shared" si="72"/>
        <v>Dept2</v>
      </c>
      <c r="F498" s="1">
        <f>+VLOOKUP(B498,Enunciado!$F$3:$G$5,2,0)+C498</f>
        <v>40961</v>
      </c>
      <c r="G498" t="str">
        <f t="shared" si="73"/>
        <v>OUT OF TIME</v>
      </c>
      <c r="H498">
        <f t="shared" si="74"/>
        <v>2012</v>
      </c>
      <c r="I498">
        <f t="shared" si="75"/>
        <v>2</v>
      </c>
      <c r="J498" s="15">
        <f t="shared" si="76"/>
        <v>38</v>
      </c>
      <c r="K498">
        <f>+IF(G498="OUT of TIME",J498-VLOOKUP(B498,Enunciado!$F$3:$G$5,2,0),"")</f>
        <v>33</v>
      </c>
    </row>
    <row r="499" spans="1:11" x14ac:dyDescent="0.25">
      <c r="A499" t="s">
        <v>512</v>
      </c>
      <c r="B499" t="s">
        <v>5</v>
      </c>
      <c r="C499" s="3">
        <v>40976</v>
      </c>
      <c r="D499" s="3">
        <v>40990</v>
      </c>
      <c r="E499" s="11" t="str">
        <f t="shared" si="72"/>
        <v>Dept5</v>
      </c>
      <c r="F499" s="1">
        <f>+VLOOKUP(B499,Enunciado!$F$3:$G$5,2,0)+C499</f>
        <v>41006</v>
      </c>
      <c r="G499" t="str">
        <f t="shared" si="73"/>
        <v>ON TIME</v>
      </c>
      <c r="H499">
        <f t="shared" si="74"/>
        <v>2012</v>
      </c>
      <c r="I499">
        <f t="shared" si="75"/>
        <v>3</v>
      </c>
      <c r="J499" s="15">
        <f t="shared" si="76"/>
        <v>14</v>
      </c>
      <c r="K499" t="str">
        <f>+IF(G499="OUT of TIME",J499-VLOOKUP(B499,Enunciado!$F$3:$G$5,2,0),"")</f>
        <v/>
      </c>
    </row>
    <row r="500" spans="1:11" x14ac:dyDescent="0.25">
      <c r="A500" t="s">
        <v>513</v>
      </c>
      <c r="B500" t="s">
        <v>8</v>
      </c>
      <c r="C500" s="3">
        <v>41272</v>
      </c>
      <c r="D500" s="3">
        <v>41275</v>
      </c>
      <c r="E500" s="11" t="str">
        <f t="shared" si="72"/>
        <v>Dept3</v>
      </c>
      <c r="F500" s="1">
        <f>+VLOOKUP(B500,Enunciado!$F$3:$G$5,2,0)+C500</f>
        <v>41277</v>
      </c>
      <c r="G500" t="str">
        <f t="shared" si="73"/>
        <v>ON TIME</v>
      </c>
      <c r="H500">
        <f t="shared" si="74"/>
        <v>2012</v>
      </c>
      <c r="I500">
        <f t="shared" si="75"/>
        <v>12</v>
      </c>
      <c r="J500" s="15">
        <f t="shared" si="76"/>
        <v>3</v>
      </c>
      <c r="K500" t="str">
        <f>+IF(G500="OUT of TIME",J500-VLOOKUP(B500,Enunciado!$F$3:$G$5,2,0),"")</f>
        <v/>
      </c>
    </row>
    <row r="501" spans="1:11" x14ac:dyDescent="0.25">
      <c r="A501" t="s">
        <v>514</v>
      </c>
      <c r="B501" t="s">
        <v>8</v>
      </c>
      <c r="C501" s="3">
        <v>41577</v>
      </c>
      <c r="D501" s="3">
        <v>41579</v>
      </c>
      <c r="E501" s="11" t="str">
        <f t="shared" si="72"/>
        <v>Dept2</v>
      </c>
      <c r="F501" s="1">
        <f>+VLOOKUP(B501,Enunciado!$F$3:$G$5,2,0)+C501</f>
        <v>41582</v>
      </c>
      <c r="G501" t="str">
        <f t="shared" si="73"/>
        <v>ON TIME</v>
      </c>
      <c r="H501">
        <f t="shared" si="74"/>
        <v>2013</v>
      </c>
      <c r="I501">
        <f t="shared" si="75"/>
        <v>10</v>
      </c>
      <c r="J501" s="15">
        <f t="shared" si="76"/>
        <v>2</v>
      </c>
      <c r="K501" t="str">
        <f>+IF(G501="OUT of TIME",J501-VLOOKUP(B501,Enunciado!$F$3:$G$5,2,0),"")</f>
        <v/>
      </c>
    </row>
    <row r="502" spans="1:11" x14ac:dyDescent="0.25">
      <c r="A502" t="s">
        <v>515</v>
      </c>
      <c r="B502" t="s">
        <v>8</v>
      </c>
      <c r="C502" s="3">
        <v>41026</v>
      </c>
      <c r="D502" s="3">
        <v>41069</v>
      </c>
      <c r="E502" s="11" t="str">
        <f t="shared" si="72"/>
        <v>Dept6</v>
      </c>
      <c r="F502" s="1">
        <f>+VLOOKUP(B502,Enunciado!$F$3:$G$5,2,0)+C502</f>
        <v>41031</v>
      </c>
      <c r="G502" t="str">
        <f t="shared" si="73"/>
        <v>OUT OF TIME</v>
      </c>
      <c r="H502">
        <f t="shared" si="74"/>
        <v>2012</v>
      </c>
      <c r="I502">
        <f t="shared" si="75"/>
        <v>4</v>
      </c>
      <c r="J502" s="15">
        <f t="shared" si="76"/>
        <v>43</v>
      </c>
      <c r="K502">
        <f>+IF(G502="OUT of TIME",J502-VLOOKUP(B502,Enunciado!$F$3:$G$5,2,0),"")</f>
        <v>38</v>
      </c>
    </row>
    <row r="503" spans="1:11" x14ac:dyDescent="0.25">
      <c r="A503" t="s">
        <v>516</v>
      </c>
      <c r="B503" t="s">
        <v>7</v>
      </c>
      <c r="C503" s="3">
        <v>41376</v>
      </c>
      <c r="D503" s="3">
        <v>41395</v>
      </c>
      <c r="E503" s="11" t="str">
        <f t="shared" si="72"/>
        <v>Dept1</v>
      </c>
      <c r="F503" s="1">
        <f>+VLOOKUP(B503,Enunciado!$F$3:$G$5,2,0)+C503</f>
        <v>41391</v>
      </c>
      <c r="G503" t="str">
        <f t="shared" si="73"/>
        <v>OUT OF TIME</v>
      </c>
      <c r="H503">
        <f t="shared" si="74"/>
        <v>2013</v>
      </c>
      <c r="I503">
        <f t="shared" si="75"/>
        <v>4</v>
      </c>
      <c r="J503" s="15">
        <f t="shared" si="76"/>
        <v>19</v>
      </c>
      <c r="K503">
        <f>+IF(G503="OUT of TIME",J503-VLOOKUP(B503,Enunciado!$F$3:$G$5,2,0),"")</f>
        <v>4</v>
      </c>
    </row>
    <row r="504" spans="1:11" x14ac:dyDescent="0.25">
      <c r="A504" t="s">
        <v>34</v>
      </c>
      <c r="B504" t="s">
        <v>8</v>
      </c>
      <c r="C504" s="3">
        <v>41600</v>
      </c>
      <c r="D504" s="3">
        <v>41619</v>
      </c>
      <c r="E504" s="11" t="str">
        <f t="shared" si="72"/>
        <v>Dept6</v>
      </c>
      <c r="F504" s="1">
        <f>+VLOOKUP(B504,Enunciado!$F$3:$G$5,2,0)+C504</f>
        <v>41605</v>
      </c>
      <c r="G504" t="str">
        <f t="shared" si="73"/>
        <v>OUT OF TIME</v>
      </c>
      <c r="H504">
        <f t="shared" si="74"/>
        <v>2013</v>
      </c>
      <c r="I504">
        <f t="shared" si="75"/>
        <v>11</v>
      </c>
      <c r="J504" s="15">
        <f t="shared" si="76"/>
        <v>19</v>
      </c>
      <c r="K504">
        <f>+IF(G504="OUT of TIME",J504-VLOOKUP(B504,Enunciado!$F$3:$G$5,2,0),"")</f>
        <v>14</v>
      </c>
    </row>
    <row r="505" spans="1:11" x14ac:dyDescent="0.25">
      <c r="A505" t="s">
        <v>517</v>
      </c>
      <c r="B505" t="s">
        <v>8</v>
      </c>
      <c r="C505" s="3">
        <v>40947</v>
      </c>
      <c r="D505" s="3">
        <v>40962</v>
      </c>
      <c r="E505" s="11" t="str">
        <f t="shared" si="72"/>
        <v>Dept4</v>
      </c>
      <c r="F505" s="1">
        <f>+VLOOKUP(B505,Enunciado!$F$3:$G$5,2,0)+C505</f>
        <v>40952</v>
      </c>
      <c r="G505" t="str">
        <f t="shared" si="73"/>
        <v>OUT OF TIME</v>
      </c>
      <c r="H505">
        <f t="shared" si="74"/>
        <v>2012</v>
      </c>
      <c r="I505">
        <f t="shared" si="75"/>
        <v>2</v>
      </c>
      <c r="J505" s="15">
        <f t="shared" si="76"/>
        <v>15</v>
      </c>
      <c r="K505">
        <f>+IF(G505="OUT of TIME",J505-VLOOKUP(B505,Enunciado!$F$3:$G$5,2,0),"")</f>
        <v>10</v>
      </c>
    </row>
    <row r="506" spans="1:11" x14ac:dyDescent="0.25">
      <c r="A506" t="s">
        <v>518</v>
      </c>
      <c r="B506" t="s">
        <v>7</v>
      </c>
      <c r="C506" s="3">
        <v>41044</v>
      </c>
      <c r="D506" s="3">
        <v>41044</v>
      </c>
      <c r="E506" s="11" t="str">
        <f t="shared" si="72"/>
        <v>Dept4</v>
      </c>
      <c r="F506" s="1">
        <f>+VLOOKUP(B506,Enunciado!$F$3:$G$5,2,0)+C506</f>
        <v>41059</v>
      </c>
      <c r="G506" t="str">
        <f t="shared" si="73"/>
        <v>ON TIME</v>
      </c>
      <c r="H506">
        <f t="shared" si="74"/>
        <v>2012</v>
      </c>
      <c r="I506">
        <f t="shared" si="75"/>
        <v>5</v>
      </c>
      <c r="J506" s="15">
        <f t="shared" si="76"/>
        <v>0</v>
      </c>
      <c r="K506" t="str">
        <f>+IF(G506="OUT of TIME",J506-VLOOKUP(B506,Enunciado!$F$3:$G$5,2,0),"")</f>
        <v/>
      </c>
    </row>
    <row r="507" spans="1:11" x14ac:dyDescent="0.25">
      <c r="A507" t="s">
        <v>519</v>
      </c>
      <c r="B507" t="s">
        <v>7</v>
      </c>
      <c r="C507" s="3">
        <v>41088</v>
      </c>
      <c r="D507" s="3">
        <v>41116</v>
      </c>
      <c r="E507" s="11" t="str">
        <f t="shared" si="72"/>
        <v>Dept1</v>
      </c>
      <c r="F507" s="1">
        <f>+VLOOKUP(B507,Enunciado!$F$3:$G$5,2,0)+C507</f>
        <v>41103</v>
      </c>
      <c r="G507" t="str">
        <f t="shared" si="73"/>
        <v>OUT OF TIME</v>
      </c>
      <c r="H507">
        <f t="shared" si="74"/>
        <v>2012</v>
      </c>
      <c r="I507">
        <f t="shared" si="75"/>
        <v>6</v>
      </c>
      <c r="J507" s="15">
        <f t="shared" si="76"/>
        <v>28</v>
      </c>
      <c r="K507">
        <f>+IF(G507="OUT of TIME",J507-VLOOKUP(B507,Enunciado!$F$3:$G$5,2,0),"")</f>
        <v>13</v>
      </c>
    </row>
    <row r="508" spans="1:11" x14ac:dyDescent="0.25">
      <c r="A508" t="s">
        <v>520</v>
      </c>
      <c r="B508" t="s">
        <v>8</v>
      </c>
      <c r="C508" s="3">
        <v>41503</v>
      </c>
      <c r="D508" s="3">
        <v>41543</v>
      </c>
      <c r="E508" s="11" t="str">
        <f t="shared" si="72"/>
        <v>Dept5</v>
      </c>
      <c r="F508" s="1">
        <f>+VLOOKUP(B508,Enunciado!$F$3:$G$5,2,0)+C508</f>
        <v>41508</v>
      </c>
      <c r="G508" t="str">
        <f t="shared" si="73"/>
        <v>OUT OF TIME</v>
      </c>
      <c r="H508">
        <f t="shared" si="74"/>
        <v>2013</v>
      </c>
      <c r="I508">
        <f t="shared" si="75"/>
        <v>8</v>
      </c>
      <c r="J508" s="15">
        <f t="shared" si="76"/>
        <v>40</v>
      </c>
      <c r="K508">
        <f>+IF(G508="OUT of TIME",J508-VLOOKUP(B508,Enunciado!$F$3:$G$5,2,0),"")</f>
        <v>35</v>
      </c>
    </row>
    <row r="509" spans="1:11" x14ac:dyDescent="0.25">
      <c r="A509" t="s">
        <v>521</v>
      </c>
      <c r="B509" t="s">
        <v>8</v>
      </c>
      <c r="C509" s="3">
        <v>41247</v>
      </c>
      <c r="D509" s="3">
        <v>41293</v>
      </c>
      <c r="E509" s="11" t="str">
        <f t="shared" si="72"/>
        <v>Dept6</v>
      </c>
      <c r="F509" s="1">
        <f>+VLOOKUP(B509,Enunciado!$F$3:$G$5,2,0)+C509</f>
        <v>41252</v>
      </c>
      <c r="G509" t="str">
        <f t="shared" si="73"/>
        <v>OUT OF TIME</v>
      </c>
      <c r="H509">
        <f t="shared" si="74"/>
        <v>2012</v>
      </c>
      <c r="I509">
        <f t="shared" si="75"/>
        <v>12</v>
      </c>
      <c r="J509" s="15">
        <f t="shared" si="76"/>
        <v>46</v>
      </c>
      <c r="K509">
        <f>+IF(G509="OUT of TIME",J509-VLOOKUP(B509,Enunciado!$F$3:$G$5,2,0),"")</f>
        <v>41</v>
      </c>
    </row>
    <row r="510" spans="1:11" x14ac:dyDescent="0.25">
      <c r="A510" t="s">
        <v>522</v>
      </c>
      <c r="B510" t="s">
        <v>8</v>
      </c>
      <c r="C510" s="3">
        <v>41345</v>
      </c>
      <c r="D510" s="3">
        <v>41349</v>
      </c>
      <c r="E510" s="11" t="str">
        <f t="shared" si="72"/>
        <v>Dept4</v>
      </c>
      <c r="F510" s="1">
        <f>+VLOOKUP(B510,Enunciado!$F$3:$G$5,2,0)+C510</f>
        <v>41350</v>
      </c>
      <c r="G510" t="str">
        <f t="shared" si="73"/>
        <v>ON TIME</v>
      </c>
      <c r="H510">
        <f t="shared" si="74"/>
        <v>2013</v>
      </c>
      <c r="I510">
        <f t="shared" si="75"/>
        <v>3</v>
      </c>
      <c r="J510" s="15">
        <f t="shared" si="76"/>
        <v>4</v>
      </c>
      <c r="K510" t="str">
        <f>+IF(G510="OUT of TIME",J510-VLOOKUP(B510,Enunciado!$F$3:$G$5,2,0),"")</f>
        <v/>
      </c>
    </row>
    <row r="511" spans="1:11" x14ac:dyDescent="0.25">
      <c r="A511" t="s">
        <v>523</v>
      </c>
      <c r="B511" t="s">
        <v>7</v>
      </c>
      <c r="C511" s="3">
        <v>41432</v>
      </c>
      <c r="D511" s="3">
        <v>41433</v>
      </c>
      <c r="E511" s="11" t="str">
        <f t="shared" si="72"/>
        <v>Dept4</v>
      </c>
      <c r="F511" s="1">
        <f>+VLOOKUP(B511,Enunciado!$F$3:$G$5,2,0)+C511</f>
        <v>41447</v>
      </c>
      <c r="G511" t="str">
        <f t="shared" si="73"/>
        <v>ON TIME</v>
      </c>
      <c r="H511">
        <f t="shared" si="74"/>
        <v>2013</v>
      </c>
      <c r="I511">
        <f t="shared" si="75"/>
        <v>6</v>
      </c>
      <c r="J511" s="15">
        <f t="shared" si="76"/>
        <v>1</v>
      </c>
      <c r="K511" t="str">
        <f>+IF(G511="OUT of TIME",J511-VLOOKUP(B511,Enunciado!$F$3:$G$5,2,0),"")</f>
        <v/>
      </c>
    </row>
    <row r="512" spans="1:11" x14ac:dyDescent="0.25">
      <c r="A512" t="s">
        <v>524</v>
      </c>
      <c r="B512" t="s">
        <v>5</v>
      </c>
      <c r="C512" s="3">
        <v>41478</v>
      </c>
      <c r="D512" s="3">
        <v>41482</v>
      </c>
      <c r="E512" s="11" t="str">
        <f t="shared" si="72"/>
        <v>Dept3</v>
      </c>
      <c r="F512" s="1">
        <f>+VLOOKUP(B512,Enunciado!$F$3:$G$5,2,0)+C512</f>
        <v>41508</v>
      </c>
      <c r="G512" t="str">
        <f t="shared" si="73"/>
        <v>ON TIME</v>
      </c>
      <c r="H512">
        <f t="shared" si="74"/>
        <v>2013</v>
      </c>
      <c r="I512">
        <f t="shared" si="75"/>
        <v>7</v>
      </c>
      <c r="J512" s="15">
        <f t="shared" si="76"/>
        <v>4</v>
      </c>
      <c r="K512" t="str">
        <f>+IF(G512="OUT of TIME",J512-VLOOKUP(B512,Enunciado!$F$3:$G$5,2,0),"")</f>
        <v/>
      </c>
    </row>
    <row r="513" spans="1:11" x14ac:dyDescent="0.25">
      <c r="A513" t="s">
        <v>525</v>
      </c>
      <c r="B513" t="s">
        <v>8</v>
      </c>
      <c r="C513" s="3">
        <v>41478</v>
      </c>
      <c r="D513" s="3">
        <v>41491</v>
      </c>
      <c r="E513" s="11" t="str">
        <f t="shared" si="72"/>
        <v>Dept5</v>
      </c>
      <c r="F513" s="1">
        <f>+VLOOKUP(B513,Enunciado!$F$3:$G$5,2,0)+C513</f>
        <v>41483</v>
      </c>
      <c r="G513" t="str">
        <f t="shared" si="73"/>
        <v>OUT OF TIME</v>
      </c>
      <c r="H513">
        <f t="shared" si="74"/>
        <v>2013</v>
      </c>
      <c r="I513">
        <f t="shared" si="75"/>
        <v>7</v>
      </c>
      <c r="J513" s="15">
        <f t="shared" si="76"/>
        <v>13</v>
      </c>
      <c r="K513">
        <f>+IF(G513="OUT of TIME",J513-VLOOKUP(B513,Enunciado!$F$3:$G$5,2,0),"")</f>
        <v>8</v>
      </c>
    </row>
    <row r="514" spans="1:11" x14ac:dyDescent="0.25">
      <c r="A514" t="s">
        <v>526</v>
      </c>
      <c r="B514" t="s">
        <v>7</v>
      </c>
      <c r="C514" s="3">
        <v>41196</v>
      </c>
      <c r="D514" s="3">
        <v>41202</v>
      </c>
      <c r="E514" s="11" t="str">
        <f t="shared" si="72"/>
        <v>Dept2</v>
      </c>
      <c r="F514" s="1">
        <f>+VLOOKUP(B514,Enunciado!$F$3:$G$5,2,0)+C514</f>
        <v>41211</v>
      </c>
      <c r="G514" t="str">
        <f t="shared" si="73"/>
        <v>ON TIME</v>
      </c>
      <c r="H514">
        <f t="shared" si="74"/>
        <v>2012</v>
      </c>
      <c r="I514">
        <f t="shared" si="75"/>
        <v>10</v>
      </c>
      <c r="J514" s="15">
        <f t="shared" si="76"/>
        <v>6</v>
      </c>
      <c r="K514" t="str">
        <f>+IF(G514="OUT of TIME",J514-VLOOKUP(B514,Enunciado!$F$3:$G$5,2,0),"")</f>
        <v/>
      </c>
    </row>
    <row r="515" spans="1:11" x14ac:dyDescent="0.25">
      <c r="A515" t="s">
        <v>527</v>
      </c>
      <c r="B515" t="s">
        <v>7</v>
      </c>
      <c r="C515" s="3">
        <v>41104</v>
      </c>
      <c r="D515" s="3">
        <v>41105</v>
      </c>
      <c r="E515" s="11" t="str">
        <f t="shared" ref="E515:E578" si="77">+LEFT(A515,5)</f>
        <v>Dept1</v>
      </c>
      <c r="F515" s="1">
        <f>+VLOOKUP(B515,Enunciado!$F$3:$G$5,2,0)+C515</f>
        <v>41119</v>
      </c>
      <c r="G515" t="str">
        <f t="shared" ref="G515:G578" si="78">+IF(F515&gt;=D515,"ON TIME","OUT OF TIME")</f>
        <v>ON TIME</v>
      </c>
      <c r="H515">
        <f t="shared" ref="H515:H578" si="79">+YEAR(C515)</f>
        <v>2012</v>
      </c>
      <c r="I515">
        <f t="shared" ref="I515:I578" si="80">+MONTH(C515)</f>
        <v>7</v>
      </c>
      <c r="J515" s="15">
        <f t="shared" ref="J515:J578" si="81">+D515-C515</f>
        <v>1</v>
      </c>
      <c r="K515" t="str">
        <f>+IF(G515="OUT of TIME",J515-VLOOKUP(B515,Enunciado!$F$3:$G$5,2,0),"")</f>
        <v/>
      </c>
    </row>
    <row r="516" spans="1:11" x14ac:dyDescent="0.25">
      <c r="A516" t="s">
        <v>528</v>
      </c>
      <c r="B516" t="s">
        <v>5</v>
      </c>
      <c r="C516" s="3">
        <v>41582</v>
      </c>
      <c r="D516" s="3">
        <v>41585</v>
      </c>
      <c r="E516" s="11" t="str">
        <f t="shared" si="77"/>
        <v>Dept6</v>
      </c>
      <c r="F516" s="1">
        <f>+VLOOKUP(B516,Enunciado!$F$3:$G$5,2,0)+C516</f>
        <v>41612</v>
      </c>
      <c r="G516" t="str">
        <f t="shared" si="78"/>
        <v>ON TIME</v>
      </c>
      <c r="H516">
        <f t="shared" si="79"/>
        <v>2013</v>
      </c>
      <c r="I516">
        <f t="shared" si="80"/>
        <v>11</v>
      </c>
      <c r="J516" s="15">
        <f t="shared" si="81"/>
        <v>3</v>
      </c>
      <c r="K516" t="str">
        <f>+IF(G516="OUT of TIME",J516-VLOOKUP(B516,Enunciado!$F$3:$G$5,2,0),"")</f>
        <v/>
      </c>
    </row>
    <row r="517" spans="1:11" x14ac:dyDescent="0.25">
      <c r="A517" t="s">
        <v>529</v>
      </c>
      <c r="B517" t="s">
        <v>5</v>
      </c>
      <c r="C517" s="3">
        <v>41048</v>
      </c>
      <c r="D517" s="3">
        <v>41065</v>
      </c>
      <c r="E517" s="11" t="str">
        <f t="shared" si="77"/>
        <v>Dept6</v>
      </c>
      <c r="F517" s="1">
        <f>+VLOOKUP(B517,Enunciado!$F$3:$G$5,2,0)+C517</f>
        <v>41078</v>
      </c>
      <c r="G517" t="str">
        <f t="shared" si="78"/>
        <v>ON TIME</v>
      </c>
      <c r="H517">
        <f t="shared" si="79"/>
        <v>2012</v>
      </c>
      <c r="I517">
        <f t="shared" si="80"/>
        <v>5</v>
      </c>
      <c r="J517" s="15">
        <f t="shared" si="81"/>
        <v>17</v>
      </c>
      <c r="K517" t="str">
        <f>+IF(G517="OUT of TIME",J517-VLOOKUP(B517,Enunciado!$F$3:$G$5,2,0),"")</f>
        <v/>
      </c>
    </row>
    <row r="518" spans="1:11" x14ac:dyDescent="0.25">
      <c r="A518" t="s">
        <v>530</v>
      </c>
      <c r="B518" t="s">
        <v>5</v>
      </c>
      <c r="C518" s="3">
        <v>41012</v>
      </c>
      <c r="D518" s="3">
        <v>41013</v>
      </c>
      <c r="E518" s="11" t="str">
        <f t="shared" si="77"/>
        <v>Dept1</v>
      </c>
      <c r="F518" s="1">
        <f>+VLOOKUP(B518,Enunciado!$F$3:$G$5,2,0)+C518</f>
        <v>41042</v>
      </c>
      <c r="G518" t="str">
        <f t="shared" si="78"/>
        <v>ON TIME</v>
      </c>
      <c r="H518">
        <f t="shared" si="79"/>
        <v>2012</v>
      </c>
      <c r="I518">
        <f t="shared" si="80"/>
        <v>4</v>
      </c>
      <c r="J518" s="15">
        <f t="shared" si="81"/>
        <v>1</v>
      </c>
      <c r="K518" t="str">
        <f>+IF(G518="OUT of TIME",J518-VLOOKUP(B518,Enunciado!$F$3:$G$5,2,0),"")</f>
        <v/>
      </c>
    </row>
    <row r="519" spans="1:11" x14ac:dyDescent="0.25">
      <c r="A519" t="s">
        <v>531</v>
      </c>
      <c r="B519" t="s">
        <v>7</v>
      </c>
      <c r="C519" s="3">
        <v>41265</v>
      </c>
      <c r="D519" s="3">
        <v>41274</v>
      </c>
      <c r="E519" s="11" t="str">
        <f t="shared" si="77"/>
        <v>Dept4</v>
      </c>
      <c r="F519" s="1">
        <f>+VLOOKUP(B519,Enunciado!$F$3:$G$5,2,0)+C519</f>
        <v>41280</v>
      </c>
      <c r="G519" t="str">
        <f t="shared" si="78"/>
        <v>ON TIME</v>
      </c>
      <c r="H519">
        <f t="shared" si="79"/>
        <v>2012</v>
      </c>
      <c r="I519">
        <f t="shared" si="80"/>
        <v>12</v>
      </c>
      <c r="J519" s="15">
        <f t="shared" si="81"/>
        <v>9</v>
      </c>
      <c r="K519" t="str">
        <f>+IF(G519="OUT of TIME",J519-VLOOKUP(B519,Enunciado!$F$3:$G$5,2,0),"")</f>
        <v/>
      </c>
    </row>
    <row r="520" spans="1:11" x14ac:dyDescent="0.25">
      <c r="A520" t="s">
        <v>532</v>
      </c>
      <c r="B520" t="s">
        <v>8</v>
      </c>
      <c r="C520" s="3">
        <v>41403</v>
      </c>
      <c r="D520" s="3">
        <v>41407</v>
      </c>
      <c r="E520" s="11" t="str">
        <f t="shared" si="77"/>
        <v>Dept3</v>
      </c>
      <c r="F520" s="1">
        <f>+VLOOKUP(B520,Enunciado!$F$3:$G$5,2,0)+C520</f>
        <v>41408</v>
      </c>
      <c r="G520" t="str">
        <f t="shared" si="78"/>
        <v>ON TIME</v>
      </c>
      <c r="H520">
        <f t="shared" si="79"/>
        <v>2013</v>
      </c>
      <c r="I520">
        <f t="shared" si="80"/>
        <v>5</v>
      </c>
      <c r="J520" s="15">
        <f t="shared" si="81"/>
        <v>4</v>
      </c>
      <c r="K520" t="str">
        <f>+IF(G520="OUT of TIME",J520-VLOOKUP(B520,Enunciado!$F$3:$G$5,2,0),"")</f>
        <v/>
      </c>
    </row>
    <row r="521" spans="1:11" x14ac:dyDescent="0.25">
      <c r="A521" t="s">
        <v>533</v>
      </c>
      <c r="B521" t="s">
        <v>7</v>
      </c>
      <c r="C521" s="3">
        <v>41469</v>
      </c>
      <c r="D521" s="3">
        <v>41473</v>
      </c>
      <c r="E521" s="11" t="str">
        <f t="shared" si="77"/>
        <v>Dept3</v>
      </c>
      <c r="F521" s="1">
        <f>+VLOOKUP(B521,Enunciado!$F$3:$G$5,2,0)+C521</f>
        <v>41484</v>
      </c>
      <c r="G521" t="str">
        <f t="shared" si="78"/>
        <v>ON TIME</v>
      </c>
      <c r="H521">
        <f t="shared" si="79"/>
        <v>2013</v>
      </c>
      <c r="I521">
        <f t="shared" si="80"/>
        <v>7</v>
      </c>
      <c r="J521" s="15">
        <f t="shared" si="81"/>
        <v>4</v>
      </c>
      <c r="K521" t="str">
        <f>+IF(G521="OUT of TIME",J521-VLOOKUP(B521,Enunciado!$F$3:$G$5,2,0),"")</f>
        <v/>
      </c>
    </row>
    <row r="522" spans="1:11" x14ac:dyDescent="0.25">
      <c r="A522" t="s">
        <v>534</v>
      </c>
      <c r="B522" t="s">
        <v>5</v>
      </c>
      <c r="C522" s="3">
        <v>41464</v>
      </c>
      <c r="D522" s="3">
        <v>41479</v>
      </c>
      <c r="E522" s="11" t="str">
        <f t="shared" si="77"/>
        <v>Dept5</v>
      </c>
      <c r="F522" s="1">
        <f>+VLOOKUP(B522,Enunciado!$F$3:$G$5,2,0)+C522</f>
        <v>41494</v>
      </c>
      <c r="G522" t="str">
        <f t="shared" si="78"/>
        <v>ON TIME</v>
      </c>
      <c r="H522">
        <f t="shared" si="79"/>
        <v>2013</v>
      </c>
      <c r="I522">
        <f t="shared" si="80"/>
        <v>7</v>
      </c>
      <c r="J522" s="15">
        <f t="shared" si="81"/>
        <v>15</v>
      </c>
      <c r="K522" t="str">
        <f>+IF(G522="OUT of TIME",J522-VLOOKUP(B522,Enunciado!$F$3:$G$5,2,0),"")</f>
        <v/>
      </c>
    </row>
    <row r="523" spans="1:11" x14ac:dyDescent="0.25">
      <c r="A523" t="s">
        <v>535</v>
      </c>
      <c r="B523" t="s">
        <v>7</v>
      </c>
      <c r="C523" s="3">
        <v>41505</v>
      </c>
      <c r="D523" s="3">
        <v>41535</v>
      </c>
      <c r="E523" s="11" t="str">
        <f t="shared" si="77"/>
        <v>Dept5</v>
      </c>
      <c r="F523" s="1">
        <f>+VLOOKUP(B523,Enunciado!$F$3:$G$5,2,0)+C523</f>
        <v>41520</v>
      </c>
      <c r="G523" t="str">
        <f t="shared" si="78"/>
        <v>OUT OF TIME</v>
      </c>
      <c r="H523">
        <f t="shared" si="79"/>
        <v>2013</v>
      </c>
      <c r="I523">
        <f t="shared" si="80"/>
        <v>8</v>
      </c>
      <c r="J523" s="15">
        <f t="shared" si="81"/>
        <v>30</v>
      </c>
      <c r="K523">
        <f>+IF(G523="OUT of TIME",J523-VLOOKUP(B523,Enunciado!$F$3:$G$5,2,0),"")</f>
        <v>15</v>
      </c>
    </row>
    <row r="524" spans="1:11" x14ac:dyDescent="0.25">
      <c r="A524" t="s">
        <v>536</v>
      </c>
      <c r="B524" t="s">
        <v>5</v>
      </c>
      <c r="C524" s="3">
        <v>41527</v>
      </c>
      <c r="D524" s="3">
        <v>41538</v>
      </c>
      <c r="E524" s="11" t="str">
        <f t="shared" si="77"/>
        <v>Dept3</v>
      </c>
      <c r="F524" s="1">
        <f>+VLOOKUP(B524,Enunciado!$F$3:$G$5,2,0)+C524</f>
        <v>41557</v>
      </c>
      <c r="G524" t="str">
        <f t="shared" si="78"/>
        <v>ON TIME</v>
      </c>
      <c r="H524">
        <f t="shared" si="79"/>
        <v>2013</v>
      </c>
      <c r="I524">
        <f t="shared" si="80"/>
        <v>9</v>
      </c>
      <c r="J524" s="15">
        <f t="shared" si="81"/>
        <v>11</v>
      </c>
      <c r="K524" t="str">
        <f>+IF(G524="OUT of TIME",J524-VLOOKUP(B524,Enunciado!$F$3:$G$5,2,0),"")</f>
        <v/>
      </c>
    </row>
    <row r="525" spans="1:11" x14ac:dyDescent="0.25">
      <c r="A525" t="s">
        <v>537</v>
      </c>
      <c r="B525" t="s">
        <v>7</v>
      </c>
      <c r="C525" s="3">
        <v>41165</v>
      </c>
      <c r="D525" s="3">
        <v>41176</v>
      </c>
      <c r="E525" s="11" t="str">
        <f t="shared" si="77"/>
        <v>Dept5</v>
      </c>
      <c r="F525" s="1">
        <f>+VLOOKUP(B525,Enunciado!$F$3:$G$5,2,0)+C525</f>
        <v>41180</v>
      </c>
      <c r="G525" t="str">
        <f t="shared" si="78"/>
        <v>ON TIME</v>
      </c>
      <c r="H525">
        <f t="shared" si="79"/>
        <v>2012</v>
      </c>
      <c r="I525">
        <f t="shared" si="80"/>
        <v>9</v>
      </c>
      <c r="J525" s="15">
        <f t="shared" si="81"/>
        <v>11</v>
      </c>
      <c r="K525" t="str">
        <f>+IF(G525="OUT of TIME",J525-VLOOKUP(B525,Enunciado!$F$3:$G$5,2,0),"")</f>
        <v/>
      </c>
    </row>
    <row r="526" spans="1:11" x14ac:dyDescent="0.25">
      <c r="A526" t="s">
        <v>538</v>
      </c>
      <c r="B526" t="s">
        <v>7</v>
      </c>
      <c r="C526" s="3">
        <v>41030</v>
      </c>
      <c r="D526" s="3">
        <v>41034</v>
      </c>
      <c r="E526" s="11" t="str">
        <f t="shared" si="77"/>
        <v>Dept5</v>
      </c>
      <c r="F526" s="1">
        <f>+VLOOKUP(B526,Enunciado!$F$3:$G$5,2,0)+C526</f>
        <v>41045</v>
      </c>
      <c r="G526" t="str">
        <f t="shared" si="78"/>
        <v>ON TIME</v>
      </c>
      <c r="H526">
        <f t="shared" si="79"/>
        <v>2012</v>
      </c>
      <c r="I526">
        <f t="shared" si="80"/>
        <v>5</v>
      </c>
      <c r="J526" s="15">
        <f t="shared" si="81"/>
        <v>4</v>
      </c>
      <c r="K526" t="str">
        <f>+IF(G526="OUT of TIME",J526-VLOOKUP(B526,Enunciado!$F$3:$G$5,2,0),"")</f>
        <v/>
      </c>
    </row>
    <row r="527" spans="1:11" x14ac:dyDescent="0.25">
      <c r="A527" t="s">
        <v>539</v>
      </c>
      <c r="B527" t="s">
        <v>7</v>
      </c>
      <c r="C527" s="3">
        <v>41507</v>
      </c>
      <c r="D527" s="3">
        <v>41507</v>
      </c>
      <c r="E527" s="11" t="str">
        <f t="shared" si="77"/>
        <v>Dept3</v>
      </c>
      <c r="F527" s="1">
        <f>+VLOOKUP(B527,Enunciado!$F$3:$G$5,2,0)+C527</f>
        <v>41522</v>
      </c>
      <c r="G527" t="str">
        <f t="shared" si="78"/>
        <v>ON TIME</v>
      </c>
      <c r="H527">
        <f t="shared" si="79"/>
        <v>2013</v>
      </c>
      <c r="I527">
        <f t="shared" si="80"/>
        <v>8</v>
      </c>
      <c r="J527" s="15">
        <f t="shared" si="81"/>
        <v>0</v>
      </c>
      <c r="K527" t="str">
        <f>+IF(G527="OUT of TIME",J527-VLOOKUP(B527,Enunciado!$F$3:$G$5,2,0),"")</f>
        <v/>
      </c>
    </row>
    <row r="528" spans="1:11" x14ac:dyDescent="0.25">
      <c r="A528" t="s">
        <v>540</v>
      </c>
      <c r="B528" t="s">
        <v>7</v>
      </c>
      <c r="C528" s="3">
        <v>41424</v>
      </c>
      <c r="D528" s="3">
        <v>41426</v>
      </c>
      <c r="E528" s="11" t="str">
        <f t="shared" si="77"/>
        <v>Dept3</v>
      </c>
      <c r="F528" s="1">
        <f>+VLOOKUP(B528,Enunciado!$F$3:$G$5,2,0)+C528</f>
        <v>41439</v>
      </c>
      <c r="G528" t="str">
        <f t="shared" si="78"/>
        <v>ON TIME</v>
      </c>
      <c r="H528">
        <f t="shared" si="79"/>
        <v>2013</v>
      </c>
      <c r="I528">
        <f t="shared" si="80"/>
        <v>5</v>
      </c>
      <c r="J528" s="15">
        <f t="shared" si="81"/>
        <v>2</v>
      </c>
      <c r="K528" t="str">
        <f>+IF(G528="OUT of TIME",J528-VLOOKUP(B528,Enunciado!$F$3:$G$5,2,0),"")</f>
        <v/>
      </c>
    </row>
    <row r="529" spans="1:11" x14ac:dyDescent="0.25">
      <c r="A529" t="s">
        <v>541</v>
      </c>
      <c r="B529" t="s">
        <v>5</v>
      </c>
      <c r="C529" s="3">
        <v>41585</v>
      </c>
      <c r="D529" s="3">
        <v>41602</v>
      </c>
      <c r="E529" s="11" t="str">
        <f t="shared" si="77"/>
        <v>Dept5</v>
      </c>
      <c r="F529" s="1">
        <f>+VLOOKUP(B529,Enunciado!$F$3:$G$5,2,0)+C529</f>
        <v>41615</v>
      </c>
      <c r="G529" t="str">
        <f t="shared" si="78"/>
        <v>ON TIME</v>
      </c>
      <c r="H529">
        <f t="shared" si="79"/>
        <v>2013</v>
      </c>
      <c r="I529">
        <f t="shared" si="80"/>
        <v>11</v>
      </c>
      <c r="J529" s="15">
        <f t="shared" si="81"/>
        <v>17</v>
      </c>
      <c r="K529" t="str">
        <f>+IF(G529="OUT of TIME",J529-VLOOKUP(B529,Enunciado!$F$3:$G$5,2,0),"")</f>
        <v/>
      </c>
    </row>
    <row r="530" spans="1:11" x14ac:dyDescent="0.25">
      <c r="A530" t="s">
        <v>542</v>
      </c>
      <c r="B530" t="s">
        <v>7</v>
      </c>
      <c r="C530" s="3">
        <v>41103</v>
      </c>
      <c r="D530" s="3">
        <v>41107</v>
      </c>
      <c r="E530" s="11" t="str">
        <f t="shared" si="77"/>
        <v>Dept6</v>
      </c>
      <c r="F530" s="1">
        <f>+VLOOKUP(B530,Enunciado!$F$3:$G$5,2,0)+C530</f>
        <v>41118</v>
      </c>
      <c r="G530" t="str">
        <f t="shared" si="78"/>
        <v>ON TIME</v>
      </c>
      <c r="H530">
        <f t="shared" si="79"/>
        <v>2012</v>
      </c>
      <c r="I530">
        <f t="shared" si="80"/>
        <v>7</v>
      </c>
      <c r="J530" s="15">
        <f t="shared" si="81"/>
        <v>4</v>
      </c>
      <c r="K530" t="str">
        <f>+IF(G530="OUT of TIME",J530-VLOOKUP(B530,Enunciado!$F$3:$G$5,2,0),"")</f>
        <v/>
      </c>
    </row>
    <row r="531" spans="1:11" x14ac:dyDescent="0.25">
      <c r="A531" t="s">
        <v>543</v>
      </c>
      <c r="B531" t="s">
        <v>7</v>
      </c>
      <c r="C531" s="3">
        <v>41574</v>
      </c>
      <c r="D531" s="3">
        <v>41574</v>
      </c>
      <c r="E531" s="11" t="str">
        <f t="shared" si="77"/>
        <v>Dept5</v>
      </c>
      <c r="F531" s="1">
        <f>+VLOOKUP(B531,Enunciado!$F$3:$G$5,2,0)+C531</f>
        <v>41589</v>
      </c>
      <c r="G531" t="str">
        <f t="shared" si="78"/>
        <v>ON TIME</v>
      </c>
      <c r="H531">
        <f t="shared" si="79"/>
        <v>2013</v>
      </c>
      <c r="I531">
        <f t="shared" si="80"/>
        <v>10</v>
      </c>
      <c r="J531" s="15">
        <f t="shared" si="81"/>
        <v>0</v>
      </c>
      <c r="K531" t="str">
        <f>+IF(G531="OUT of TIME",J531-VLOOKUP(B531,Enunciado!$F$3:$G$5,2,0),"")</f>
        <v/>
      </c>
    </row>
    <row r="532" spans="1:11" x14ac:dyDescent="0.25">
      <c r="A532" t="s">
        <v>544</v>
      </c>
      <c r="B532" t="s">
        <v>5</v>
      </c>
      <c r="C532" s="3">
        <v>41625</v>
      </c>
      <c r="D532" s="3">
        <v>41626</v>
      </c>
      <c r="E532" s="11" t="str">
        <f t="shared" si="77"/>
        <v>Dept5</v>
      </c>
      <c r="F532" s="1">
        <f>+VLOOKUP(B532,Enunciado!$F$3:$G$5,2,0)+C532</f>
        <v>41655</v>
      </c>
      <c r="G532" t="str">
        <f t="shared" si="78"/>
        <v>ON TIME</v>
      </c>
      <c r="H532">
        <f t="shared" si="79"/>
        <v>2013</v>
      </c>
      <c r="I532">
        <f t="shared" si="80"/>
        <v>12</v>
      </c>
      <c r="J532" s="15">
        <f t="shared" si="81"/>
        <v>1</v>
      </c>
      <c r="K532" t="str">
        <f>+IF(G532="OUT of TIME",J532-VLOOKUP(B532,Enunciado!$F$3:$G$5,2,0),"")</f>
        <v/>
      </c>
    </row>
    <row r="533" spans="1:11" x14ac:dyDescent="0.25">
      <c r="A533" t="s">
        <v>33</v>
      </c>
      <c r="B533" t="s">
        <v>7</v>
      </c>
      <c r="C533" s="3">
        <v>41420</v>
      </c>
      <c r="D533" s="3">
        <v>41423</v>
      </c>
      <c r="E533" s="11" t="str">
        <f t="shared" si="77"/>
        <v>Dept1</v>
      </c>
      <c r="F533" s="1">
        <f>+VLOOKUP(B533,Enunciado!$F$3:$G$5,2,0)+C533</f>
        <v>41435</v>
      </c>
      <c r="G533" t="str">
        <f t="shared" si="78"/>
        <v>ON TIME</v>
      </c>
      <c r="H533">
        <f t="shared" si="79"/>
        <v>2013</v>
      </c>
      <c r="I533">
        <f t="shared" si="80"/>
        <v>5</v>
      </c>
      <c r="J533" s="15">
        <f t="shared" si="81"/>
        <v>3</v>
      </c>
      <c r="K533" t="str">
        <f>+IF(G533="OUT of TIME",J533-VLOOKUP(B533,Enunciado!$F$3:$G$5,2,0),"")</f>
        <v/>
      </c>
    </row>
    <row r="534" spans="1:11" x14ac:dyDescent="0.25">
      <c r="A534" t="s">
        <v>545</v>
      </c>
      <c r="B534" t="s">
        <v>5</v>
      </c>
      <c r="C534" s="3">
        <v>41494</v>
      </c>
      <c r="D534" s="3">
        <v>41498</v>
      </c>
      <c r="E534" s="11" t="str">
        <f t="shared" si="77"/>
        <v>Dept1</v>
      </c>
      <c r="F534" s="1">
        <f>+VLOOKUP(B534,Enunciado!$F$3:$G$5,2,0)+C534</f>
        <v>41524</v>
      </c>
      <c r="G534" t="str">
        <f t="shared" si="78"/>
        <v>ON TIME</v>
      </c>
      <c r="H534">
        <f t="shared" si="79"/>
        <v>2013</v>
      </c>
      <c r="I534">
        <f t="shared" si="80"/>
        <v>8</v>
      </c>
      <c r="J534" s="15">
        <f t="shared" si="81"/>
        <v>4</v>
      </c>
      <c r="K534" t="str">
        <f>+IF(G534="OUT of TIME",J534-VLOOKUP(B534,Enunciado!$F$3:$G$5,2,0),"")</f>
        <v/>
      </c>
    </row>
    <row r="535" spans="1:11" x14ac:dyDescent="0.25">
      <c r="A535" t="s">
        <v>546</v>
      </c>
      <c r="B535" t="s">
        <v>7</v>
      </c>
      <c r="C535" s="3">
        <v>41247</v>
      </c>
      <c r="D535" s="3">
        <v>41248</v>
      </c>
      <c r="E535" s="11" t="str">
        <f t="shared" si="77"/>
        <v>Dept2</v>
      </c>
      <c r="F535" s="1">
        <f>+VLOOKUP(B535,Enunciado!$F$3:$G$5,2,0)+C535</f>
        <v>41262</v>
      </c>
      <c r="G535" t="str">
        <f t="shared" si="78"/>
        <v>ON TIME</v>
      </c>
      <c r="H535">
        <f t="shared" si="79"/>
        <v>2012</v>
      </c>
      <c r="I535">
        <f t="shared" si="80"/>
        <v>12</v>
      </c>
      <c r="J535" s="15">
        <f t="shared" si="81"/>
        <v>1</v>
      </c>
      <c r="K535" t="str">
        <f>+IF(G535="OUT of TIME",J535-VLOOKUP(B535,Enunciado!$F$3:$G$5,2,0),"")</f>
        <v/>
      </c>
    </row>
    <row r="536" spans="1:11" x14ac:dyDescent="0.25">
      <c r="A536" t="s">
        <v>547</v>
      </c>
      <c r="B536" t="s">
        <v>5</v>
      </c>
      <c r="C536" s="3">
        <v>41441</v>
      </c>
      <c r="D536" s="3">
        <v>41453</v>
      </c>
      <c r="E536" s="11" t="str">
        <f t="shared" si="77"/>
        <v>Dept3</v>
      </c>
      <c r="F536" s="1">
        <f>+VLOOKUP(B536,Enunciado!$F$3:$G$5,2,0)+C536</f>
        <v>41471</v>
      </c>
      <c r="G536" t="str">
        <f t="shared" si="78"/>
        <v>ON TIME</v>
      </c>
      <c r="H536">
        <f t="shared" si="79"/>
        <v>2013</v>
      </c>
      <c r="I536">
        <f t="shared" si="80"/>
        <v>6</v>
      </c>
      <c r="J536" s="15">
        <f t="shared" si="81"/>
        <v>12</v>
      </c>
      <c r="K536" t="str">
        <f>+IF(G536="OUT of TIME",J536-VLOOKUP(B536,Enunciado!$F$3:$G$5,2,0),"")</f>
        <v/>
      </c>
    </row>
    <row r="537" spans="1:11" x14ac:dyDescent="0.25">
      <c r="A537" t="s">
        <v>548</v>
      </c>
      <c r="B537" t="s">
        <v>7</v>
      </c>
      <c r="C537" s="3">
        <v>41631</v>
      </c>
      <c r="D537" s="3">
        <v>41633</v>
      </c>
      <c r="E537" s="11" t="str">
        <f t="shared" si="77"/>
        <v>Dept1</v>
      </c>
      <c r="F537" s="1">
        <f>+VLOOKUP(B537,Enunciado!$F$3:$G$5,2,0)+C537</f>
        <v>41646</v>
      </c>
      <c r="G537" t="str">
        <f t="shared" si="78"/>
        <v>ON TIME</v>
      </c>
      <c r="H537">
        <f t="shared" si="79"/>
        <v>2013</v>
      </c>
      <c r="I537">
        <f t="shared" si="80"/>
        <v>12</v>
      </c>
      <c r="J537" s="15">
        <f t="shared" si="81"/>
        <v>2</v>
      </c>
      <c r="K537" t="str">
        <f>+IF(G537="OUT of TIME",J537-VLOOKUP(B537,Enunciado!$F$3:$G$5,2,0),"")</f>
        <v/>
      </c>
    </row>
    <row r="538" spans="1:11" x14ac:dyDescent="0.25">
      <c r="A538" t="s">
        <v>549</v>
      </c>
      <c r="B538" t="s">
        <v>7</v>
      </c>
      <c r="C538" s="3">
        <v>41126</v>
      </c>
      <c r="D538" s="3">
        <v>41145</v>
      </c>
      <c r="E538" s="11" t="str">
        <f t="shared" si="77"/>
        <v>Dept5</v>
      </c>
      <c r="F538" s="1">
        <f>+VLOOKUP(B538,Enunciado!$F$3:$G$5,2,0)+C538</f>
        <v>41141</v>
      </c>
      <c r="G538" t="str">
        <f t="shared" si="78"/>
        <v>OUT OF TIME</v>
      </c>
      <c r="H538">
        <f t="shared" si="79"/>
        <v>2012</v>
      </c>
      <c r="I538">
        <f t="shared" si="80"/>
        <v>8</v>
      </c>
      <c r="J538" s="15">
        <f t="shared" si="81"/>
        <v>19</v>
      </c>
      <c r="K538">
        <f>+IF(G538="OUT of TIME",J538-VLOOKUP(B538,Enunciado!$F$3:$G$5,2,0),"")</f>
        <v>4</v>
      </c>
    </row>
    <row r="539" spans="1:11" x14ac:dyDescent="0.25">
      <c r="A539" t="s">
        <v>550</v>
      </c>
      <c r="B539" t="s">
        <v>5</v>
      </c>
      <c r="C539" s="3">
        <v>41355</v>
      </c>
      <c r="D539" s="3">
        <v>41355</v>
      </c>
      <c r="E539" s="11" t="str">
        <f t="shared" si="77"/>
        <v>Dept1</v>
      </c>
      <c r="F539" s="1">
        <f>+VLOOKUP(B539,Enunciado!$F$3:$G$5,2,0)+C539</f>
        <v>41385</v>
      </c>
      <c r="G539" t="str">
        <f t="shared" si="78"/>
        <v>ON TIME</v>
      </c>
      <c r="H539">
        <f t="shared" si="79"/>
        <v>2013</v>
      </c>
      <c r="I539">
        <f t="shared" si="80"/>
        <v>3</v>
      </c>
      <c r="J539" s="15">
        <f t="shared" si="81"/>
        <v>0</v>
      </c>
      <c r="K539" t="str">
        <f>+IF(G539="OUT of TIME",J539-VLOOKUP(B539,Enunciado!$F$3:$G$5,2,0),"")</f>
        <v/>
      </c>
    </row>
    <row r="540" spans="1:11" x14ac:dyDescent="0.25">
      <c r="A540" t="s">
        <v>551</v>
      </c>
      <c r="B540" t="s">
        <v>7</v>
      </c>
      <c r="C540" s="3">
        <v>41488</v>
      </c>
      <c r="D540" s="3">
        <v>41512</v>
      </c>
      <c r="E540" s="11" t="str">
        <f t="shared" si="77"/>
        <v>Dept5</v>
      </c>
      <c r="F540" s="1">
        <f>+VLOOKUP(B540,Enunciado!$F$3:$G$5,2,0)+C540</f>
        <v>41503</v>
      </c>
      <c r="G540" t="str">
        <f t="shared" si="78"/>
        <v>OUT OF TIME</v>
      </c>
      <c r="H540">
        <f t="shared" si="79"/>
        <v>2013</v>
      </c>
      <c r="I540">
        <f t="shared" si="80"/>
        <v>8</v>
      </c>
      <c r="J540" s="15">
        <f t="shared" si="81"/>
        <v>24</v>
      </c>
      <c r="K540">
        <f>+IF(G540="OUT of TIME",J540-VLOOKUP(B540,Enunciado!$F$3:$G$5,2,0),"")</f>
        <v>9</v>
      </c>
    </row>
    <row r="541" spans="1:11" x14ac:dyDescent="0.25">
      <c r="A541" t="s">
        <v>552</v>
      </c>
      <c r="B541" t="s">
        <v>5</v>
      </c>
      <c r="C541" s="3">
        <v>40965</v>
      </c>
      <c r="D541" s="3">
        <v>40983</v>
      </c>
      <c r="E541" s="11" t="str">
        <f t="shared" si="77"/>
        <v>Dept2</v>
      </c>
      <c r="F541" s="1">
        <f>+VLOOKUP(B541,Enunciado!$F$3:$G$5,2,0)+C541</f>
        <v>40995</v>
      </c>
      <c r="G541" t="str">
        <f t="shared" si="78"/>
        <v>ON TIME</v>
      </c>
      <c r="H541">
        <f t="shared" si="79"/>
        <v>2012</v>
      </c>
      <c r="I541">
        <f t="shared" si="80"/>
        <v>2</v>
      </c>
      <c r="J541" s="15">
        <f t="shared" si="81"/>
        <v>18</v>
      </c>
      <c r="K541" t="str">
        <f>+IF(G541="OUT of TIME",J541-VLOOKUP(B541,Enunciado!$F$3:$G$5,2,0),"")</f>
        <v/>
      </c>
    </row>
    <row r="542" spans="1:11" x14ac:dyDescent="0.25">
      <c r="A542" t="s">
        <v>553</v>
      </c>
      <c r="B542" t="s">
        <v>5</v>
      </c>
      <c r="C542" s="3">
        <v>40968</v>
      </c>
      <c r="D542" s="3">
        <v>40970</v>
      </c>
      <c r="E542" s="11" t="str">
        <f t="shared" si="77"/>
        <v>Dept1</v>
      </c>
      <c r="F542" s="1">
        <f>+VLOOKUP(B542,Enunciado!$F$3:$G$5,2,0)+C542</f>
        <v>40998</v>
      </c>
      <c r="G542" t="str">
        <f t="shared" si="78"/>
        <v>ON TIME</v>
      </c>
      <c r="H542">
        <f t="shared" si="79"/>
        <v>2012</v>
      </c>
      <c r="I542">
        <f t="shared" si="80"/>
        <v>2</v>
      </c>
      <c r="J542" s="15">
        <f t="shared" si="81"/>
        <v>2</v>
      </c>
      <c r="K542" t="str">
        <f>+IF(G542="OUT of TIME",J542-VLOOKUP(B542,Enunciado!$F$3:$G$5,2,0),"")</f>
        <v/>
      </c>
    </row>
    <row r="543" spans="1:11" x14ac:dyDescent="0.25">
      <c r="A543" t="s">
        <v>554</v>
      </c>
      <c r="B543" t="s">
        <v>7</v>
      </c>
      <c r="C543" s="3">
        <v>40967</v>
      </c>
      <c r="D543" s="3">
        <v>40971</v>
      </c>
      <c r="E543" s="11" t="str">
        <f t="shared" si="77"/>
        <v>Dept2</v>
      </c>
      <c r="F543" s="1">
        <f>+VLOOKUP(B543,Enunciado!$F$3:$G$5,2,0)+C543</f>
        <v>40982</v>
      </c>
      <c r="G543" t="str">
        <f t="shared" si="78"/>
        <v>ON TIME</v>
      </c>
      <c r="H543">
        <f t="shared" si="79"/>
        <v>2012</v>
      </c>
      <c r="I543">
        <f t="shared" si="80"/>
        <v>2</v>
      </c>
      <c r="J543" s="15">
        <f t="shared" si="81"/>
        <v>4</v>
      </c>
      <c r="K543" t="str">
        <f>+IF(G543="OUT of TIME",J543-VLOOKUP(B543,Enunciado!$F$3:$G$5,2,0),"")</f>
        <v/>
      </c>
    </row>
    <row r="544" spans="1:11" x14ac:dyDescent="0.25">
      <c r="A544" t="s">
        <v>555</v>
      </c>
      <c r="B544" t="s">
        <v>8</v>
      </c>
      <c r="C544" s="3">
        <v>41290</v>
      </c>
      <c r="D544" s="3">
        <v>41300</v>
      </c>
      <c r="E544" s="11" t="str">
        <f t="shared" si="77"/>
        <v>Dept2</v>
      </c>
      <c r="F544" s="1">
        <f>+VLOOKUP(B544,Enunciado!$F$3:$G$5,2,0)+C544</f>
        <v>41295</v>
      </c>
      <c r="G544" t="str">
        <f t="shared" si="78"/>
        <v>OUT OF TIME</v>
      </c>
      <c r="H544">
        <f t="shared" si="79"/>
        <v>2013</v>
      </c>
      <c r="I544">
        <f t="shared" si="80"/>
        <v>1</v>
      </c>
      <c r="J544" s="15">
        <f t="shared" si="81"/>
        <v>10</v>
      </c>
      <c r="K544">
        <f>+IF(G544="OUT of TIME",J544-VLOOKUP(B544,Enunciado!$F$3:$G$5,2,0),"")</f>
        <v>5</v>
      </c>
    </row>
    <row r="545" spans="1:11" x14ac:dyDescent="0.25">
      <c r="A545" t="s">
        <v>556</v>
      </c>
      <c r="B545" t="s">
        <v>8</v>
      </c>
      <c r="C545" s="3">
        <v>41414</v>
      </c>
      <c r="D545" s="3">
        <v>41416</v>
      </c>
      <c r="E545" s="11" t="str">
        <f t="shared" si="77"/>
        <v>Dept5</v>
      </c>
      <c r="F545" s="1">
        <f>+VLOOKUP(B545,Enunciado!$F$3:$G$5,2,0)+C545</f>
        <v>41419</v>
      </c>
      <c r="G545" t="str">
        <f t="shared" si="78"/>
        <v>ON TIME</v>
      </c>
      <c r="H545">
        <f t="shared" si="79"/>
        <v>2013</v>
      </c>
      <c r="I545">
        <f t="shared" si="80"/>
        <v>5</v>
      </c>
      <c r="J545" s="15">
        <f t="shared" si="81"/>
        <v>2</v>
      </c>
      <c r="K545" t="str">
        <f>+IF(G545="OUT of TIME",J545-VLOOKUP(B545,Enunciado!$F$3:$G$5,2,0),"")</f>
        <v/>
      </c>
    </row>
    <row r="546" spans="1:11" x14ac:dyDescent="0.25">
      <c r="A546" t="s">
        <v>36</v>
      </c>
      <c r="B546" t="s">
        <v>8</v>
      </c>
      <c r="C546" s="3">
        <v>41085</v>
      </c>
      <c r="D546" s="3">
        <v>41096</v>
      </c>
      <c r="E546" s="11" t="str">
        <f t="shared" si="77"/>
        <v>Dept6</v>
      </c>
      <c r="F546" s="1">
        <f>+VLOOKUP(B546,Enunciado!$F$3:$G$5,2,0)+C546</f>
        <v>41090</v>
      </c>
      <c r="G546" t="str">
        <f t="shared" si="78"/>
        <v>OUT OF TIME</v>
      </c>
      <c r="H546">
        <f t="shared" si="79"/>
        <v>2012</v>
      </c>
      <c r="I546">
        <f t="shared" si="80"/>
        <v>6</v>
      </c>
      <c r="J546" s="15">
        <f t="shared" si="81"/>
        <v>11</v>
      </c>
      <c r="K546">
        <f>+IF(G546="OUT of TIME",J546-VLOOKUP(B546,Enunciado!$F$3:$G$5,2,0),"")</f>
        <v>6</v>
      </c>
    </row>
    <row r="547" spans="1:11" x14ac:dyDescent="0.25">
      <c r="A547" t="s">
        <v>557</v>
      </c>
      <c r="B547" t="s">
        <v>5</v>
      </c>
      <c r="C547" s="3">
        <v>41002</v>
      </c>
      <c r="D547" s="3">
        <v>41003</v>
      </c>
      <c r="E547" s="11" t="str">
        <f t="shared" si="77"/>
        <v>Dept4</v>
      </c>
      <c r="F547" s="1">
        <f>+VLOOKUP(B547,Enunciado!$F$3:$G$5,2,0)+C547</f>
        <v>41032</v>
      </c>
      <c r="G547" t="str">
        <f t="shared" si="78"/>
        <v>ON TIME</v>
      </c>
      <c r="H547">
        <f t="shared" si="79"/>
        <v>2012</v>
      </c>
      <c r="I547">
        <f t="shared" si="80"/>
        <v>4</v>
      </c>
      <c r="J547" s="15">
        <f t="shared" si="81"/>
        <v>1</v>
      </c>
      <c r="K547" t="str">
        <f>+IF(G547="OUT of TIME",J547-VLOOKUP(B547,Enunciado!$F$3:$G$5,2,0),"")</f>
        <v/>
      </c>
    </row>
    <row r="548" spans="1:11" x14ac:dyDescent="0.25">
      <c r="A548" t="s">
        <v>558</v>
      </c>
      <c r="B548" t="s">
        <v>8</v>
      </c>
      <c r="C548" s="3">
        <v>41174</v>
      </c>
      <c r="D548" s="3">
        <v>41188</v>
      </c>
      <c r="E548" s="11" t="str">
        <f t="shared" si="77"/>
        <v>Dept4</v>
      </c>
      <c r="F548" s="1">
        <f>+VLOOKUP(B548,Enunciado!$F$3:$G$5,2,0)+C548</f>
        <v>41179</v>
      </c>
      <c r="G548" t="str">
        <f t="shared" si="78"/>
        <v>OUT OF TIME</v>
      </c>
      <c r="H548">
        <f t="shared" si="79"/>
        <v>2012</v>
      </c>
      <c r="I548">
        <f t="shared" si="80"/>
        <v>9</v>
      </c>
      <c r="J548" s="15">
        <f t="shared" si="81"/>
        <v>14</v>
      </c>
      <c r="K548">
        <f>+IF(G548="OUT of TIME",J548-VLOOKUP(B548,Enunciado!$F$3:$G$5,2,0),"")</f>
        <v>9</v>
      </c>
    </row>
    <row r="549" spans="1:11" x14ac:dyDescent="0.25">
      <c r="A549" t="s">
        <v>559</v>
      </c>
      <c r="B549" t="s">
        <v>7</v>
      </c>
      <c r="C549" s="3">
        <v>40992</v>
      </c>
      <c r="D549" s="3">
        <v>40994</v>
      </c>
      <c r="E549" s="11" t="str">
        <f t="shared" si="77"/>
        <v>Dept6</v>
      </c>
      <c r="F549" s="1">
        <f>+VLOOKUP(B549,Enunciado!$F$3:$G$5,2,0)+C549</f>
        <v>41007</v>
      </c>
      <c r="G549" t="str">
        <f t="shared" si="78"/>
        <v>ON TIME</v>
      </c>
      <c r="H549">
        <f t="shared" si="79"/>
        <v>2012</v>
      </c>
      <c r="I549">
        <f t="shared" si="80"/>
        <v>3</v>
      </c>
      <c r="J549" s="15">
        <f t="shared" si="81"/>
        <v>2</v>
      </c>
      <c r="K549" t="str">
        <f>+IF(G549="OUT of TIME",J549-VLOOKUP(B549,Enunciado!$F$3:$G$5,2,0),"")</f>
        <v/>
      </c>
    </row>
    <row r="550" spans="1:11" x14ac:dyDescent="0.25">
      <c r="A550" t="s">
        <v>560</v>
      </c>
      <c r="B550" t="s">
        <v>8</v>
      </c>
      <c r="C550" s="3">
        <v>41002</v>
      </c>
      <c r="D550" s="3">
        <v>41030</v>
      </c>
      <c r="E550" s="11" t="str">
        <f t="shared" si="77"/>
        <v>Dept5</v>
      </c>
      <c r="F550" s="1">
        <f>+VLOOKUP(B550,Enunciado!$F$3:$G$5,2,0)+C550</f>
        <v>41007</v>
      </c>
      <c r="G550" t="str">
        <f t="shared" si="78"/>
        <v>OUT OF TIME</v>
      </c>
      <c r="H550">
        <f t="shared" si="79"/>
        <v>2012</v>
      </c>
      <c r="I550">
        <f t="shared" si="80"/>
        <v>4</v>
      </c>
      <c r="J550" s="15">
        <f t="shared" si="81"/>
        <v>28</v>
      </c>
      <c r="K550">
        <f>+IF(G550="OUT of TIME",J550-VLOOKUP(B550,Enunciado!$F$3:$G$5,2,0),"")</f>
        <v>23</v>
      </c>
    </row>
    <row r="551" spans="1:11" x14ac:dyDescent="0.25">
      <c r="A551" t="s">
        <v>561</v>
      </c>
      <c r="B551" t="s">
        <v>8</v>
      </c>
      <c r="C551" s="3">
        <v>41198</v>
      </c>
      <c r="D551" s="3">
        <v>41212</v>
      </c>
      <c r="E551" s="11" t="str">
        <f t="shared" si="77"/>
        <v>Dept1</v>
      </c>
      <c r="F551" s="1">
        <f>+VLOOKUP(B551,Enunciado!$F$3:$G$5,2,0)+C551</f>
        <v>41203</v>
      </c>
      <c r="G551" t="str">
        <f t="shared" si="78"/>
        <v>OUT OF TIME</v>
      </c>
      <c r="H551">
        <f t="shared" si="79"/>
        <v>2012</v>
      </c>
      <c r="I551">
        <f t="shared" si="80"/>
        <v>10</v>
      </c>
      <c r="J551" s="15">
        <f t="shared" si="81"/>
        <v>14</v>
      </c>
      <c r="K551">
        <f>+IF(G551="OUT of TIME",J551-VLOOKUP(B551,Enunciado!$F$3:$G$5,2,0),"")</f>
        <v>9</v>
      </c>
    </row>
    <row r="552" spans="1:11" x14ac:dyDescent="0.25">
      <c r="A552" t="s">
        <v>562</v>
      </c>
      <c r="B552" t="s">
        <v>8</v>
      </c>
      <c r="C552" s="3">
        <v>40994</v>
      </c>
      <c r="D552" s="3">
        <v>40997</v>
      </c>
      <c r="E552" s="11" t="str">
        <f t="shared" si="77"/>
        <v>Dept2</v>
      </c>
      <c r="F552" s="1">
        <f>+VLOOKUP(B552,Enunciado!$F$3:$G$5,2,0)+C552</f>
        <v>40999</v>
      </c>
      <c r="G552" t="str">
        <f t="shared" si="78"/>
        <v>ON TIME</v>
      </c>
      <c r="H552">
        <f t="shared" si="79"/>
        <v>2012</v>
      </c>
      <c r="I552">
        <f t="shared" si="80"/>
        <v>3</v>
      </c>
      <c r="J552" s="15">
        <f t="shared" si="81"/>
        <v>3</v>
      </c>
      <c r="K552" t="str">
        <f>+IF(G552="OUT of TIME",J552-VLOOKUP(B552,Enunciado!$F$3:$G$5,2,0),"")</f>
        <v/>
      </c>
    </row>
    <row r="553" spans="1:11" x14ac:dyDescent="0.25">
      <c r="A553" t="s">
        <v>563</v>
      </c>
      <c r="B553" t="s">
        <v>7</v>
      </c>
      <c r="C553" s="3">
        <v>41437</v>
      </c>
      <c r="D553" s="3">
        <v>41450</v>
      </c>
      <c r="E553" s="11" t="str">
        <f t="shared" si="77"/>
        <v>Dept2</v>
      </c>
      <c r="F553" s="1">
        <f>+VLOOKUP(B553,Enunciado!$F$3:$G$5,2,0)+C553</f>
        <v>41452</v>
      </c>
      <c r="G553" t="str">
        <f t="shared" si="78"/>
        <v>ON TIME</v>
      </c>
      <c r="H553">
        <f t="shared" si="79"/>
        <v>2013</v>
      </c>
      <c r="I553">
        <f t="shared" si="80"/>
        <v>6</v>
      </c>
      <c r="J553" s="15">
        <f t="shared" si="81"/>
        <v>13</v>
      </c>
      <c r="K553" t="str">
        <f>+IF(G553="OUT of TIME",J553-VLOOKUP(B553,Enunciado!$F$3:$G$5,2,0),"")</f>
        <v/>
      </c>
    </row>
    <row r="554" spans="1:11" x14ac:dyDescent="0.25">
      <c r="A554" t="s">
        <v>564</v>
      </c>
      <c r="B554" t="s">
        <v>8</v>
      </c>
      <c r="C554" s="3">
        <v>41079</v>
      </c>
      <c r="D554" s="3">
        <v>41091</v>
      </c>
      <c r="E554" s="11" t="str">
        <f t="shared" si="77"/>
        <v>Dept1</v>
      </c>
      <c r="F554" s="1">
        <f>+VLOOKUP(B554,Enunciado!$F$3:$G$5,2,0)+C554</f>
        <v>41084</v>
      </c>
      <c r="G554" t="str">
        <f t="shared" si="78"/>
        <v>OUT OF TIME</v>
      </c>
      <c r="H554">
        <f t="shared" si="79"/>
        <v>2012</v>
      </c>
      <c r="I554">
        <f t="shared" si="80"/>
        <v>6</v>
      </c>
      <c r="J554" s="15">
        <f t="shared" si="81"/>
        <v>12</v>
      </c>
      <c r="K554">
        <f>+IF(G554="OUT of TIME",J554-VLOOKUP(B554,Enunciado!$F$3:$G$5,2,0),"")</f>
        <v>7</v>
      </c>
    </row>
    <row r="555" spans="1:11" x14ac:dyDescent="0.25">
      <c r="A555" t="s">
        <v>565</v>
      </c>
      <c r="B555" t="s">
        <v>5</v>
      </c>
      <c r="C555" s="3">
        <v>41369</v>
      </c>
      <c r="D555" s="3">
        <v>41373</v>
      </c>
      <c r="E555" s="11" t="str">
        <f t="shared" si="77"/>
        <v>Dept4</v>
      </c>
      <c r="F555" s="1">
        <f>+VLOOKUP(B555,Enunciado!$F$3:$G$5,2,0)+C555</f>
        <v>41399</v>
      </c>
      <c r="G555" t="str">
        <f t="shared" si="78"/>
        <v>ON TIME</v>
      </c>
      <c r="H555">
        <f t="shared" si="79"/>
        <v>2013</v>
      </c>
      <c r="I555">
        <f t="shared" si="80"/>
        <v>4</v>
      </c>
      <c r="J555" s="15">
        <f t="shared" si="81"/>
        <v>4</v>
      </c>
      <c r="K555" t="str">
        <f>+IF(G555="OUT of TIME",J555-VLOOKUP(B555,Enunciado!$F$3:$G$5,2,0),"")</f>
        <v/>
      </c>
    </row>
    <row r="556" spans="1:11" x14ac:dyDescent="0.25">
      <c r="A556" t="s">
        <v>566</v>
      </c>
      <c r="B556" t="s">
        <v>7</v>
      </c>
      <c r="C556" s="3">
        <v>41065</v>
      </c>
      <c r="D556" s="3">
        <v>41081</v>
      </c>
      <c r="E556" s="11" t="str">
        <f t="shared" si="77"/>
        <v>Dept2</v>
      </c>
      <c r="F556" s="1">
        <f>+VLOOKUP(B556,Enunciado!$F$3:$G$5,2,0)+C556</f>
        <v>41080</v>
      </c>
      <c r="G556" t="str">
        <f t="shared" si="78"/>
        <v>OUT OF TIME</v>
      </c>
      <c r="H556">
        <f t="shared" si="79"/>
        <v>2012</v>
      </c>
      <c r="I556">
        <f t="shared" si="80"/>
        <v>6</v>
      </c>
      <c r="J556" s="15">
        <f t="shared" si="81"/>
        <v>16</v>
      </c>
      <c r="K556">
        <f>+IF(G556="OUT of TIME",J556-VLOOKUP(B556,Enunciado!$F$3:$G$5,2,0),"")</f>
        <v>1</v>
      </c>
    </row>
    <row r="557" spans="1:11" x14ac:dyDescent="0.25">
      <c r="A557" t="s">
        <v>567</v>
      </c>
      <c r="B557" t="s">
        <v>8</v>
      </c>
      <c r="C557" s="3">
        <v>41118</v>
      </c>
      <c r="D557" s="3">
        <v>41120</v>
      </c>
      <c r="E557" s="11" t="str">
        <f t="shared" si="77"/>
        <v>Dept3</v>
      </c>
      <c r="F557" s="1">
        <f>+VLOOKUP(B557,Enunciado!$F$3:$G$5,2,0)+C557</f>
        <v>41123</v>
      </c>
      <c r="G557" t="str">
        <f t="shared" si="78"/>
        <v>ON TIME</v>
      </c>
      <c r="H557">
        <f t="shared" si="79"/>
        <v>2012</v>
      </c>
      <c r="I557">
        <f t="shared" si="80"/>
        <v>7</v>
      </c>
      <c r="J557" s="15">
        <f t="shared" si="81"/>
        <v>2</v>
      </c>
      <c r="K557" t="str">
        <f>+IF(G557="OUT of TIME",J557-VLOOKUP(B557,Enunciado!$F$3:$G$5,2,0),"")</f>
        <v/>
      </c>
    </row>
    <row r="558" spans="1:11" x14ac:dyDescent="0.25">
      <c r="A558" t="s">
        <v>568</v>
      </c>
      <c r="B558" t="s">
        <v>8</v>
      </c>
      <c r="C558" s="3">
        <v>41420</v>
      </c>
      <c r="D558" s="3">
        <v>41423</v>
      </c>
      <c r="E558" s="11" t="str">
        <f t="shared" si="77"/>
        <v>Dept1</v>
      </c>
      <c r="F558" s="1">
        <f>+VLOOKUP(B558,Enunciado!$F$3:$G$5,2,0)+C558</f>
        <v>41425</v>
      </c>
      <c r="G558" t="str">
        <f t="shared" si="78"/>
        <v>ON TIME</v>
      </c>
      <c r="H558">
        <f t="shared" si="79"/>
        <v>2013</v>
      </c>
      <c r="I558">
        <f t="shared" si="80"/>
        <v>5</v>
      </c>
      <c r="J558" s="15">
        <f t="shared" si="81"/>
        <v>3</v>
      </c>
      <c r="K558" t="str">
        <f>+IF(G558="OUT of TIME",J558-VLOOKUP(B558,Enunciado!$F$3:$G$5,2,0),"")</f>
        <v/>
      </c>
    </row>
    <row r="559" spans="1:11" x14ac:dyDescent="0.25">
      <c r="A559" t="s">
        <v>569</v>
      </c>
      <c r="B559" t="s">
        <v>7</v>
      </c>
      <c r="C559" s="3">
        <v>41555</v>
      </c>
      <c r="D559" s="3">
        <v>41569</v>
      </c>
      <c r="E559" s="11" t="str">
        <f t="shared" si="77"/>
        <v>Dept6</v>
      </c>
      <c r="F559" s="1">
        <f>+VLOOKUP(B559,Enunciado!$F$3:$G$5,2,0)+C559</f>
        <v>41570</v>
      </c>
      <c r="G559" t="str">
        <f t="shared" si="78"/>
        <v>ON TIME</v>
      </c>
      <c r="H559">
        <f t="shared" si="79"/>
        <v>2013</v>
      </c>
      <c r="I559">
        <f t="shared" si="80"/>
        <v>10</v>
      </c>
      <c r="J559" s="15">
        <f t="shared" si="81"/>
        <v>14</v>
      </c>
      <c r="K559" t="str">
        <f>+IF(G559="OUT of TIME",J559-VLOOKUP(B559,Enunciado!$F$3:$G$5,2,0),"")</f>
        <v/>
      </c>
    </row>
    <row r="560" spans="1:11" x14ac:dyDescent="0.25">
      <c r="A560" t="s">
        <v>570</v>
      </c>
      <c r="B560" t="s">
        <v>7</v>
      </c>
      <c r="C560" s="3">
        <v>40936</v>
      </c>
      <c r="D560" s="3">
        <v>40946</v>
      </c>
      <c r="E560" s="11" t="str">
        <f t="shared" si="77"/>
        <v>Dept1</v>
      </c>
      <c r="F560" s="1">
        <f>+VLOOKUP(B560,Enunciado!$F$3:$G$5,2,0)+C560</f>
        <v>40951</v>
      </c>
      <c r="G560" t="str">
        <f t="shared" si="78"/>
        <v>ON TIME</v>
      </c>
      <c r="H560">
        <f t="shared" si="79"/>
        <v>2012</v>
      </c>
      <c r="I560">
        <f t="shared" si="80"/>
        <v>1</v>
      </c>
      <c r="J560" s="15">
        <f t="shared" si="81"/>
        <v>10</v>
      </c>
      <c r="K560" t="str">
        <f>+IF(G560="OUT of TIME",J560-VLOOKUP(B560,Enunciado!$F$3:$G$5,2,0),"")</f>
        <v/>
      </c>
    </row>
    <row r="561" spans="1:11" x14ac:dyDescent="0.25">
      <c r="A561" t="s">
        <v>32</v>
      </c>
      <c r="B561" t="s">
        <v>5</v>
      </c>
      <c r="C561" s="3">
        <v>40951</v>
      </c>
      <c r="D561" s="3">
        <v>40954</v>
      </c>
      <c r="E561" s="11" t="str">
        <f t="shared" si="77"/>
        <v>Dept1</v>
      </c>
      <c r="F561" s="1">
        <f>+VLOOKUP(B561,Enunciado!$F$3:$G$5,2,0)+C561</f>
        <v>40981</v>
      </c>
      <c r="G561" t="str">
        <f t="shared" si="78"/>
        <v>ON TIME</v>
      </c>
      <c r="H561">
        <f t="shared" si="79"/>
        <v>2012</v>
      </c>
      <c r="I561">
        <f t="shared" si="80"/>
        <v>2</v>
      </c>
      <c r="J561" s="15">
        <f t="shared" si="81"/>
        <v>3</v>
      </c>
      <c r="K561" t="str">
        <f>+IF(G561="OUT of TIME",J561-VLOOKUP(B561,Enunciado!$F$3:$G$5,2,0),"")</f>
        <v/>
      </c>
    </row>
    <row r="562" spans="1:11" x14ac:dyDescent="0.25">
      <c r="A562" t="s">
        <v>571</v>
      </c>
      <c r="B562" t="s">
        <v>5</v>
      </c>
      <c r="C562" s="3">
        <v>41433</v>
      </c>
      <c r="D562" s="3">
        <v>41437</v>
      </c>
      <c r="E562" s="11" t="str">
        <f t="shared" si="77"/>
        <v>Dept2</v>
      </c>
      <c r="F562" s="1">
        <f>+VLOOKUP(B562,Enunciado!$F$3:$G$5,2,0)+C562</f>
        <v>41463</v>
      </c>
      <c r="G562" t="str">
        <f t="shared" si="78"/>
        <v>ON TIME</v>
      </c>
      <c r="H562">
        <f t="shared" si="79"/>
        <v>2013</v>
      </c>
      <c r="I562">
        <f t="shared" si="80"/>
        <v>6</v>
      </c>
      <c r="J562" s="15">
        <f t="shared" si="81"/>
        <v>4</v>
      </c>
      <c r="K562" t="str">
        <f>+IF(G562="OUT of TIME",J562-VLOOKUP(B562,Enunciado!$F$3:$G$5,2,0),"")</f>
        <v/>
      </c>
    </row>
    <row r="563" spans="1:11" x14ac:dyDescent="0.25">
      <c r="A563" t="s">
        <v>572</v>
      </c>
      <c r="B563" t="s">
        <v>8</v>
      </c>
      <c r="C563" s="3">
        <v>41463</v>
      </c>
      <c r="D563" s="3">
        <v>41465</v>
      </c>
      <c r="E563" s="11" t="str">
        <f t="shared" si="77"/>
        <v>Dept1</v>
      </c>
      <c r="F563" s="1">
        <f>+VLOOKUP(B563,Enunciado!$F$3:$G$5,2,0)+C563</f>
        <v>41468</v>
      </c>
      <c r="G563" t="str">
        <f t="shared" si="78"/>
        <v>ON TIME</v>
      </c>
      <c r="H563">
        <f t="shared" si="79"/>
        <v>2013</v>
      </c>
      <c r="I563">
        <f t="shared" si="80"/>
        <v>7</v>
      </c>
      <c r="J563" s="15">
        <f t="shared" si="81"/>
        <v>2</v>
      </c>
      <c r="K563" t="str">
        <f>+IF(G563="OUT of TIME",J563-VLOOKUP(B563,Enunciado!$F$3:$G$5,2,0),"")</f>
        <v/>
      </c>
    </row>
    <row r="564" spans="1:11" x14ac:dyDescent="0.25">
      <c r="A564" t="s">
        <v>573</v>
      </c>
      <c r="B564" t="s">
        <v>7</v>
      </c>
      <c r="C564" s="3">
        <v>41397</v>
      </c>
      <c r="D564" s="3">
        <v>41446</v>
      </c>
      <c r="E564" s="11" t="str">
        <f t="shared" si="77"/>
        <v>Dept1</v>
      </c>
      <c r="F564" s="1">
        <f>+VLOOKUP(B564,Enunciado!$F$3:$G$5,2,0)+C564</f>
        <v>41412</v>
      </c>
      <c r="G564" t="str">
        <f t="shared" si="78"/>
        <v>OUT OF TIME</v>
      </c>
      <c r="H564">
        <f t="shared" si="79"/>
        <v>2013</v>
      </c>
      <c r="I564">
        <f t="shared" si="80"/>
        <v>5</v>
      </c>
      <c r="J564" s="15">
        <f t="shared" si="81"/>
        <v>49</v>
      </c>
      <c r="K564">
        <f>+IF(G564="OUT of TIME",J564-VLOOKUP(B564,Enunciado!$F$3:$G$5,2,0),"")</f>
        <v>34</v>
      </c>
    </row>
    <row r="565" spans="1:11" x14ac:dyDescent="0.25">
      <c r="A565" t="s">
        <v>574</v>
      </c>
      <c r="B565" t="s">
        <v>8</v>
      </c>
      <c r="C565" s="3">
        <v>41544</v>
      </c>
      <c r="D565" s="3">
        <v>41578</v>
      </c>
      <c r="E565" s="11" t="str">
        <f t="shared" si="77"/>
        <v>Dept2</v>
      </c>
      <c r="F565" s="1">
        <f>+VLOOKUP(B565,Enunciado!$F$3:$G$5,2,0)+C565</f>
        <v>41549</v>
      </c>
      <c r="G565" t="str">
        <f t="shared" si="78"/>
        <v>OUT OF TIME</v>
      </c>
      <c r="H565">
        <f t="shared" si="79"/>
        <v>2013</v>
      </c>
      <c r="I565">
        <f t="shared" si="80"/>
        <v>9</v>
      </c>
      <c r="J565" s="15">
        <f t="shared" si="81"/>
        <v>34</v>
      </c>
      <c r="K565">
        <f>+IF(G565="OUT of TIME",J565-VLOOKUP(B565,Enunciado!$F$3:$G$5,2,0),"")</f>
        <v>29</v>
      </c>
    </row>
    <row r="566" spans="1:11" x14ac:dyDescent="0.25">
      <c r="A566" t="s">
        <v>575</v>
      </c>
      <c r="B566" t="s">
        <v>5</v>
      </c>
      <c r="C566" s="3">
        <v>41087</v>
      </c>
      <c r="D566" s="3">
        <v>41087</v>
      </c>
      <c r="E566" s="11" t="str">
        <f t="shared" si="77"/>
        <v>Dept5</v>
      </c>
      <c r="F566" s="1">
        <f>+VLOOKUP(B566,Enunciado!$F$3:$G$5,2,0)+C566</f>
        <v>41117</v>
      </c>
      <c r="G566" t="str">
        <f t="shared" si="78"/>
        <v>ON TIME</v>
      </c>
      <c r="H566">
        <f t="shared" si="79"/>
        <v>2012</v>
      </c>
      <c r="I566">
        <f t="shared" si="80"/>
        <v>6</v>
      </c>
      <c r="J566" s="15">
        <f t="shared" si="81"/>
        <v>0</v>
      </c>
      <c r="K566" t="str">
        <f>+IF(G566="OUT of TIME",J566-VLOOKUP(B566,Enunciado!$F$3:$G$5,2,0),"")</f>
        <v/>
      </c>
    </row>
    <row r="567" spans="1:11" x14ac:dyDescent="0.25">
      <c r="A567" t="s">
        <v>576</v>
      </c>
      <c r="B567" t="s">
        <v>7</v>
      </c>
      <c r="C567" s="3">
        <v>41262</v>
      </c>
      <c r="D567" s="3">
        <v>41296</v>
      </c>
      <c r="E567" s="11" t="str">
        <f t="shared" si="77"/>
        <v>Dept6</v>
      </c>
      <c r="F567" s="1">
        <f>+VLOOKUP(B567,Enunciado!$F$3:$G$5,2,0)+C567</f>
        <v>41277</v>
      </c>
      <c r="G567" t="str">
        <f t="shared" si="78"/>
        <v>OUT OF TIME</v>
      </c>
      <c r="H567">
        <f t="shared" si="79"/>
        <v>2012</v>
      </c>
      <c r="I567">
        <f t="shared" si="80"/>
        <v>12</v>
      </c>
      <c r="J567" s="15">
        <f t="shared" si="81"/>
        <v>34</v>
      </c>
      <c r="K567">
        <f>+IF(G567="OUT of TIME",J567-VLOOKUP(B567,Enunciado!$F$3:$G$5,2,0),"")</f>
        <v>19</v>
      </c>
    </row>
    <row r="568" spans="1:11" x14ac:dyDescent="0.25">
      <c r="A568" t="s">
        <v>577</v>
      </c>
      <c r="B568" t="s">
        <v>5</v>
      </c>
      <c r="C568" s="3">
        <v>41493</v>
      </c>
      <c r="D568" s="3">
        <v>41499</v>
      </c>
      <c r="E568" s="11" t="str">
        <f t="shared" si="77"/>
        <v>Dept3</v>
      </c>
      <c r="F568" s="1">
        <f>+VLOOKUP(B568,Enunciado!$F$3:$G$5,2,0)+C568</f>
        <v>41523</v>
      </c>
      <c r="G568" t="str">
        <f t="shared" si="78"/>
        <v>ON TIME</v>
      </c>
      <c r="H568">
        <f t="shared" si="79"/>
        <v>2013</v>
      </c>
      <c r="I568">
        <f t="shared" si="80"/>
        <v>8</v>
      </c>
      <c r="J568" s="15">
        <f t="shared" si="81"/>
        <v>6</v>
      </c>
      <c r="K568" t="str">
        <f>+IF(G568="OUT of TIME",J568-VLOOKUP(B568,Enunciado!$F$3:$G$5,2,0),"")</f>
        <v/>
      </c>
    </row>
    <row r="569" spans="1:11" x14ac:dyDescent="0.25">
      <c r="A569" t="s">
        <v>578</v>
      </c>
      <c r="B569" t="s">
        <v>7</v>
      </c>
      <c r="C569" s="3">
        <v>41459</v>
      </c>
      <c r="D569" s="3">
        <v>41460</v>
      </c>
      <c r="E569" s="11" t="str">
        <f t="shared" si="77"/>
        <v>Dept6</v>
      </c>
      <c r="F569" s="1">
        <f>+VLOOKUP(B569,Enunciado!$F$3:$G$5,2,0)+C569</f>
        <v>41474</v>
      </c>
      <c r="G569" t="str">
        <f t="shared" si="78"/>
        <v>ON TIME</v>
      </c>
      <c r="H569">
        <f t="shared" si="79"/>
        <v>2013</v>
      </c>
      <c r="I569">
        <f t="shared" si="80"/>
        <v>7</v>
      </c>
      <c r="J569" s="15">
        <f t="shared" si="81"/>
        <v>1</v>
      </c>
      <c r="K569" t="str">
        <f>+IF(G569="OUT of TIME",J569-VLOOKUP(B569,Enunciado!$F$3:$G$5,2,0),"")</f>
        <v/>
      </c>
    </row>
    <row r="570" spans="1:11" x14ac:dyDescent="0.25">
      <c r="A570" t="s">
        <v>579</v>
      </c>
      <c r="B570" t="s">
        <v>8</v>
      </c>
      <c r="C570" s="3">
        <v>41043</v>
      </c>
      <c r="D570" s="3">
        <v>41044</v>
      </c>
      <c r="E570" s="11" t="str">
        <f t="shared" si="77"/>
        <v>Dept6</v>
      </c>
      <c r="F570" s="1">
        <f>+VLOOKUP(B570,Enunciado!$F$3:$G$5,2,0)+C570</f>
        <v>41048</v>
      </c>
      <c r="G570" t="str">
        <f t="shared" si="78"/>
        <v>ON TIME</v>
      </c>
      <c r="H570">
        <f t="shared" si="79"/>
        <v>2012</v>
      </c>
      <c r="I570">
        <f t="shared" si="80"/>
        <v>5</v>
      </c>
      <c r="J570" s="15">
        <f t="shared" si="81"/>
        <v>1</v>
      </c>
      <c r="K570" t="str">
        <f>+IF(G570="OUT of TIME",J570-VLOOKUP(B570,Enunciado!$F$3:$G$5,2,0),"")</f>
        <v/>
      </c>
    </row>
    <row r="571" spans="1:11" x14ac:dyDescent="0.25">
      <c r="A571" t="s">
        <v>580</v>
      </c>
      <c r="B571" t="s">
        <v>8</v>
      </c>
      <c r="C571" s="3">
        <v>41242</v>
      </c>
      <c r="D571" s="3">
        <v>41253</v>
      </c>
      <c r="E571" s="11" t="str">
        <f t="shared" si="77"/>
        <v>Dept4</v>
      </c>
      <c r="F571" s="1">
        <f>+VLOOKUP(B571,Enunciado!$F$3:$G$5,2,0)+C571</f>
        <v>41247</v>
      </c>
      <c r="G571" t="str">
        <f t="shared" si="78"/>
        <v>OUT OF TIME</v>
      </c>
      <c r="H571">
        <f t="shared" si="79"/>
        <v>2012</v>
      </c>
      <c r="I571">
        <f t="shared" si="80"/>
        <v>11</v>
      </c>
      <c r="J571" s="15">
        <f t="shared" si="81"/>
        <v>11</v>
      </c>
      <c r="K571">
        <f>+IF(G571="OUT of TIME",J571-VLOOKUP(B571,Enunciado!$F$3:$G$5,2,0),"")</f>
        <v>6</v>
      </c>
    </row>
    <row r="572" spans="1:11" x14ac:dyDescent="0.25">
      <c r="A572" t="s">
        <v>581</v>
      </c>
      <c r="B572" t="s">
        <v>8</v>
      </c>
      <c r="C572" s="3">
        <v>40946</v>
      </c>
      <c r="D572" s="3">
        <v>40987</v>
      </c>
      <c r="E572" s="11" t="str">
        <f t="shared" si="77"/>
        <v>Dept1</v>
      </c>
      <c r="F572" s="1">
        <f>+VLOOKUP(B572,Enunciado!$F$3:$G$5,2,0)+C572</f>
        <v>40951</v>
      </c>
      <c r="G572" t="str">
        <f t="shared" si="78"/>
        <v>OUT OF TIME</v>
      </c>
      <c r="H572">
        <f t="shared" si="79"/>
        <v>2012</v>
      </c>
      <c r="I572">
        <f t="shared" si="80"/>
        <v>2</v>
      </c>
      <c r="J572" s="15">
        <f t="shared" si="81"/>
        <v>41</v>
      </c>
      <c r="K572">
        <f>+IF(G572="OUT of TIME",J572-VLOOKUP(B572,Enunciado!$F$3:$G$5,2,0),"")</f>
        <v>36</v>
      </c>
    </row>
    <row r="573" spans="1:11" x14ac:dyDescent="0.25">
      <c r="A573" t="s">
        <v>582</v>
      </c>
      <c r="B573" t="s">
        <v>7</v>
      </c>
      <c r="C573" s="3">
        <v>41066</v>
      </c>
      <c r="D573" s="3">
        <v>41070</v>
      </c>
      <c r="E573" s="11" t="str">
        <f t="shared" si="77"/>
        <v>Dept2</v>
      </c>
      <c r="F573" s="1">
        <f>+VLOOKUP(B573,Enunciado!$F$3:$G$5,2,0)+C573</f>
        <v>41081</v>
      </c>
      <c r="G573" t="str">
        <f t="shared" si="78"/>
        <v>ON TIME</v>
      </c>
      <c r="H573">
        <f t="shared" si="79"/>
        <v>2012</v>
      </c>
      <c r="I573">
        <f t="shared" si="80"/>
        <v>6</v>
      </c>
      <c r="J573" s="15">
        <f t="shared" si="81"/>
        <v>4</v>
      </c>
      <c r="K573" t="str">
        <f>+IF(G573="OUT of TIME",J573-VLOOKUP(B573,Enunciado!$F$3:$G$5,2,0),"")</f>
        <v/>
      </c>
    </row>
    <row r="574" spans="1:11" x14ac:dyDescent="0.25">
      <c r="A574" t="s">
        <v>583</v>
      </c>
      <c r="B574" t="s">
        <v>5</v>
      </c>
      <c r="C574" s="3">
        <v>41520</v>
      </c>
      <c r="D574" s="3">
        <v>41530</v>
      </c>
      <c r="E574" s="11" t="str">
        <f t="shared" si="77"/>
        <v>Dept5</v>
      </c>
      <c r="F574" s="1">
        <f>+VLOOKUP(B574,Enunciado!$F$3:$G$5,2,0)+C574</f>
        <v>41550</v>
      </c>
      <c r="G574" t="str">
        <f t="shared" si="78"/>
        <v>ON TIME</v>
      </c>
      <c r="H574">
        <f t="shared" si="79"/>
        <v>2013</v>
      </c>
      <c r="I574">
        <f t="shared" si="80"/>
        <v>9</v>
      </c>
      <c r="J574" s="15">
        <f t="shared" si="81"/>
        <v>10</v>
      </c>
      <c r="K574" t="str">
        <f>+IF(G574="OUT of TIME",J574-VLOOKUP(B574,Enunciado!$F$3:$G$5,2,0),"")</f>
        <v/>
      </c>
    </row>
    <row r="575" spans="1:11" x14ac:dyDescent="0.25">
      <c r="A575" t="s">
        <v>584</v>
      </c>
      <c r="B575" t="s">
        <v>5</v>
      </c>
      <c r="C575" s="3">
        <v>41626</v>
      </c>
      <c r="D575" s="3">
        <v>41629</v>
      </c>
      <c r="E575" s="11" t="str">
        <f t="shared" si="77"/>
        <v>Dept5</v>
      </c>
      <c r="F575" s="1">
        <f>+VLOOKUP(B575,Enunciado!$F$3:$G$5,2,0)+C575</f>
        <v>41656</v>
      </c>
      <c r="G575" t="str">
        <f t="shared" si="78"/>
        <v>ON TIME</v>
      </c>
      <c r="H575">
        <f t="shared" si="79"/>
        <v>2013</v>
      </c>
      <c r="I575">
        <f t="shared" si="80"/>
        <v>12</v>
      </c>
      <c r="J575" s="15">
        <f t="shared" si="81"/>
        <v>3</v>
      </c>
      <c r="K575" t="str">
        <f>+IF(G575="OUT of TIME",J575-VLOOKUP(B575,Enunciado!$F$3:$G$5,2,0),"")</f>
        <v/>
      </c>
    </row>
    <row r="576" spans="1:11" x14ac:dyDescent="0.25">
      <c r="A576" t="s">
        <v>585</v>
      </c>
      <c r="B576" t="s">
        <v>7</v>
      </c>
      <c r="C576" s="3">
        <v>41242</v>
      </c>
      <c r="D576" s="3">
        <v>41245</v>
      </c>
      <c r="E576" s="11" t="str">
        <f t="shared" si="77"/>
        <v>Dept4</v>
      </c>
      <c r="F576" s="1">
        <f>+VLOOKUP(B576,Enunciado!$F$3:$G$5,2,0)+C576</f>
        <v>41257</v>
      </c>
      <c r="G576" t="str">
        <f t="shared" si="78"/>
        <v>ON TIME</v>
      </c>
      <c r="H576">
        <f t="shared" si="79"/>
        <v>2012</v>
      </c>
      <c r="I576">
        <f t="shared" si="80"/>
        <v>11</v>
      </c>
      <c r="J576" s="15">
        <f t="shared" si="81"/>
        <v>3</v>
      </c>
      <c r="K576" t="str">
        <f>+IF(G576="OUT of TIME",J576-VLOOKUP(B576,Enunciado!$F$3:$G$5,2,0),"")</f>
        <v/>
      </c>
    </row>
    <row r="577" spans="1:11" x14ac:dyDescent="0.25">
      <c r="A577" t="s">
        <v>586</v>
      </c>
      <c r="B577" t="s">
        <v>8</v>
      </c>
      <c r="C577" s="3">
        <v>41402</v>
      </c>
      <c r="D577" s="3">
        <v>41420</v>
      </c>
      <c r="E577" s="11" t="str">
        <f t="shared" si="77"/>
        <v>Dept2</v>
      </c>
      <c r="F577" s="1">
        <f>+VLOOKUP(B577,Enunciado!$F$3:$G$5,2,0)+C577</f>
        <v>41407</v>
      </c>
      <c r="G577" t="str">
        <f t="shared" si="78"/>
        <v>OUT OF TIME</v>
      </c>
      <c r="H577">
        <f t="shared" si="79"/>
        <v>2013</v>
      </c>
      <c r="I577">
        <f t="shared" si="80"/>
        <v>5</v>
      </c>
      <c r="J577" s="15">
        <f t="shared" si="81"/>
        <v>18</v>
      </c>
      <c r="K577">
        <f>+IF(G577="OUT of TIME",J577-VLOOKUP(B577,Enunciado!$F$3:$G$5,2,0),"")</f>
        <v>13</v>
      </c>
    </row>
    <row r="578" spans="1:11" x14ac:dyDescent="0.25">
      <c r="A578" t="s">
        <v>587</v>
      </c>
      <c r="B578" t="s">
        <v>7</v>
      </c>
      <c r="C578" s="3">
        <v>41251</v>
      </c>
      <c r="D578" s="3">
        <v>41252</v>
      </c>
      <c r="E578" s="11" t="str">
        <f t="shared" si="77"/>
        <v>Dept4</v>
      </c>
      <c r="F578" s="1">
        <f>+VLOOKUP(B578,Enunciado!$F$3:$G$5,2,0)+C578</f>
        <v>41266</v>
      </c>
      <c r="G578" t="str">
        <f t="shared" si="78"/>
        <v>ON TIME</v>
      </c>
      <c r="H578">
        <f t="shared" si="79"/>
        <v>2012</v>
      </c>
      <c r="I578">
        <f t="shared" si="80"/>
        <v>12</v>
      </c>
      <c r="J578" s="15">
        <f t="shared" si="81"/>
        <v>1</v>
      </c>
      <c r="K578" t="str">
        <f>+IF(G578="OUT of TIME",J578-VLOOKUP(B578,Enunciado!$F$3:$G$5,2,0),"")</f>
        <v/>
      </c>
    </row>
    <row r="579" spans="1:11" x14ac:dyDescent="0.25">
      <c r="A579" t="s">
        <v>588</v>
      </c>
      <c r="B579" t="s">
        <v>8</v>
      </c>
      <c r="C579" s="3">
        <v>41613</v>
      </c>
      <c r="D579" s="3">
        <v>41617</v>
      </c>
      <c r="E579" s="11" t="str">
        <f t="shared" ref="E579:E642" si="82">+LEFT(A579,5)</f>
        <v>Dept4</v>
      </c>
      <c r="F579" s="1">
        <f>+VLOOKUP(B579,Enunciado!$F$3:$G$5,2,0)+C579</f>
        <v>41618</v>
      </c>
      <c r="G579" t="str">
        <f t="shared" ref="G579:G642" si="83">+IF(F579&gt;=D579,"ON TIME","OUT OF TIME")</f>
        <v>ON TIME</v>
      </c>
      <c r="H579">
        <f t="shared" ref="H579:H642" si="84">+YEAR(C579)</f>
        <v>2013</v>
      </c>
      <c r="I579">
        <f t="shared" ref="I579:I642" si="85">+MONTH(C579)</f>
        <v>12</v>
      </c>
      <c r="J579" s="15">
        <f t="shared" ref="J579:J642" si="86">+D579-C579</f>
        <v>4</v>
      </c>
      <c r="K579" t="str">
        <f>+IF(G579="OUT of TIME",J579-VLOOKUP(B579,Enunciado!$F$3:$G$5,2,0),"")</f>
        <v/>
      </c>
    </row>
    <row r="580" spans="1:11" x14ac:dyDescent="0.25">
      <c r="A580" t="s">
        <v>589</v>
      </c>
      <c r="B580" t="s">
        <v>7</v>
      </c>
      <c r="C580" s="3">
        <v>41564</v>
      </c>
      <c r="D580" s="3">
        <v>41564</v>
      </c>
      <c r="E580" s="11" t="str">
        <f t="shared" si="82"/>
        <v>Dept5</v>
      </c>
      <c r="F580" s="1">
        <f>+VLOOKUP(B580,Enunciado!$F$3:$G$5,2,0)+C580</f>
        <v>41579</v>
      </c>
      <c r="G580" t="str">
        <f t="shared" si="83"/>
        <v>ON TIME</v>
      </c>
      <c r="H580">
        <f t="shared" si="84"/>
        <v>2013</v>
      </c>
      <c r="I580">
        <f t="shared" si="85"/>
        <v>10</v>
      </c>
      <c r="J580" s="15">
        <f t="shared" si="86"/>
        <v>0</v>
      </c>
      <c r="K580" t="str">
        <f>+IF(G580="OUT of TIME",J580-VLOOKUP(B580,Enunciado!$F$3:$G$5,2,0),"")</f>
        <v/>
      </c>
    </row>
    <row r="581" spans="1:11" x14ac:dyDescent="0.25">
      <c r="A581" t="s">
        <v>590</v>
      </c>
      <c r="B581" t="s">
        <v>7</v>
      </c>
      <c r="C581" s="3">
        <v>41176</v>
      </c>
      <c r="D581" s="3">
        <v>41180</v>
      </c>
      <c r="E581" s="11" t="str">
        <f t="shared" si="82"/>
        <v>Dept3</v>
      </c>
      <c r="F581" s="1">
        <f>+VLOOKUP(B581,Enunciado!$F$3:$G$5,2,0)+C581</f>
        <v>41191</v>
      </c>
      <c r="G581" t="str">
        <f t="shared" si="83"/>
        <v>ON TIME</v>
      </c>
      <c r="H581">
        <f t="shared" si="84"/>
        <v>2012</v>
      </c>
      <c r="I581">
        <f t="shared" si="85"/>
        <v>9</v>
      </c>
      <c r="J581" s="15">
        <f t="shared" si="86"/>
        <v>4</v>
      </c>
      <c r="K581" t="str">
        <f>+IF(G581="OUT of TIME",J581-VLOOKUP(B581,Enunciado!$F$3:$G$5,2,0),"")</f>
        <v/>
      </c>
    </row>
    <row r="582" spans="1:11" x14ac:dyDescent="0.25">
      <c r="A582" t="s">
        <v>591</v>
      </c>
      <c r="B582" t="s">
        <v>8</v>
      </c>
      <c r="C582" s="3">
        <v>41234</v>
      </c>
      <c r="D582" s="3">
        <v>41255</v>
      </c>
      <c r="E582" s="11" t="str">
        <f t="shared" si="82"/>
        <v>Dept3</v>
      </c>
      <c r="F582" s="1">
        <f>+VLOOKUP(B582,Enunciado!$F$3:$G$5,2,0)+C582</f>
        <v>41239</v>
      </c>
      <c r="G582" t="str">
        <f t="shared" si="83"/>
        <v>OUT OF TIME</v>
      </c>
      <c r="H582">
        <f t="shared" si="84"/>
        <v>2012</v>
      </c>
      <c r="I582">
        <f t="shared" si="85"/>
        <v>11</v>
      </c>
      <c r="J582" s="15">
        <f t="shared" si="86"/>
        <v>21</v>
      </c>
      <c r="K582">
        <f>+IF(G582="OUT of TIME",J582-VLOOKUP(B582,Enunciado!$F$3:$G$5,2,0),"")</f>
        <v>16</v>
      </c>
    </row>
    <row r="583" spans="1:11" x14ac:dyDescent="0.25">
      <c r="A583" t="s">
        <v>592</v>
      </c>
      <c r="B583" t="s">
        <v>7</v>
      </c>
      <c r="C583" s="3">
        <v>41323</v>
      </c>
      <c r="D583" s="3">
        <v>41332</v>
      </c>
      <c r="E583" s="11" t="str">
        <f t="shared" si="82"/>
        <v>Dept2</v>
      </c>
      <c r="F583" s="1">
        <f>+VLOOKUP(B583,Enunciado!$F$3:$G$5,2,0)+C583</f>
        <v>41338</v>
      </c>
      <c r="G583" t="str">
        <f t="shared" si="83"/>
        <v>ON TIME</v>
      </c>
      <c r="H583">
        <f t="shared" si="84"/>
        <v>2013</v>
      </c>
      <c r="I583">
        <f t="shared" si="85"/>
        <v>2</v>
      </c>
      <c r="J583" s="15">
        <f t="shared" si="86"/>
        <v>9</v>
      </c>
      <c r="K583" t="str">
        <f>+IF(G583="OUT of TIME",J583-VLOOKUP(B583,Enunciado!$F$3:$G$5,2,0),"")</f>
        <v/>
      </c>
    </row>
    <row r="584" spans="1:11" x14ac:dyDescent="0.25">
      <c r="A584" t="s">
        <v>593</v>
      </c>
      <c r="B584" t="s">
        <v>8</v>
      </c>
      <c r="C584" s="3">
        <v>41061</v>
      </c>
      <c r="D584" s="3">
        <v>41081</v>
      </c>
      <c r="E584" s="11" t="str">
        <f t="shared" si="82"/>
        <v>Dept5</v>
      </c>
      <c r="F584" s="1">
        <f>+VLOOKUP(B584,Enunciado!$F$3:$G$5,2,0)+C584</f>
        <v>41066</v>
      </c>
      <c r="G584" t="str">
        <f t="shared" si="83"/>
        <v>OUT OF TIME</v>
      </c>
      <c r="H584">
        <f t="shared" si="84"/>
        <v>2012</v>
      </c>
      <c r="I584">
        <f t="shared" si="85"/>
        <v>6</v>
      </c>
      <c r="J584" s="15">
        <f t="shared" si="86"/>
        <v>20</v>
      </c>
      <c r="K584">
        <f>+IF(G584="OUT of TIME",J584-VLOOKUP(B584,Enunciado!$F$3:$G$5,2,0),"")</f>
        <v>15</v>
      </c>
    </row>
    <row r="585" spans="1:11" x14ac:dyDescent="0.25">
      <c r="A585" t="s">
        <v>594</v>
      </c>
      <c r="B585" t="s">
        <v>7</v>
      </c>
      <c r="C585" s="3">
        <v>41504</v>
      </c>
      <c r="D585" s="3">
        <v>41522</v>
      </c>
      <c r="E585" s="11" t="str">
        <f t="shared" si="82"/>
        <v>Dept6</v>
      </c>
      <c r="F585" s="1">
        <f>+VLOOKUP(B585,Enunciado!$F$3:$G$5,2,0)+C585</f>
        <v>41519</v>
      </c>
      <c r="G585" t="str">
        <f t="shared" si="83"/>
        <v>OUT OF TIME</v>
      </c>
      <c r="H585">
        <f t="shared" si="84"/>
        <v>2013</v>
      </c>
      <c r="I585">
        <f t="shared" si="85"/>
        <v>8</v>
      </c>
      <c r="J585" s="15">
        <f t="shared" si="86"/>
        <v>18</v>
      </c>
      <c r="K585">
        <f>+IF(G585="OUT of TIME",J585-VLOOKUP(B585,Enunciado!$F$3:$G$5,2,0),"")</f>
        <v>3</v>
      </c>
    </row>
    <row r="586" spans="1:11" x14ac:dyDescent="0.25">
      <c r="A586" t="s">
        <v>595</v>
      </c>
      <c r="B586" t="s">
        <v>8</v>
      </c>
      <c r="C586" s="3">
        <v>41526</v>
      </c>
      <c r="D586" s="3">
        <v>41530</v>
      </c>
      <c r="E586" s="11" t="str">
        <f t="shared" si="82"/>
        <v>Dept2</v>
      </c>
      <c r="F586" s="1">
        <f>+VLOOKUP(B586,Enunciado!$F$3:$G$5,2,0)+C586</f>
        <v>41531</v>
      </c>
      <c r="G586" t="str">
        <f t="shared" si="83"/>
        <v>ON TIME</v>
      </c>
      <c r="H586">
        <f t="shared" si="84"/>
        <v>2013</v>
      </c>
      <c r="I586">
        <f t="shared" si="85"/>
        <v>9</v>
      </c>
      <c r="J586" s="15">
        <f t="shared" si="86"/>
        <v>4</v>
      </c>
      <c r="K586" t="str">
        <f>+IF(G586="OUT of TIME",J586-VLOOKUP(B586,Enunciado!$F$3:$G$5,2,0),"")</f>
        <v/>
      </c>
    </row>
    <row r="587" spans="1:11" x14ac:dyDescent="0.25">
      <c r="A587" t="s">
        <v>596</v>
      </c>
      <c r="B587" t="s">
        <v>5</v>
      </c>
      <c r="C587" s="3">
        <v>41079</v>
      </c>
      <c r="D587" s="3">
        <v>41079</v>
      </c>
      <c r="E587" s="11" t="str">
        <f t="shared" si="82"/>
        <v>Dept3</v>
      </c>
      <c r="F587" s="1">
        <f>+VLOOKUP(B587,Enunciado!$F$3:$G$5,2,0)+C587</f>
        <v>41109</v>
      </c>
      <c r="G587" t="str">
        <f t="shared" si="83"/>
        <v>ON TIME</v>
      </c>
      <c r="H587">
        <f t="shared" si="84"/>
        <v>2012</v>
      </c>
      <c r="I587">
        <f t="shared" si="85"/>
        <v>6</v>
      </c>
      <c r="J587" s="15">
        <f t="shared" si="86"/>
        <v>0</v>
      </c>
      <c r="K587" t="str">
        <f>+IF(G587="OUT of TIME",J587-VLOOKUP(B587,Enunciado!$F$3:$G$5,2,0),"")</f>
        <v/>
      </c>
    </row>
    <row r="588" spans="1:11" x14ac:dyDescent="0.25">
      <c r="A588" t="s">
        <v>597</v>
      </c>
      <c r="B588" t="s">
        <v>7</v>
      </c>
      <c r="C588" s="3">
        <v>41071</v>
      </c>
      <c r="D588" s="3">
        <v>41112</v>
      </c>
      <c r="E588" s="11" t="str">
        <f t="shared" si="82"/>
        <v>Dept5</v>
      </c>
      <c r="F588" s="1">
        <f>+VLOOKUP(B588,Enunciado!$F$3:$G$5,2,0)+C588</f>
        <v>41086</v>
      </c>
      <c r="G588" t="str">
        <f t="shared" si="83"/>
        <v>OUT OF TIME</v>
      </c>
      <c r="H588">
        <f t="shared" si="84"/>
        <v>2012</v>
      </c>
      <c r="I588">
        <f t="shared" si="85"/>
        <v>6</v>
      </c>
      <c r="J588" s="15">
        <f t="shared" si="86"/>
        <v>41</v>
      </c>
      <c r="K588">
        <f>+IF(G588="OUT of TIME",J588-VLOOKUP(B588,Enunciado!$F$3:$G$5,2,0),"")</f>
        <v>26</v>
      </c>
    </row>
    <row r="589" spans="1:11" x14ac:dyDescent="0.25">
      <c r="A589" t="s">
        <v>598</v>
      </c>
      <c r="B589" t="s">
        <v>7</v>
      </c>
      <c r="C589" s="3">
        <v>41440</v>
      </c>
      <c r="D589" s="3">
        <v>41442</v>
      </c>
      <c r="E589" s="11" t="str">
        <f t="shared" si="82"/>
        <v>Dept3</v>
      </c>
      <c r="F589" s="1">
        <f>+VLOOKUP(B589,Enunciado!$F$3:$G$5,2,0)+C589</f>
        <v>41455</v>
      </c>
      <c r="G589" t="str">
        <f t="shared" si="83"/>
        <v>ON TIME</v>
      </c>
      <c r="H589">
        <f t="shared" si="84"/>
        <v>2013</v>
      </c>
      <c r="I589">
        <f t="shared" si="85"/>
        <v>6</v>
      </c>
      <c r="J589" s="15">
        <f t="shared" si="86"/>
        <v>2</v>
      </c>
      <c r="K589" t="str">
        <f>+IF(G589="OUT of TIME",J589-VLOOKUP(B589,Enunciado!$F$3:$G$5,2,0),"")</f>
        <v/>
      </c>
    </row>
    <row r="590" spans="1:11" x14ac:dyDescent="0.25">
      <c r="A590" t="s">
        <v>599</v>
      </c>
      <c r="B590" t="s">
        <v>8</v>
      </c>
      <c r="C590" s="3">
        <v>41309</v>
      </c>
      <c r="D590" s="3">
        <v>41343</v>
      </c>
      <c r="E590" s="11" t="str">
        <f t="shared" si="82"/>
        <v>Dept3</v>
      </c>
      <c r="F590" s="1">
        <f>+VLOOKUP(B590,Enunciado!$F$3:$G$5,2,0)+C590</f>
        <v>41314</v>
      </c>
      <c r="G590" t="str">
        <f t="shared" si="83"/>
        <v>OUT OF TIME</v>
      </c>
      <c r="H590">
        <f t="shared" si="84"/>
        <v>2013</v>
      </c>
      <c r="I590">
        <f t="shared" si="85"/>
        <v>2</v>
      </c>
      <c r="J590" s="15">
        <f t="shared" si="86"/>
        <v>34</v>
      </c>
      <c r="K590">
        <f>+IF(G590="OUT of TIME",J590-VLOOKUP(B590,Enunciado!$F$3:$G$5,2,0),"")</f>
        <v>29</v>
      </c>
    </row>
    <row r="591" spans="1:11" x14ac:dyDescent="0.25">
      <c r="A591" t="s">
        <v>600</v>
      </c>
      <c r="B591" t="s">
        <v>7</v>
      </c>
      <c r="C591" s="3">
        <v>41447</v>
      </c>
      <c r="D591" s="3">
        <v>41463</v>
      </c>
      <c r="E591" s="11" t="str">
        <f t="shared" si="82"/>
        <v>Dept1</v>
      </c>
      <c r="F591" s="1">
        <f>+VLOOKUP(B591,Enunciado!$F$3:$G$5,2,0)+C591</f>
        <v>41462</v>
      </c>
      <c r="G591" t="str">
        <f t="shared" si="83"/>
        <v>OUT OF TIME</v>
      </c>
      <c r="H591">
        <f t="shared" si="84"/>
        <v>2013</v>
      </c>
      <c r="I591">
        <f t="shared" si="85"/>
        <v>6</v>
      </c>
      <c r="J591" s="15">
        <f t="shared" si="86"/>
        <v>16</v>
      </c>
      <c r="K591">
        <f>+IF(G591="OUT of TIME",J591-VLOOKUP(B591,Enunciado!$F$3:$G$5,2,0),"")</f>
        <v>1</v>
      </c>
    </row>
    <row r="592" spans="1:11" x14ac:dyDescent="0.25">
      <c r="A592" t="s">
        <v>601</v>
      </c>
      <c r="B592" t="s">
        <v>7</v>
      </c>
      <c r="C592" s="3">
        <v>41386</v>
      </c>
      <c r="D592" s="3">
        <v>41389</v>
      </c>
      <c r="E592" s="11" t="str">
        <f t="shared" si="82"/>
        <v>Dept5</v>
      </c>
      <c r="F592" s="1">
        <f>+VLOOKUP(B592,Enunciado!$F$3:$G$5,2,0)+C592</f>
        <v>41401</v>
      </c>
      <c r="G592" t="str">
        <f t="shared" si="83"/>
        <v>ON TIME</v>
      </c>
      <c r="H592">
        <f t="shared" si="84"/>
        <v>2013</v>
      </c>
      <c r="I592">
        <f t="shared" si="85"/>
        <v>4</v>
      </c>
      <c r="J592" s="15">
        <f t="shared" si="86"/>
        <v>3</v>
      </c>
      <c r="K592" t="str">
        <f>+IF(G592="OUT of TIME",J592-VLOOKUP(B592,Enunciado!$F$3:$G$5,2,0),"")</f>
        <v/>
      </c>
    </row>
    <row r="593" spans="1:11" x14ac:dyDescent="0.25">
      <c r="A593" t="s">
        <v>602</v>
      </c>
      <c r="B593" t="s">
        <v>7</v>
      </c>
      <c r="C593" s="3">
        <v>41541</v>
      </c>
      <c r="D593" s="3">
        <v>41566</v>
      </c>
      <c r="E593" s="11" t="str">
        <f t="shared" si="82"/>
        <v>Dept6</v>
      </c>
      <c r="F593" s="1">
        <f>+VLOOKUP(B593,Enunciado!$F$3:$G$5,2,0)+C593</f>
        <v>41556</v>
      </c>
      <c r="G593" t="str">
        <f t="shared" si="83"/>
        <v>OUT OF TIME</v>
      </c>
      <c r="H593">
        <f t="shared" si="84"/>
        <v>2013</v>
      </c>
      <c r="I593">
        <f t="shared" si="85"/>
        <v>9</v>
      </c>
      <c r="J593" s="15">
        <f t="shared" si="86"/>
        <v>25</v>
      </c>
      <c r="K593">
        <f>+IF(G593="OUT of TIME",J593-VLOOKUP(B593,Enunciado!$F$3:$G$5,2,0),"")</f>
        <v>10</v>
      </c>
    </row>
    <row r="594" spans="1:11" x14ac:dyDescent="0.25">
      <c r="A594" t="s">
        <v>603</v>
      </c>
      <c r="B594" t="s">
        <v>5</v>
      </c>
      <c r="C594" s="3">
        <v>41321</v>
      </c>
      <c r="D594" s="3">
        <v>41351</v>
      </c>
      <c r="E594" s="11" t="str">
        <f t="shared" si="82"/>
        <v>Dept3</v>
      </c>
      <c r="F594" s="1">
        <f>+VLOOKUP(B594,Enunciado!$F$3:$G$5,2,0)+C594</f>
        <v>41351</v>
      </c>
      <c r="G594" t="str">
        <f t="shared" si="83"/>
        <v>ON TIME</v>
      </c>
      <c r="H594">
        <f t="shared" si="84"/>
        <v>2013</v>
      </c>
      <c r="I594">
        <f t="shared" si="85"/>
        <v>2</v>
      </c>
      <c r="J594" s="15">
        <f t="shared" si="86"/>
        <v>30</v>
      </c>
      <c r="K594" t="str">
        <f>+IF(G594="OUT of TIME",J594-VLOOKUP(B594,Enunciado!$F$3:$G$5,2,0),"")</f>
        <v/>
      </c>
    </row>
    <row r="595" spans="1:11" x14ac:dyDescent="0.25">
      <c r="A595" t="s">
        <v>604</v>
      </c>
      <c r="B595" t="s">
        <v>5</v>
      </c>
      <c r="C595" s="3">
        <v>41070</v>
      </c>
      <c r="D595" s="3">
        <v>41089</v>
      </c>
      <c r="E595" s="11" t="str">
        <f t="shared" si="82"/>
        <v>Dept1</v>
      </c>
      <c r="F595" s="1">
        <f>+VLOOKUP(B595,Enunciado!$F$3:$G$5,2,0)+C595</f>
        <v>41100</v>
      </c>
      <c r="G595" t="str">
        <f t="shared" si="83"/>
        <v>ON TIME</v>
      </c>
      <c r="H595">
        <f t="shared" si="84"/>
        <v>2012</v>
      </c>
      <c r="I595">
        <f t="shared" si="85"/>
        <v>6</v>
      </c>
      <c r="J595" s="15">
        <f t="shared" si="86"/>
        <v>19</v>
      </c>
      <c r="K595" t="str">
        <f>+IF(G595="OUT of TIME",J595-VLOOKUP(B595,Enunciado!$F$3:$G$5,2,0),"")</f>
        <v/>
      </c>
    </row>
    <row r="596" spans="1:11" x14ac:dyDescent="0.25">
      <c r="A596" t="s">
        <v>605</v>
      </c>
      <c r="B596" t="s">
        <v>7</v>
      </c>
      <c r="C596" s="3">
        <v>41205</v>
      </c>
      <c r="D596" s="3">
        <v>41211</v>
      </c>
      <c r="E596" s="11" t="str">
        <f t="shared" si="82"/>
        <v>Dept6</v>
      </c>
      <c r="F596" s="1">
        <f>+VLOOKUP(B596,Enunciado!$F$3:$G$5,2,0)+C596</f>
        <v>41220</v>
      </c>
      <c r="G596" t="str">
        <f t="shared" si="83"/>
        <v>ON TIME</v>
      </c>
      <c r="H596">
        <f t="shared" si="84"/>
        <v>2012</v>
      </c>
      <c r="I596">
        <f t="shared" si="85"/>
        <v>10</v>
      </c>
      <c r="J596" s="15">
        <f t="shared" si="86"/>
        <v>6</v>
      </c>
      <c r="K596" t="str">
        <f>+IF(G596="OUT of TIME",J596-VLOOKUP(B596,Enunciado!$F$3:$G$5,2,0),"")</f>
        <v/>
      </c>
    </row>
    <row r="597" spans="1:11" x14ac:dyDescent="0.25">
      <c r="A597" t="s">
        <v>606</v>
      </c>
      <c r="B597" t="s">
        <v>7</v>
      </c>
      <c r="C597" s="3">
        <v>41500</v>
      </c>
      <c r="D597" s="3">
        <v>41503</v>
      </c>
      <c r="E597" s="11" t="str">
        <f t="shared" si="82"/>
        <v>Dept1</v>
      </c>
      <c r="F597" s="1">
        <f>+VLOOKUP(B597,Enunciado!$F$3:$G$5,2,0)+C597</f>
        <v>41515</v>
      </c>
      <c r="G597" t="str">
        <f t="shared" si="83"/>
        <v>ON TIME</v>
      </c>
      <c r="H597">
        <f t="shared" si="84"/>
        <v>2013</v>
      </c>
      <c r="I597">
        <f t="shared" si="85"/>
        <v>8</v>
      </c>
      <c r="J597" s="15">
        <f t="shared" si="86"/>
        <v>3</v>
      </c>
      <c r="K597" t="str">
        <f>+IF(G597="OUT of TIME",J597-VLOOKUP(B597,Enunciado!$F$3:$G$5,2,0),"")</f>
        <v/>
      </c>
    </row>
    <row r="598" spans="1:11" x14ac:dyDescent="0.25">
      <c r="A598" t="s">
        <v>607</v>
      </c>
      <c r="B598" t="s">
        <v>5</v>
      </c>
      <c r="C598" s="3">
        <v>41362</v>
      </c>
      <c r="D598" s="3">
        <v>41367</v>
      </c>
      <c r="E598" s="11" t="str">
        <f t="shared" si="82"/>
        <v>Dept6</v>
      </c>
      <c r="F598" s="1">
        <f>+VLOOKUP(B598,Enunciado!$F$3:$G$5,2,0)+C598</f>
        <v>41392</v>
      </c>
      <c r="G598" t="str">
        <f t="shared" si="83"/>
        <v>ON TIME</v>
      </c>
      <c r="H598">
        <f t="shared" si="84"/>
        <v>2013</v>
      </c>
      <c r="I598">
        <f t="shared" si="85"/>
        <v>3</v>
      </c>
      <c r="J598" s="15">
        <f t="shared" si="86"/>
        <v>5</v>
      </c>
      <c r="K598" t="str">
        <f>+IF(G598="OUT of TIME",J598-VLOOKUP(B598,Enunciado!$F$3:$G$5,2,0),"")</f>
        <v/>
      </c>
    </row>
    <row r="599" spans="1:11" x14ac:dyDescent="0.25">
      <c r="A599" t="s">
        <v>608</v>
      </c>
      <c r="B599" t="s">
        <v>5</v>
      </c>
      <c r="C599" s="3">
        <v>41346</v>
      </c>
      <c r="D599" s="3">
        <v>41377</v>
      </c>
      <c r="E599" s="11" t="str">
        <f t="shared" si="82"/>
        <v>Dept4</v>
      </c>
      <c r="F599" s="1">
        <f>+VLOOKUP(B599,Enunciado!$F$3:$G$5,2,0)+C599</f>
        <v>41376</v>
      </c>
      <c r="G599" t="str">
        <f t="shared" si="83"/>
        <v>OUT OF TIME</v>
      </c>
      <c r="H599">
        <f t="shared" si="84"/>
        <v>2013</v>
      </c>
      <c r="I599">
        <f t="shared" si="85"/>
        <v>3</v>
      </c>
      <c r="J599" s="15">
        <f t="shared" si="86"/>
        <v>31</v>
      </c>
      <c r="K599">
        <f>+IF(G599="OUT of TIME",J599-VLOOKUP(B599,Enunciado!$F$3:$G$5,2,0),"")</f>
        <v>1</v>
      </c>
    </row>
    <row r="600" spans="1:11" x14ac:dyDescent="0.25">
      <c r="A600" t="s">
        <v>609</v>
      </c>
      <c r="B600" t="s">
        <v>5</v>
      </c>
      <c r="C600" s="3">
        <v>41587</v>
      </c>
      <c r="D600" s="3">
        <v>41624</v>
      </c>
      <c r="E600" s="11" t="str">
        <f t="shared" si="82"/>
        <v>Dept2</v>
      </c>
      <c r="F600" s="1">
        <f>+VLOOKUP(B600,Enunciado!$F$3:$G$5,2,0)+C600</f>
        <v>41617</v>
      </c>
      <c r="G600" t="str">
        <f t="shared" si="83"/>
        <v>OUT OF TIME</v>
      </c>
      <c r="H600">
        <f t="shared" si="84"/>
        <v>2013</v>
      </c>
      <c r="I600">
        <f t="shared" si="85"/>
        <v>11</v>
      </c>
      <c r="J600" s="15">
        <f t="shared" si="86"/>
        <v>37</v>
      </c>
      <c r="K600">
        <f>+IF(G600="OUT of TIME",J600-VLOOKUP(B600,Enunciado!$F$3:$G$5,2,0),"")</f>
        <v>7</v>
      </c>
    </row>
    <row r="601" spans="1:11" x14ac:dyDescent="0.25">
      <c r="A601" t="s">
        <v>610</v>
      </c>
      <c r="B601" t="s">
        <v>7</v>
      </c>
      <c r="C601" s="3">
        <v>41518</v>
      </c>
      <c r="D601" s="3">
        <v>41520</v>
      </c>
      <c r="E601" s="11" t="str">
        <f t="shared" si="82"/>
        <v>Dept6</v>
      </c>
      <c r="F601" s="1">
        <f>+VLOOKUP(B601,Enunciado!$F$3:$G$5,2,0)+C601</f>
        <v>41533</v>
      </c>
      <c r="G601" t="str">
        <f t="shared" si="83"/>
        <v>ON TIME</v>
      </c>
      <c r="H601">
        <f t="shared" si="84"/>
        <v>2013</v>
      </c>
      <c r="I601">
        <f t="shared" si="85"/>
        <v>9</v>
      </c>
      <c r="J601" s="15">
        <f t="shared" si="86"/>
        <v>2</v>
      </c>
      <c r="K601" t="str">
        <f>+IF(G601="OUT of TIME",J601-VLOOKUP(B601,Enunciado!$F$3:$G$5,2,0),"")</f>
        <v/>
      </c>
    </row>
    <row r="602" spans="1:11" x14ac:dyDescent="0.25">
      <c r="A602" t="s">
        <v>611</v>
      </c>
      <c r="B602" t="s">
        <v>8</v>
      </c>
      <c r="C602" s="3">
        <v>40993</v>
      </c>
      <c r="D602" s="3">
        <v>41000</v>
      </c>
      <c r="E602" s="11" t="str">
        <f t="shared" si="82"/>
        <v>Dept3</v>
      </c>
      <c r="F602" s="1">
        <f>+VLOOKUP(B602,Enunciado!$F$3:$G$5,2,0)+C602</f>
        <v>40998</v>
      </c>
      <c r="G602" t="str">
        <f t="shared" si="83"/>
        <v>OUT OF TIME</v>
      </c>
      <c r="H602">
        <f t="shared" si="84"/>
        <v>2012</v>
      </c>
      <c r="I602">
        <f t="shared" si="85"/>
        <v>3</v>
      </c>
      <c r="J602" s="15">
        <f t="shared" si="86"/>
        <v>7</v>
      </c>
      <c r="K602">
        <f>+IF(G602="OUT of TIME",J602-VLOOKUP(B602,Enunciado!$F$3:$G$5,2,0),"")</f>
        <v>2</v>
      </c>
    </row>
    <row r="603" spans="1:11" x14ac:dyDescent="0.25">
      <c r="A603" t="s">
        <v>612</v>
      </c>
      <c r="B603" t="s">
        <v>7</v>
      </c>
      <c r="C603" s="3">
        <v>41355</v>
      </c>
      <c r="D603" s="3">
        <v>41376</v>
      </c>
      <c r="E603" s="11" t="str">
        <f t="shared" si="82"/>
        <v>Dept3</v>
      </c>
      <c r="F603" s="1">
        <f>+VLOOKUP(B603,Enunciado!$F$3:$G$5,2,0)+C603</f>
        <v>41370</v>
      </c>
      <c r="G603" t="str">
        <f t="shared" si="83"/>
        <v>OUT OF TIME</v>
      </c>
      <c r="H603">
        <f t="shared" si="84"/>
        <v>2013</v>
      </c>
      <c r="I603">
        <f t="shared" si="85"/>
        <v>3</v>
      </c>
      <c r="J603" s="15">
        <f t="shared" si="86"/>
        <v>21</v>
      </c>
      <c r="K603">
        <f>+IF(G603="OUT of TIME",J603-VLOOKUP(B603,Enunciado!$F$3:$G$5,2,0),"")</f>
        <v>6</v>
      </c>
    </row>
    <row r="604" spans="1:11" x14ac:dyDescent="0.25">
      <c r="A604" t="s">
        <v>613</v>
      </c>
      <c r="B604" t="s">
        <v>7</v>
      </c>
      <c r="C604" s="3">
        <v>41638</v>
      </c>
      <c r="D604" s="3">
        <v>41639</v>
      </c>
      <c r="E604" s="11" t="str">
        <f t="shared" si="82"/>
        <v>Dept5</v>
      </c>
      <c r="F604" s="1">
        <f>+VLOOKUP(B604,Enunciado!$F$3:$G$5,2,0)+C604</f>
        <v>41653</v>
      </c>
      <c r="G604" t="str">
        <f t="shared" si="83"/>
        <v>ON TIME</v>
      </c>
      <c r="H604">
        <f t="shared" si="84"/>
        <v>2013</v>
      </c>
      <c r="I604">
        <f t="shared" si="85"/>
        <v>12</v>
      </c>
      <c r="J604" s="15">
        <f t="shared" si="86"/>
        <v>1</v>
      </c>
      <c r="K604" t="str">
        <f>+IF(G604="OUT of TIME",J604-VLOOKUP(B604,Enunciado!$F$3:$G$5,2,0),"")</f>
        <v/>
      </c>
    </row>
    <row r="605" spans="1:11" x14ac:dyDescent="0.25">
      <c r="A605" t="s">
        <v>614</v>
      </c>
      <c r="B605" t="s">
        <v>7</v>
      </c>
      <c r="C605" s="3">
        <v>41084</v>
      </c>
      <c r="D605" s="3">
        <v>41088</v>
      </c>
      <c r="E605" s="11" t="str">
        <f t="shared" si="82"/>
        <v>Dept3</v>
      </c>
      <c r="F605" s="1">
        <f>+VLOOKUP(B605,Enunciado!$F$3:$G$5,2,0)+C605</f>
        <v>41099</v>
      </c>
      <c r="G605" t="str">
        <f t="shared" si="83"/>
        <v>ON TIME</v>
      </c>
      <c r="H605">
        <f t="shared" si="84"/>
        <v>2012</v>
      </c>
      <c r="I605">
        <f t="shared" si="85"/>
        <v>6</v>
      </c>
      <c r="J605" s="15">
        <f t="shared" si="86"/>
        <v>4</v>
      </c>
      <c r="K605" t="str">
        <f>+IF(G605="OUT of TIME",J605-VLOOKUP(B605,Enunciado!$F$3:$G$5,2,0),"")</f>
        <v/>
      </c>
    </row>
    <row r="606" spans="1:11" x14ac:dyDescent="0.25">
      <c r="A606" t="s">
        <v>615</v>
      </c>
      <c r="B606" t="s">
        <v>5</v>
      </c>
      <c r="C606" s="3">
        <v>41463</v>
      </c>
      <c r="D606" s="3">
        <v>41463</v>
      </c>
      <c r="E606" s="11" t="str">
        <f t="shared" si="82"/>
        <v>Dept3</v>
      </c>
      <c r="F606" s="1">
        <f>+VLOOKUP(B606,Enunciado!$F$3:$G$5,2,0)+C606</f>
        <v>41493</v>
      </c>
      <c r="G606" t="str">
        <f t="shared" si="83"/>
        <v>ON TIME</v>
      </c>
      <c r="H606">
        <f t="shared" si="84"/>
        <v>2013</v>
      </c>
      <c r="I606">
        <f t="shared" si="85"/>
        <v>7</v>
      </c>
      <c r="J606" s="15">
        <f t="shared" si="86"/>
        <v>0</v>
      </c>
      <c r="K606" t="str">
        <f>+IF(G606="OUT of TIME",J606-VLOOKUP(B606,Enunciado!$F$3:$G$5,2,0),"")</f>
        <v/>
      </c>
    </row>
    <row r="607" spans="1:11" x14ac:dyDescent="0.25">
      <c r="A607" t="s">
        <v>616</v>
      </c>
      <c r="B607" t="s">
        <v>8</v>
      </c>
      <c r="C607" s="3">
        <v>41055</v>
      </c>
      <c r="D607" s="3">
        <v>41074</v>
      </c>
      <c r="E607" s="11" t="str">
        <f t="shared" si="82"/>
        <v>Dept1</v>
      </c>
      <c r="F607" s="1">
        <f>+VLOOKUP(B607,Enunciado!$F$3:$G$5,2,0)+C607</f>
        <v>41060</v>
      </c>
      <c r="G607" t="str">
        <f t="shared" si="83"/>
        <v>OUT OF TIME</v>
      </c>
      <c r="H607">
        <f t="shared" si="84"/>
        <v>2012</v>
      </c>
      <c r="I607">
        <f t="shared" si="85"/>
        <v>5</v>
      </c>
      <c r="J607" s="15">
        <f t="shared" si="86"/>
        <v>19</v>
      </c>
      <c r="K607">
        <f>+IF(G607="OUT of TIME",J607-VLOOKUP(B607,Enunciado!$F$3:$G$5,2,0),"")</f>
        <v>14</v>
      </c>
    </row>
    <row r="608" spans="1:11" x14ac:dyDescent="0.25">
      <c r="A608" t="s">
        <v>617</v>
      </c>
      <c r="B608" t="s">
        <v>8</v>
      </c>
      <c r="C608" s="3">
        <v>41075</v>
      </c>
      <c r="D608" s="3">
        <v>41076</v>
      </c>
      <c r="E608" s="11" t="str">
        <f t="shared" si="82"/>
        <v>Dept4</v>
      </c>
      <c r="F608" s="1">
        <f>+VLOOKUP(B608,Enunciado!$F$3:$G$5,2,0)+C608</f>
        <v>41080</v>
      </c>
      <c r="G608" t="str">
        <f t="shared" si="83"/>
        <v>ON TIME</v>
      </c>
      <c r="H608">
        <f t="shared" si="84"/>
        <v>2012</v>
      </c>
      <c r="I608">
        <f t="shared" si="85"/>
        <v>6</v>
      </c>
      <c r="J608" s="15">
        <f t="shared" si="86"/>
        <v>1</v>
      </c>
      <c r="K608" t="str">
        <f>+IF(G608="OUT of TIME",J608-VLOOKUP(B608,Enunciado!$F$3:$G$5,2,0),"")</f>
        <v/>
      </c>
    </row>
    <row r="609" spans="1:11" x14ac:dyDescent="0.25">
      <c r="A609" t="s">
        <v>618</v>
      </c>
      <c r="B609" t="s">
        <v>8</v>
      </c>
      <c r="C609" s="3">
        <v>40979</v>
      </c>
      <c r="D609" s="3">
        <v>40997</v>
      </c>
      <c r="E609" s="11" t="str">
        <f t="shared" si="82"/>
        <v>Dept1</v>
      </c>
      <c r="F609" s="1">
        <f>+VLOOKUP(B609,Enunciado!$F$3:$G$5,2,0)+C609</f>
        <v>40984</v>
      </c>
      <c r="G609" t="str">
        <f t="shared" si="83"/>
        <v>OUT OF TIME</v>
      </c>
      <c r="H609">
        <f t="shared" si="84"/>
        <v>2012</v>
      </c>
      <c r="I609">
        <f t="shared" si="85"/>
        <v>3</v>
      </c>
      <c r="J609" s="15">
        <f t="shared" si="86"/>
        <v>18</v>
      </c>
      <c r="K609">
        <f>+IF(G609="OUT of TIME",J609-VLOOKUP(B609,Enunciado!$F$3:$G$5,2,0),"")</f>
        <v>13</v>
      </c>
    </row>
    <row r="610" spans="1:11" x14ac:dyDescent="0.25">
      <c r="A610" t="s">
        <v>619</v>
      </c>
      <c r="B610" t="s">
        <v>5</v>
      </c>
      <c r="C610" s="3">
        <v>41361</v>
      </c>
      <c r="D610" s="3">
        <v>41365</v>
      </c>
      <c r="E610" s="11" t="str">
        <f t="shared" si="82"/>
        <v>Dept2</v>
      </c>
      <c r="F610" s="1">
        <f>+VLOOKUP(B610,Enunciado!$F$3:$G$5,2,0)+C610</f>
        <v>41391</v>
      </c>
      <c r="G610" t="str">
        <f t="shared" si="83"/>
        <v>ON TIME</v>
      </c>
      <c r="H610">
        <f t="shared" si="84"/>
        <v>2013</v>
      </c>
      <c r="I610">
        <f t="shared" si="85"/>
        <v>3</v>
      </c>
      <c r="J610" s="15">
        <f t="shared" si="86"/>
        <v>4</v>
      </c>
      <c r="K610" t="str">
        <f>+IF(G610="OUT of TIME",J610-VLOOKUP(B610,Enunciado!$F$3:$G$5,2,0),"")</f>
        <v/>
      </c>
    </row>
    <row r="611" spans="1:11" x14ac:dyDescent="0.25">
      <c r="A611" t="s">
        <v>620</v>
      </c>
      <c r="B611" t="s">
        <v>7</v>
      </c>
      <c r="C611" s="3">
        <v>41222</v>
      </c>
      <c r="D611" s="3">
        <v>41226</v>
      </c>
      <c r="E611" s="11" t="str">
        <f t="shared" si="82"/>
        <v>Dept1</v>
      </c>
      <c r="F611" s="1">
        <f>+VLOOKUP(B611,Enunciado!$F$3:$G$5,2,0)+C611</f>
        <v>41237</v>
      </c>
      <c r="G611" t="str">
        <f t="shared" si="83"/>
        <v>ON TIME</v>
      </c>
      <c r="H611">
        <f t="shared" si="84"/>
        <v>2012</v>
      </c>
      <c r="I611">
        <f t="shared" si="85"/>
        <v>11</v>
      </c>
      <c r="J611" s="15">
        <f t="shared" si="86"/>
        <v>4</v>
      </c>
      <c r="K611" t="str">
        <f>+IF(G611="OUT of TIME",J611-VLOOKUP(B611,Enunciado!$F$3:$G$5,2,0),"")</f>
        <v/>
      </c>
    </row>
    <row r="612" spans="1:11" x14ac:dyDescent="0.25">
      <c r="A612" t="s">
        <v>621</v>
      </c>
      <c r="B612" t="s">
        <v>8</v>
      </c>
      <c r="C612" s="3">
        <v>41574</v>
      </c>
      <c r="D612" s="3">
        <v>41578</v>
      </c>
      <c r="E612" s="11" t="str">
        <f t="shared" si="82"/>
        <v>Dept2</v>
      </c>
      <c r="F612" s="1">
        <f>+VLOOKUP(B612,Enunciado!$F$3:$G$5,2,0)+C612</f>
        <v>41579</v>
      </c>
      <c r="G612" t="str">
        <f t="shared" si="83"/>
        <v>ON TIME</v>
      </c>
      <c r="H612">
        <f t="shared" si="84"/>
        <v>2013</v>
      </c>
      <c r="I612">
        <f t="shared" si="85"/>
        <v>10</v>
      </c>
      <c r="J612" s="15">
        <f t="shared" si="86"/>
        <v>4</v>
      </c>
      <c r="K612" t="str">
        <f>+IF(G612="OUT of TIME",J612-VLOOKUP(B612,Enunciado!$F$3:$G$5,2,0),"")</f>
        <v/>
      </c>
    </row>
    <row r="613" spans="1:11" x14ac:dyDescent="0.25">
      <c r="A613" t="s">
        <v>622</v>
      </c>
      <c r="B613" t="s">
        <v>7</v>
      </c>
      <c r="C613" s="3">
        <v>41273</v>
      </c>
      <c r="D613" s="3">
        <v>41286</v>
      </c>
      <c r="E613" s="11" t="str">
        <f t="shared" si="82"/>
        <v>Dept6</v>
      </c>
      <c r="F613" s="1">
        <f>+VLOOKUP(B613,Enunciado!$F$3:$G$5,2,0)+C613</f>
        <v>41288</v>
      </c>
      <c r="G613" t="str">
        <f t="shared" si="83"/>
        <v>ON TIME</v>
      </c>
      <c r="H613">
        <f t="shared" si="84"/>
        <v>2012</v>
      </c>
      <c r="I613">
        <f t="shared" si="85"/>
        <v>12</v>
      </c>
      <c r="J613" s="15">
        <f t="shared" si="86"/>
        <v>13</v>
      </c>
      <c r="K613" t="str">
        <f>+IF(G613="OUT of TIME",J613-VLOOKUP(B613,Enunciado!$F$3:$G$5,2,0),"")</f>
        <v/>
      </c>
    </row>
    <row r="614" spans="1:11" x14ac:dyDescent="0.25">
      <c r="A614" t="s">
        <v>623</v>
      </c>
      <c r="B614" t="s">
        <v>8</v>
      </c>
      <c r="C614" s="3">
        <v>41554</v>
      </c>
      <c r="D614" s="3">
        <v>41554</v>
      </c>
      <c r="E614" s="11" t="str">
        <f t="shared" si="82"/>
        <v>Dept6</v>
      </c>
      <c r="F614" s="1">
        <f>+VLOOKUP(B614,Enunciado!$F$3:$G$5,2,0)+C614</f>
        <v>41559</v>
      </c>
      <c r="G614" t="str">
        <f t="shared" si="83"/>
        <v>ON TIME</v>
      </c>
      <c r="H614">
        <f t="shared" si="84"/>
        <v>2013</v>
      </c>
      <c r="I614">
        <f t="shared" si="85"/>
        <v>10</v>
      </c>
      <c r="J614" s="15">
        <f t="shared" si="86"/>
        <v>0</v>
      </c>
      <c r="K614" t="str">
        <f>+IF(G614="OUT of TIME",J614-VLOOKUP(B614,Enunciado!$F$3:$G$5,2,0),"")</f>
        <v/>
      </c>
    </row>
    <row r="615" spans="1:11" x14ac:dyDescent="0.25">
      <c r="A615" t="s">
        <v>624</v>
      </c>
      <c r="B615" t="s">
        <v>8</v>
      </c>
      <c r="C615" s="3">
        <v>40954</v>
      </c>
      <c r="D615" s="3">
        <v>40964</v>
      </c>
      <c r="E615" s="11" t="str">
        <f t="shared" si="82"/>
        <v>Dept6</v>
      </c>
      <c r="F615" s="1">
        <f>+VLOOKUP(B615,Enunciado!$F$3:$G$5,2,0)+C615</f>
        <v>40959</v>
      </c>
      <c r="G615" t="str">
        <f t="shared" si="83"/>
        <v>OUT OF TIME</v>
      </c>
      <c r="H615">
        <f t="shared" si="84"/>
        <v>2012</v>
      </c>
      <c r="I615">
        <f t="shared" si="85"/>
        <v>2</v>
      </c>
      <c r="J615" s="15">
        <f t="shared" si="86"/>
        <v>10</v>
      </c>
      <c r="K615">
        <f>+IF(G615="OUT of TIME",J615-VLOOKUP(B615,Enunciado!$F$3:$G$5,2,0),"")</f>
        <v>5</v>
      </c>
    </row>
    <row r="616" spans="1:11" x14ac:dyDescent="0.25">
      <c r="A616" t="s">
        <v>625</v>
      </c>
      <c r="B616" t="s">
        <v>8</v>
      </c>
      <c r="C616" s="3">
        <v>41172</v>
      </c>
      <c r="D616" s="3">
        <v>41194</v>
      </c>
      <c r="E616" s="11" t="str">
        <f t="shared" si="82"/>
        <v>Dept2</v>
      </c>
      <c r="F616" s="1">
        <f>+VLOOKUP(B616,Enunciado!$F$3:$G$5,2,0)+C616</f>
        <v>41177</v>
      </c>
      <c r="G616" t="str">
        <f t="shared" si="83"/>
        <v>OUT OF TIME</v>
      </c>
      <c r="H616">
        <f t="shared" si="84"/>
        <v>2012</v>
      </c>
      <c r="I616">
        <f t="shared" si="85"/>
        <v>9</v>
      </c>
      <c r="J616" s="15">
        <f t="shared" si="86"/>
        <v>22</v>
      </c>
      <c r="K616">
        <f>+IF(G616="OUT of TIME",J616-VLOOKUP(B616,Enunciado!$F$3:$G$5,2,0),"")</f>
        <v>17</v>
      </c>
    </row>
    <row r="617" spans="1:11" x14ac:dyDescent="0.25">
      <c r="A617" t="s">
        <v>626</v>
      </c>
      <c r="B617" t="s">
        <v>5</v>
      </c>
      <c r="C617" s="3">
        <v>41594</v>
      </c>
      <c r="D617" s="3">
        <v>41595</v>
      </c>
      <c r="E617" s="11" t="str">
        <f t="shared" si="82"/>
        <v>Dept3</v>
      </c>
      <c r="F617" s="1">
        <f>+VLOOKUP(B617,Enunciado!$F$3:$G$5,2,0)+C617</f>
        <v>41624</v>
      </c>
      <c r="G617" t="str">
        <f t="shared" si="83"/>
        <v>ON TIME</v>
      </c>
      <c r="H617">
        <f t="shared" si="84"/>
        <v>2013</v>
      </c>
      <c r="I617">
        <f t="shared" si="85"/>
        <v>11</v>
      </c>
      <c r="J617" s="15">
        <f t="shared" si="86"/>
        <v>1</v>
      </c>
      <c r="K617" t="str">
        <f>+IF(G617="OUT of TIME",J617-VLOOKUP(B617,Enunciado!$F$3:$G$5,2,0),"")</f>
        <v/>
      </c>
    </row>
    <row r="618" spans="1:11" x14ac:dyDescent="0.25">
      <c r="A618" t="s">
        <v>627</v>
      </c>
      <c r="B618" t="s">
        <v>5</v>
      </c>
      <c r="C618" s="3">
        <v>40911</v>
      </c>
      <c r="D618" s="3">
        <v>40953</v>
      </c>
      <c r="E618" s="11" t="str">
        <f t="shared" si="82"/>
        <v>Dept3</v>
      </c>
      <c r="F618" s="1">
        <f>+VLOOKUP(B618,Enunciado!$F$3:$G$5,2,0)+C618</f>
        <v>40941</v>
      </c>
      <c r="G618" t="str">
        <f t="shared" si="83"/>
        <v>OUT OF TIME</v>
      </c>
      <c r="H618">
        <f t="shared" si="84"/>
        <v>2012</v>
      </c>
      <c r="I618">
        <f t="shared" si="85"/>
        <v>1</v>
      </c>
      <c r="J618" s="15">
        <f t="shared" si="86"/>
        <v>42</v>
      </c>
      <c r="K618">
        <f>+IF(G618="OUT of TIME",J618-VLOOKUP(B618,Enunciado!$F$3:$G$5,2,0),"")</f>
        <v>12</v>
      </c>
    </row>
    <row r="619" spans="1:11" x14ac:dyDescent="0.25">
      <c r="A619" t="s">
        <v>628</v>
      </c>
      <c r="B619" t="s">
        <v>8</v>
      </c>
      <c r="C619" s="3">
        <v>41431</v>
      </c>
      <c r="D619" s="3">
        <v>41432</v>
      </c>
      <c r="E619" s="11" t="str">
        <f t="shared" si="82"/>
        <v>Dept3</v>
      </c>
      <c r="F619" s="1">
        <f>+VLOOKUP(B619,Enunciado!$F$3:$G$5,2,0)+C619</f>
        <v>41436</v>
      </c>
      <c r="G619" t="str">
        <f t="shared" si="83"/>
        <v>ON TIME</v>
      </c>
      <c r="H619">
        <f t="shared" si="84"/>
        <v>2013</v>
      </c>
      <c r="I619">
        <f t="shared" si="85"/>
        <v>6</v>
      </c>
      <c r="J619" s="15">
        <f t="shared" si="86"/>
        <v>1</v>
      </c>
      <c r="K619" t="str">
        <f>+IF(G619="OUT of TIME",J619-VLOOKUP(B619,Enunciado!$F$3:$G$5,2,0),"")</f>
        <v/>
      </c>
    </row>
    <row r="620" spans="1:11" x14ac:dyDescent="0.25">
      <c r="A620" t="s">
        <v>629</v>
      </c>
      <c r="B620" t="s">
        <v>7</v>
      </c>
      <c r="C620" s="3">
        <v>41126</v>
      </c>
      <c r="D620" s="3">
        <v>41168</v>
      </c>
      <c r="E620" s="11" t="str">
        <f t="shared" si="82"/>
        <v>Dept6</v>
      </c>
      <c r="F620" s="1">
        <f>+VLOOKUP(B620,Enunciado!$F$3:$G$5,2,0)+C620</f>
        <v>41141</v>
      </c>
      <c r="G620" t="str">
        <f t="shared" si="83"/>
        <v>OUT OF TIME</v>
      </c>
      <c r="H620">
        <f t="shared" si="84"/>
        <v>2012</v>
      </c>
      <c r="I620">
        <f t="shared" si="85"/>
        <v>8</v>
      </c>
      <c r="J620" s="15">
        <f t="shared" si="86"/>
        <v>42</v>
      </c>
      <c r="K620">
        <f>+IF(G620="OUT of TIME",J620-VLOOKUP(B620,Enunciado!$F$3:$G$5,2,0),"")</f>
        <v>27</v>
      </c>
    </row>
    <row r="621" spans="1:11" x14ac:dyDescent="0.25">
      <c r="A621" t="s">
        <v>630</v>
      </c>
      <c r="B621" t="s">
        <v>8</v>
      </c>
      <c r="C621" s="3">
        <v>41074</v>
      </c>
      <c r="D621" s="3">
        <v>41085</v>
      </c>
      <c r="E621" s="11" t="str">
        <f t="shared" si="82"/>
        <v>Dept3</v>
      </c>
      <c r="F621" s="1">
        <f>+VLOOKUP(B621,Enunciado!$F$3:$G$5,2,0)+C621</f>
        <v>41079</v>
      </c>
      <c r="G621" t="str">
        <f t="shared" si="83"/>
        <v>OUT OF TIME</v>
      </c>
      <c r="H621">
        <f t="shared" si="84"/>
        <v>2012</v>
      </c>
      <c r="I621">
        <f t="shared" si="85"/>
        <v>6</v>
      </c>
      <c r="J621" s="15">
        <f t="shared" si="86"/>
        <v>11</v>
      </c>
      <c r="K621">
        <f>+IF(G621="OUT of TIME",J621-VLOOKUP(B621,Enunciado!$F$3:$G$5,2,0),"")</f>
        <v>6</v>
      </c>
    </row>
    <row r="622" spans="1:11" x14ac:dyDescent="0.25">
      <c r="A622" t="s">
        <v>631</v>
      </c>
      <c r="B622" t="s">
        <v>5</v>
      </c>
      <c r="C622" s="3">
        <v>40912</v>
      </c>
      <c r="D622" s="3">
        <v>40916</v>
      </c>
      <c r="E622" s="11" t="str">
        <f t="shared" si="82"/>
        <v>Dept4</v>
      </c>
      <c r="F622" s="1">
        <f>+VLOOKUP(B622,Enunciado!$F$3:$G$5,2,0)+C622</f>
        <v>40942</v>
      </c>
      <c r="G622" t="str">
        <f t="shared" si="83"/>
        <v>ON TIME</v>
      </c>
      <c r="H622">
        <f t="shared" si="84"/>
        <v>2012</v>
      </c>
      <c r="I622">
        <f t="shared" si="85"/>
        <v>1</v>
      </c>
      <c r="J622" s="15">
        <f t="shared" si="86"/>
        <v>4</v>
      </c>
      <c r="K622" t="str">
        <f>+IF(G622="OUT of TIME",J622-VLOOKUP(B622,Enunciado!$F$3:$G$5,2,0),"")</f>
        <v/>
      </c>
    </row>
    <row r="623" spans="1:11" x14ac:dyDescent="0.25">
      <c r="A623" t="s">
        <v>632</v>
      </c>
      <c r="B623" t="s">
        <v>7</v>
      </c>
      <c r="C623" s="3">
        <v>41075</v>
      </c>
      <c r="D623" s="3">
        <v>41075</v>
      </c>
      <c r="E623" s="11" t="str">
        <f t="shared" si="82"/>
        <v>Dept1</v>
      </c>
      <c r="F623" s="1">
        <f>+VLOOKUP(B623,Enunciado!$F$3:$G$5,2,0)+C623</f>
        <v>41090</v>
      </c>
      <c r="G623" t="str">
        <f t="shared" si="83"/>
        <v>ON TIME</v>
      </c>
      <c r="H623">
        <f t="shared" si="84"/>
        <v>2012</v>
      </c>
      <c r="I623">
        <f t="shared" si="85"/>
        <v>6</v>
      </c>
      <c r="J623" s="15">
        <f t="shared" si="86"/>
        <v>0</v>
      </c>
      <c r="K623" t="str">
        <f>+IF(G623="OUT of TIME",J623-VLOOKUP(B623,Enunciado!$F$3:$G$5,2,0),"")</f>
        <v/>
      </c>
    </row>
    <row r="624" spans="1:11" x14ac:dyDescent="0.25">
      <c r="A624" t="s">
        <v>633</v>
      </c>
      <c r="B624" t="s">
        <v>5</v>
      </c>
      <c r="C624" s="3">
        <v>41544</v>
      </c>
      <c r="D624" s="3">
        <v>41547</v>
      </c>
      <c r="E624" s="11" t="str">
        <f t="shared" si="82"/>
        <v>Dept5</v>
      </c>
      <c r="F624" s="1">
        <f>+VLOOKUP(B624,Enunciado!$F$3:$G$5,2,0)+C624</f>
        <v>41574</v>
      </c>
      <c r="G624" t="str">
        <f t="shared" si="83"/>
        <v>ON TIME</v>
      </c>
      <c r="H624">
        <f t="shared" si="84"/>
        <v>2013</v>
      </c>
      <c r="I624">
        <f t="shared" si="85"/>
        <v>9</v>
      </c>
      <c r="J624" s="15">
        <f t="shared" si="86"/>
        <v>3</v>
      </c>
      <c r="K624" t="str">
        <f>+IF(G624="OUT of TIME",J624-VLOOKUP(B624,Enunciado!$F$3:$G$5,2,0),"")</f>
        <v/>
      </c>
    </row>
    <row r="625" spans="1:11" x14ac:dyDescent="0.25">
      <c r="A625" t="s">
        <v>634</v>
      </c>
      <c r="B625" t="s">
        <v>7</v>
      </c>
      <c r="C625" s="3">
        <v>41244</v>
      </c>
      <c r="D625" s="3">
        <v>41256</v>
      </c>
      <c r="E625" s="11" t="str">
        <f t="shared" si="82"/>
        <v>Dept6</v>
      </c>
      <c r="F625" s="1">
        <f>+VLOOKUP(B625,Enunciado!$F$3:$G$5,2,0)+C625</f>
        <v>41259</v>
      </c>
      <c r="G625" t="str">
        <f t="shared" si="83"/>
        <v>ON TIME</v>
      </c>
      <c r="H625">
        <f t="shared" si="84"/>
        <v>2012</v>
      </c>
      <c r="I625">
        <f t="shared" si="85"/>
        <v>12</v>
      </c>
      <c r="J625" s="15">
        <f t="shared" si="86"/>
        <v>12</v>
      </c>
      <c r="K625" t="str">
        <f>+IF(G625="OUT of TIME",J625-VLOOKUP(B625,Enunciado!$F$3:$G$5,2,0),"")</f>
        <v/>
      </c>
    </row>
    <row r="626" spans="1:11" x14ac:dyDescent="0.25">
      <c r="A626" t="s">
        <v>635</v>
      </c>
      <c r="B626" t="s">
        <v>5</v>
      </c>
      <c r="C626" s="3">
        <v>41395</v>
      </c>
      <c r="D626" s="3">
        <v>41430</v>
      </c>
      <c r="E626" s="11" t="str">
        <f t="shared" si="82"/>
        <v>Dept6</v>
      </c>
      <c r="F626" s="1">
        <f>+VLOOKUP(B626,Enunciado!$F$3:$G$5,2,0)+C626</f>
        <v>41425</v>
      </c>
      <c r="G626" t="str">
        <f t="shared" si="83"/>
        <v>OUT OF TIME</v>
      </c>
      <c r="H626">
        <f t="shared" si="84"/>
        <v>2013</v>
      </c>
      <c r="I626">
        <f t="shared" si="85"/>
        <v>5</v>
      </c>
      <c r="J626" s="15">
        <f t="shared" si="86"/>
        <v>35</v>
      </c>
      <c r="K626">
        <f>+IF(G626="OUT of TIME",J626-VLOOKUP(B626,Enunciado!$F$3:$G$5,2,0),"")</f>
        <v>5</v>
      </c>
    </row>
    <row r="627" spans="1:11" x14ac:dyDescent="0.25">
      <c r="A627" t="s">
        <v>636</v>
      </c>
      <c r="B627" t="s">
        <v>5</v>
      </c>
      <c r="C627" s="3">
        <v>40935</v>
      </c>
      <c r="D627" s="3">
        <v>40935</v>
      </c>
      <c r="E627" s="11" t="str">
        <f t="shared" si="82"/>
        <v>Dept5</v>
      </c>
      <c r="F627" s="1">
        <f>+VLOOKUP(B627,Enunciado!$F$3:$G$5,2,0)+C627</f>
        <v>40965</v>
      </c>
      <c r="G627" t="str">
        <f t="shared" si="83"/>
        <v>ON TIME</v>
      </c>
      <c r="H627">
        <f t="shared" si="84"/>
        <v>2012</v>
      </c>
      <c r="I627">
        <f t="shared" si="85"/>
        <v>1</v>
      </c>
      <c r="J627" s="15">
        <f t="shared" si="86"/>
        <v>0</v>
      </c>
      <c r="K627" t="str">
        <f>+IF(G627="OUT of TIME",J627-VLOOKUP(B627,Enunciado!$F$3:$G$5,2,0),"")</f>
        <v/>
      </c>
    </row>
    <row r="628" spans="1:11" x14ac:dyDescent="0.25">
      <c r="A628" t="s">
        <v>637</v>
      </c>
      <c r="B628" t="s">
        <v>5</v>
      </c>
      <c r="C628" s="3">
        <v>41191</v>
      </c>
      <c r="D628" s="3">
        <v>41191</v>
      </c>
      <c r="E628" s="11" t="str">
        <f t="shared" si="82"/>
        <v>Dept4</v>
      </c>
      <c r="F628" s="1">
        <f>+VLOOKUP(B628,Enunciado!$F$3:$G$5,2,0)+C628</f>
        <v>41221</v>
      </c>
      <c r="G628" t="str">
        <f t="shared" si="83"/>
        <v>ON TIME</v>
      </c>
      <c r="H628">
        <f t="shared" si="84"/>
        <v>2012</v>
      </c>
      <c r="I628">
        <f t="shared" si="85"/>
        <v>10</v>
      </c>
      <c r="J628" s="15">
        <f t="shared" si="86"/>
        <v>0</v>
      </c>
      <c r="K628" t="str">
        <f>+IF(G628="OUT of TIME",J628-VLOOKUP(B628,Enunciado!$F$3:$G$5,2,0),"")</f>
        <v/>
      </c>
    </row>
    <row r="629" spans="1:11" x14ac:dyDescent="0.25">
      <c r="A629" t="s">
        <v>638</v>
      </c>
      <c r="B629" t="s">
        <v>8</v>
      </c>
      <c r="C629" s="3">
        <v>41026</v>
      </c>
      <c r="D629" s="3">
        <v>41034</v>
      </c>
      <c r="E629" s="11" t="str">
        <f t="shared" si="82"/>
        <v>Dept1</v>
      </c>
      <c r="F629" s="1">
        <f>+VLOOKUP(B629,Enunciado!$F$3:$G$5,2,0)+C629</f>
        <v>41031</v>
      </c>
      <c r="G629" t="str">
        <f t="shared" si="83"/>
        <v>OUT OF TIME</v>
      </c>
      <c r="H629">
        <f t="shared" si="84"/>
        <v>2012</v>
      </c>
      <c r="I629">
        <f t="shared" si="85"/>
        <v>4</v>
      </c>
      <c r="J629" s="15">
        <f t="shared" si="86"/>
        <v>8</v>
      </c>
      <c r="K629">
        <f>+IF(G629="OUT of TIME",J629-VLOOKUP(B629,Enunciado!$F$3:$G$5,2,0),"")</f>
        <v>3</v>
      </c>
    </row>
    <row r="630" spans="1:11" x14ac:dyDescent="0.25">
      <c r="A630" t="s">
        <v>639</v>
      </c>
      <c r="B630" t="s">
        <v>5</v>
      </c>
      <c r="C630" s="3">
        <v>40990</v>
      </c>
      <c r="D630" s="3">
        <v>41008</v>
      </c>
      <c r="E630" s="11" t="str">
        <f t="shared" si="82"/>
        <v>Dept2</v>
      </c>
      <c r="F630" s="1">
        <f>+VLOOKUP(B630,Enunciado!$F$3:$G$5,2,0)+C630</f>
        <v>41020</v>
      </c>
      <c r="G630" t="str">
        <f t="shared" si="83"/>
        <v>ON TIME</v>
      </c>
      <c r="H630">
        <f t="shared" si="84"/>
        <v>2012</v>
      </c>
      <c r="I630">
        <f t="shared" si="85"/>
        <v>3</v>
      </c>
      <c r="J630" s="15">
        <f t="shared" si="86"/>
        <v>18</v>
      </c>
      <c r="K630" t="str">
        <f>+IF(G630="OUT of TIME",J630-VLOOKUP(B630,Enunciado!$F$3:$G$5,2,0),"")</f>
        <v/>
      </c>
    </row>
    <row r="631" spans="1:11" x14ac:dyDescent="0.25">
      <c r="A631" t="s">
        <v>640</v>
      </c>
      <c r="B631" t="s">
        <v>8</v>
      </c>
      <c r="C631" s="3">
        <v>41582</v>
      </c>
      <c r="D631" s="3">
        <v>41583</v>
      </c>
      <c r="E631" s="11" t="str">
        <f t="shared" si="82"/>
        <v>Dept2</v>
      </c>
      <c r="F631" s="1">
        <f>+VLOOKUP(B631,Enunciado!$F$3:$G$5,2,0)+C631</f>
        <v>41587</v>
      </c>
      <c r="G631" t="str">
        <f t="shared" si="83"/>
        <v>ON TIME</v>
      </c>
      <c r="H631">
        <f t="shared" si="84"/>
        <v>2013</v>
      </c>
      <c r="I631">
        <f t="shared" si="85"/>
        <v>11</v>
      </c>
      <c r="J631" s="15">
        <f t="shared" si="86"/>
        <v>1</v>
      </c>
      <c r="K631" t="str">
        <f>+IF(G631="OUT of TIME",J631-VLOOKUP(B631,Enunciado!$F$3:$G$5,2,0),"")</f>
        <v/>
      </c>
    </row>
    <row r="632" spans="1:11" x14ac:dyDescent="0.25">
      <c r="A632" t="s">
        <v>641</v>
      </c>
      <c r="B632" t="s">
        <v>7</v>
      </c>
      <c r="C632" s="3">
        <v>41159</v>
      </c>
      <c r="D632" s="3">
        <v>41196</v>
      </c>
      <c r="E632" s="11" t="str">
        <f t="shared" si="82"/>
        <v>Dept1</v>
      </c>
      <c r="F632" s="1">
        <f>+VLOOKUP(B632,Enunciado!$F$3:$G$5,2,0)+C632</f>
        <v>41174</v>
      </c>
      <c r="G632" t="str">
        <f t="shared" si="83"/>
        <v>OUT OF TIME</v>
      </c>
      <c r="H632">
        <f t="shared" si="84"/>
        <v>2012</v>
      </c>
      <c r="I632">
        <f t="shared" si="85"/>
        <v>9</v>
      </c>
      <c r="J632" s="15">
        <f t="shared" si="86"/>
        <v>37</v>
      </c>
      <c r="K632">
        <f>+IF(G632="OUT of TIME",J632-VLOOKUP(B632,Enunciado!$F$3:$G$5,2,0),"")</f>
        <v>22</v>
      </c>
    </row>
    <row r="633" spans="1:11" x14ac:dyDescent="0.25">
      <c r="A633" t="s">
        <v>642</v>
      </c>
      <c r="B633" t="s">
        <v>8</v>
      </c>
      <c r="C633" s="3">
        <v>41175</v>
      </c>
      <c r="D633" s="3">
        <v>41178</v>
      </c>
      <c r="E633" s="11" t="str">
        <f t="shared" si="82"/>
        <v>Dept2</v>
      </c>
      <c r="F633" s="1">
        <f>+VLOOKUP(B633,Enunciado!$F$3:$G$5,2,0)+C633</f>
        <v>41180</v>
      </c>
      <c r="G633" t="str">
        <f t="shared" si="83"/>
        <v>ON TIME</v>
      </c>
      <c r="H633">
        <f t="shared" si="84"/>
        <v>2012</v>
      </c>
      <c r="I633">
        <f t="shared" si="85"/>
        <v>9</v>
      </c>
      <c r="J633" s="15">
        <f t="shared" si="86"/>
        <v>3</v>
      </c>
      <c r="K633" t="str">
        <f>+IF(G633="OUT of TIME",J633-VLOOKUP(B633,Enunciado!$F$3:$G$5,2,0),"")</f>
        <v/>
      </c>
    </row>
    <row r="634" spans="1:11" x14ac:dyDescent="0.25">
      <c r="A634" t="s">
        <v>643</v>
      </c>
      <c r="B634" t="s">
        <v>8</v>
      </c>
      <c r="C634" s="3">
        <v>40917</v>
      </c>
      <c r="D634" s="3">
        <v>40919</v>
      </c>
      <c r="E634" s="11" t="str">
        <f t="shared" si="82"/>
        <v>Dept5</v>
      </c>
      <c r="F634" s="1">
        <f>+VLOOKUP(B634,Enunciado!$F$3:$G$5,2,0)+C634</f>
        <v>40922</v>
      </c>
      <c r="G634" t="str">
        <f t="shared" si="83"/>
        <v>ON TIME</v>
      </c>
      <c r="H634">
        <f t="shared" si="84"/>
        <v>2012</v>
      </c>
      <c r="I634">
        <f t="shared" si="85"/>
        <v>1</v>
      </c>
      <c r="J634" s="15">
        <f t="shared" si="86"/>
        <v>2</v>
      </c>
      <c r="K634" t="str">
        <f>+IF(G634="OUT of TIME",J634-VLOOKUP(B634,Enunciado!$F$3:$G$5,2,0),"")</f>
        <v/>
      </c>
    </row>
    <row r="635" spans="1:11" x14ac:dyDescent="0.25">
      <c r="A635" t="s">
        <v>644</v>
      </c>
      <c r="B635" t="s">
        <v>8</v>
      </c>
      <c r="C635" s="3">
        <v>41375</v>
      </c>
      <c r="D635" s="3">
        <v>41379</v>
      </c>
      <c r="E635" s="11" t="str">
        <f t="shared" si="82"/>
        <v>Dept6</v>
      </c>
      <c r="F635" s="1">
        <f>+VLOOKUP(B635,Enunciado!$F$3:$G$5,2,0)+C635</f>
        <v>41380</v>
      </c>
      <c r="G635" t="str">
        <f t="shared" si="83"/>
        <v>ON TIME</v>
      </c>
      <c r="H635">
        <f t="shared" si="84"/>
        <v>2013</v>
      </c>
      <c r="I635">
        <f t="shared" si="85"/>
        <v>4</v>
      </c>
      <c r="J635" s="15">
        <f t="shared" si="86"/>
        <v>4</v>
      </c>
      <c r="K635" t="str">
        <f>+IF(G635="OUT of TIME",J635-VLOOKUP(B635,Enunciado!$F$3:$G$5,2,0),"")</f>
        <v/>
      </c>
    </row>
    <row r="636" spans="1:11" x14ac:dyDescent="0.25">
      <c r="A636" t="s">
        <v>645</v>
      </c>
      <c r="B636" t="s">
        <v>5</v>
      </c>
      <c r="C636" s="3">
        <v>41029</v>
      </c>
      <c r="D636" s="3">
        <v>41052</v>
      </c>
      <c r="E636" s="11" t="str">
        <f t="shared" si="82"/>
        <v>Dept2</v>
      </c>
      <c r="F636" s="1">
        <f>+VLOOKUP(B636,Enunciado!$F$3:$G$5,2,0)+C636</f>
        <v>41059</v>
      </c>
      <c r="G636" t="str">
        <f t="shared" si="83"/>
        <v>ON TIME</v>
      </c>
      <c r="H636">
        <f t="shared" si="84"/>
        <v>2012</v>
      </c>
      <c r="I636">
        <f t="shared" si="85"/>
        <v>4</v>
      </c>
      <c r="J636" s="15">
        <f t="shared" si="86"/>
        <v>23</v>
      </c>
      <c r="K636" t="str">
        <f>+IF(G636="OUT of TIME",J636-VLOOKUP(B636,Enunciado!$F$3:$G$5,2,0),"")</f>
        <v/>
      </c>
    </row>
    <row r="637" spans="1:11" x14ac:dyDescent="0.25">
      <c r="A637" t="s">
        <v>646</v>
      </c>
      <c r="B637" t="s">
        <v>5</v>
      </c>
      <c r="C637" s="3">
        <v>41242</v>
      </c>
      <c r="D637" s="3">
        <v>41246</v>
      </c>
      <c r="E637" s="11" t="str">
        <f t="shared" si="82"/>
        <v>Dept2</v>
      </c>
      <c r="F637" s="1">
        <f>+VLOOKUP(B637,Enunciado!$F$3:$G$5,2,0)+C637</f>
        <v>41272</v>
      </c>
      <c r="G637" t="str">
        <f t="shared" si="83"/>
        <v>ON TIME</v>
      </c>
      <c r="H637">
        <f t="shared" si="84"/>
        <v>2012</v>
      </c>
      <c r="I637">
        <f t="shared" si="85"/>
        <v>11</v>
      </c>
      <c r="J637" s="15">
        <f t="shared" si="86"/>
        <v>4</v>
      </c>
      <c r="K637" t="str">
        <f>+IF(G637="OUT of TIME",J637-VLOOKUP(B637,Enunciado!$F$3:$G$5,2,0),"")</f>
        <v/>
      </c>
    </row>
    <row r="638" spans="1:11" x14ac:dyDescent="0.25">
      <c r="A638" t="s">
        <v>647</v>
      </c>
      <c r="B638" t="s">
        <v>8</v>
      </c>
      <c r="C638" s="3">
        <v>41284</v>
      </c>
      <c r="D638" s="3">
        <v>41285</v>
      </c>
      <c r="E638" s="11" t="str">
        <f t="shared" si="82"/>
        <v>Dept6</v>
      </c>
      <c r="F638" s="1">
        <f>+VLOOKUP(B638,Enunciado!$F$3:$G$5,2,0)+C638</f>
        <v>41289</v>
      </c>
      <c r="G638" t="str">
        <f t="shared" si="83"/>
        <v>ON TIME</v>
      </c>
      <c r="H638">
        <f t="shared" si="84"/>
        <v>2013</v>
      </c>
      <c r="I638">
        <f t="shared" si="85"/>
        <v>1</v>
      </c>
      <c r="J638" s="15">
        <f t="shared" si="86"/>
        <v>1</v>
      </c>
      <c r="K638" t="str">
        <f>+IF(G638="OUT of TIME",J638-VLOOKUP(B638,Enunciado!$F$3:$G$5,2,0),"")</f>
        <v/>
      </c>
    </row>
    <row r="639" spans="1:11" x14ac:dyDescent="0.25">
      <c r="A639" t="s">
        <v>648</v>
      </c>
      <c r="B639" t="s">
        <v>5</v>
      </c>
      <c r="C639" s="3">
        <v>41159</v>
      </c>
      <c r="D639" s="3">
        <v>41161</v>
      </c>
      <c r="E639" s="11" t="str">
        <f t="shared" si="82"/>
        <v>Dept5</v>
      </c>
      <c r="F639" s="1">
        <f>+VLOOKUP(B639,Enunciado!$F$3:$G$5,2,0)+C639</f>
        <v>41189</v>
      </c>
      <c r="G639" t="str">
        <f t="shared" si="83"/>
        <v>ON TIME</v>
      </c>
      <c r="H639">
        <f t="shared" si="84"/>
        <v>2012</v>
      </c>
      <c r="I639">
        <f t="shared" si="85"/>
        <v>9</v>
      </c>
      <c r="J639" s="15">
        <f t="shared" si="86"/>
        <v>2</v>
      </c>
      <c r="K639" t="str">
        <f>+IF(G639="OUT of TIME",J639-VLOOKUP(B639,Enunciado!$F$3:$G$5,2,0),"")</f>
        <v/>
      </c>
    </row>
    <row r="640" spans="1:11" x14ac:dyDescent="0.25">
      <c r="A640" t="s">
        <v>649</v>
      </c>
      <c r="B640" t="s">
        <v>8</v>
      </c>
      <c r="C640" s="3">
        <v>41141</v>
      </c>
      <c r="D640" s="3">
        <v>41145</v>
      </c>
      <c r="E640" s="11" t="str">
        <f t="shared" si="82"/>
        <v>Dept4</v>
      </c>
      <c r="F640" s="1">
        <f>+VLOOKUP(B640,Enunciado!$F$3:$G$5,2,0)+C640</f>
        <v>41146</v>
      </c>
      <c r="G640" t="str">
        <f t="shared" si="83"/>
        <v>ON TIME</v>
      </c>
      <c r="H640">
        <f t="shared" si="84"/>
        <v>2012</v>
      </c>
      <c r="I640">
        <f t="shared" si="85"/>
        <v>8</v>
      </c>
      <c r="J640" s="15">
        <f t="shared" si="86"/>
        <v>4</v>
      </c>
      <c r="K640" t="str">
        <f>+IF(G640="OUT of TIME",J640-VLOOKUP(B640,Enunciado!$F$3:$G$5,2,0),"")</f>
        <v/>
      </c>
    </row>
    <row r="641" spans="1:11" x14ac:dyDescent="0.25">
      <c r="A641" t="s">
        <v>650</v>
      </c>
      <c r="B641" t="s">
        <v>7</v>
      </c>
      <c r="C641" s="3">
        <v>41158</v>
      </c>
      <c r="D641" s="3">
        <v>41171</v>
      </c>
      <c r="E641" s="11" t="str">
        <f t="shared" si="82"/>
        <v>Dept2</v>
      </c>
      <c r="F641" s="1">
        <f>+VLOOKUP(B641,Enunciado!$F$3:$G$5,2,0)+C641</f>
        <v>41173</v>
      </c>
      <c r="G641" t="str">
        <f t="shared" si="83"/>
        <v>ON TIME</v>
      </c>
      <c r="H641">
        <f t="shared" si="84"/>
        <v>2012</v>
      </c>
      <c r="I641">
        <f t="shared" si="85"/>
        <v>9</v>
      </c>
      <c r="J641" s="15">
        <f t="shared" si="86"/>
        <v>13</v>
      </c>
      <c r="K641" t="str">
        <f>+IF(G641="OUT of TIME",J641-VLOOKUP(B641,Enunciado!$F$3:$G$5,2,0),"")</f>
        <v/>
      </c>
    </row>
    <row r="642" spans="1:11" x14ac:dyDescent="0.25">
      <c r="A642" t="s">
        <v>651</v>
      </c>
      <c r="B642" t="s">
        <v>7</v>
      </c>
      <c r="C642" s="3">
        <v>41365</v>
      </c>
      <c r="D642" s="3">
        <v>41367</v>
      </c>
      <c r="E642" s="11" t="str">
        <f t="shared" si="82"/>
        <v>Dept3</v>
      </c>
      <c r="F642" s="1">
        <f>+VLOOKUP(B642,Enunciado!$F$3:$G$5,2,0)+C642</f>
        <v>41380</v>
      </c>
      <c r="G642" t="str">
        <f t="shared" si="83"/>
        <v>ON TIME</v>
      </c>
      <c r="H642">
        <f t="shared" si="84"/>
        <v>2013</v>
      </c>
      <c r="I642">
        <f t="shared" si="85"/>
        <v>4</v>
      </c>
      <c r="J642" s="15">
        <f t="shared" si="86"/>
        <v>2</v>
      </c>
      <c r="K642" t="str">
        <f>+IF(G642="OUT of TIME",J642-VLOOKUP(B642,Enunciado!$F$3:$G$5,2,0),"")</f>
        <v/>
      </c>
    </row>
    <row r="643" spans="1:11" x14ac:dyDescent="0.25">
      <c r="A643" t="s">
        <v>652</v>
      </c>
      <c r="B643" t="s">
        <v>5</v>
      </c>
      <c r="C643" s="3">
        <v>40969</v>
      </c>
      <c r="D643" s="3">
        <v>40978</v>
      </c>
      <c r="E643" s="11" t="str">
        <f t="shared" ref="E643:E706" si="87">+LEFT(A643,5)</f>
        <v>Dept4</v>
      </c>
      <c r="F643" s="1">
        <f>+VLOOKUP(B643,Enunciado!$F$3:$G$5,2,0)+C643</f>
        <v>40999</v>
      </c>
      <c r="G643" t="str">
        <f t="shared" ref="G643:G706" si="88">+IF(F643&gt;=D643,"ON TIME","OUT OF TIME")</f>
        <v>ON TIME</v>
      </c>
      <c r="H643">
        <f t="shared" ref="H643:H706" si="89">+YEAR(C643)</f>
        <v>2012</v>
      </c>
      <c r="I643">
        <f t="shared" ref="I643:I706" si="90">+MONTH(C643)</f>
        <v>3</v>
      </c>
      <c r="J643" s="15">
        <f t="shared" ref="J643:J706" si="91">+D643-C643</f>
        <v>9</v>
      </c>
      <c r="K643" t="str">
        <f>+IF(G643="OUT of TIME",J643-VLOOKUP(B643,Enunciado!$F$3:$G$5,2,0),"")</f>
        <v/>
      </c>
    </row>
    <row r="644" spans="1:11" x14ac:dyDescent="0.25">
      <c r="A644" t="s">
        <v>653</v>
      </c>
      <c r="B644" t="s">
        <v>5</v>
      </c>
      <c r="C644" s="3">
        <v>41537</v>
      </c>
      <c r="D644" s="3">
        <v>41559</v>
      </c>
      <c r="E644" s="11" t="str">
        <f t="shared" si="87"/>
        <v>Dept3</v>
      </c>
      <c r="F644" s="1">
        <f>+VLOOKUP(B644,Enunciado!$F$3:$G$5,2,0)+C644</f>
        <v>41567</v>
      </c>
      <c r="G644" t="str">
        <f t="shared" si="88"/>
        <v>ON TIME</v>
      </c>
      <c r="H644">
        <f t="shared" si="89"/>
        <v>2013</v>
      </c>
      <c r="I644">
        <f t="shared" si="90"/>
        <v>9</v>
      </c>
      <c r="J644" s="15">
        <f t="shared" si="91"/>
        <v>22</v>
      </c>
      <c r="K644" t="str">
        <f>+IF(G644="OUT of TIME",J644-VLOOKUP(B644,Enunciado!$F$3:$G$5,2,0),"")</f>
        <v/>
      </c>
    </row>
    <row r="645" spans="1:11" x14ac:dyDescent="0.25">
      <c r="A645" t="s">
        <v>654</v>
      </c>
      <c r="B645" t="s">
        <v>5</v>
      </c>
      <c r="C645" s="3">
        <v>41540</v>
      </c>
      <c r="D645" s="3">
        <v>41581</v>
      </c>
      <c r="E645" s="11" t="str">
        <f t="shared" si="87"/>
        <v>Dept5</v>
      </c>
      <c r="F645" s="1">
        <f>+VLOOKUP(B645,Enunciado!$F$3:$G$5,2,0)+C645</f>
        <v>41570</v>
      </c>
      <c r="G645" t="str">
        <f t="shared" si="88"/>
        <v>OUT OF TIME</v>
      </c>
      <c r="H645">
        <f t="shared" si="89"/>
        <v>2013</v>
      </c>
      <c r="I645">
        <f t="shared" si="90"/>
        <v>9</v>
      </c>
      <c r="J645" s="15">
        <f t="shared" si="91"/>
        <v>41</v>
      </c>
      <c r="K645">
        <f>+IF(G645="OUT of TIME",J645-VLOOKUP(B645,Enunciado!$F$3:$G$5,2,0),"")</f>
        <v>11</v>
      </c>
    </row>
    <row r="646" spans="1:11" x14ac:dyDescent="0.25">
      <c r="A646" t="s">
        <v>655</v>
      </c>
      <c r="B646" t="s">
        <v>7</v>
      </c>
      <c r="C646" s="3">
        <v>41494</v>
      </c>
      <c r="D646" s="3">
        <v>41496</v>
      </c>
      <c r="E646" s="11" t="str">
        <f t="shared" si="87"/>
        <v>Dept1</v>
      </c>
      <c r="F646" s="1">
        <f>+VLOOKUP(B646,Enunciado!$F$3:$G$5,2,0)+C646</f>
        <v>41509</v>
      </c>
      <c r="G646" t="str">
        <f t="shared" si="88"/>
        <v>ON TIME</v>
      </c>
      <c r="H646">
        <f t="shared" si="89"/>
        <v>2013</v>
      </c>
      <c r="I646">
        <f t="shared" si="90"/>
        <v>8</v>
      </c>
      <c r="J646" s="15">
        <f t="shared" si="91"/>
        <v>2</v>
      </c>
      <c r="K646" t="str">
        <f>+IF(G646="OUT of TIME",J646-VLOOKUP(B646,Enunciado!$F$3:$G$5,2,0),"")</f>
        <v/>
      </c>
    </row>
    <row r="647" spans="1:11" x14ac:dyDescent="0.25">
      <c r="A647" t="s">
        <v>656</v>
      </c>
      <c r="B647" t="s">
        <v>8</v>
      </c>
      <c r="C647" s="3">
        <v>40964</v>
      </c>
      <c r="D647" s="3">
        <v>40979</v>
      </c>
      <c r="E647" s="11" t="str">
        <f t="shared" si="87"/>
        <v>Dept5</v>
      </c>
      <c r="F647" s="1">
        <f>+VLOOKUP(B647,Enunciado!$F$3:$G$5,2,0)+C647</f>
        <v>40969</v>
      </c>
      <c r="G647" t="str">
        <f t="shared" si="88"/>
        <v>OUT OF TIME</v>
      </c>
      <c r="H647">
        <f t="shared" si="89"/>
        <v>2012</v>
      </c>
      <c r="I647">
        <f t="shared" si="90"/>
        <v>2</v>
      </c>
      <c r="J647" s="15">
        <f t="shared" si="91"/>
        <v>15</v>
      </c>
      <c r="K647">
        <f>+IF(G647="OUT of TIME",J647-VLOOKUP(B647,Enunciado!$F$3:$G$5,2,0),"")</f>
        <v>10</v>
      </c>
    </row>
    <row r="648" spans="1:11" x14ac:dyDescent="0.25">
      <c r="A648" t="s">
        <v>657</v>
      </c>
      <c r="B648" t="s">
        <v>8</v>
      </c>
      <c r="C648" s="3">
        <v>41265</v>
      </c>
      <c r="D648" s="3">
        <v>41284</v>
      </c>
      <c r="E648" s="11" t="str">
        <f t="shared" si="87"/>
        <v>Dept4</v>
      </c>
      <c r="F648" s="1">
        <f>+VLOOKUP(B648,Enunciado!$F$3:$G$5,2,0)+C648</f>
        <v>41270</v>
      </c>
      <c r="G648" t="str">
        <f t="shared" si="88"/>
        <v>OUT OF TIME</v>
      </c>
      <c r="H648">
        <f t="shared" si="89"/>
        <v>2012</v>
      </c>
      <c r="I648">
        <f t="shared" si="90"/>
        <v>12</v>
      </c>
      <c r="J648" s="15">
        <f t="shared" si="91"/>
        <v>19</v>
      </c>
      <c r="K648">
        <f>+IF(G648="OUT of TIME",J648-VLOOKUP(B648,Enunciado!$F$3:$G$5,2,0),"")</f>
        <v>14</v>
      </c>
    </row>
    <row r="649" spans="1:11" x14ac:dyDescent="0.25">
      <c r="A649" t="s">
        <v>658</v>
      </c>
      <c r="B649" t="s">
        <v>7</v>
      </c>
      <c r="C649" s="3">
        <v>41053</v>
      </c>
      <c r="D649" s="3">
        <v>41056</v>
      </c>
      <c r="E649" s="11" t="str">
        <f t="shared" si="87"/>
        <v>Dept4</v>
      </c>
      <c r="F649" s="1">
        <f>+VLOOKUP(B649,Enunciado!$F$3:$G$5,2,0)+C649</f>
        <v>41068</v>
      </c>
      <c r="G649" t="str">
        <f t="shared" si="88"/>
        <v>ON TIME</v>
      </c>
      <c r="H649">
        <f t="shared" si="89"/>
        <v>2012</v>
      </c>
      <c r="I649">
        <f t="shared" si="90"/>
        <v>5</v>
      </c>
      <c r="J649" s="15">
        <f t="shared" si="91"/>
        <v>3</v>
      </c>
      <c r="K649" t="str">
        <f>+IF(G649="OUT of TIME",J649-VLOOKUP(B649,Enunciado!$F$3:$G$5,2,0),"")</f>
        <v/>
      </c>
    </row>
    <row r="650" spans="1:11" x14ac:dyDescent="0.25">
      <c r="A650" t="s">
        <v>659</v>
      </c>
      <c r="B650" t="s">
        <v>8</v>
      </c>
      <c r="C650" s="3">
        <v>41251</v>
      </c>
      <c r="D650" s="3">
        <v>41287</v>
      </c>
      <c r="E650" s="11" t="str">
        <f t="shared" si="87"/>
        <v>Dept6</v>
      </c>
      <c r="F650" s="1">
        <f>+VLOOKUP(B650,Enunciado!$F$3:$G$5,2,0)+C650</f>
        <v>41256</v>
      </c>
      <c r="G650" t="str">
        <f t="shared" si="88"/>
        <v>OUT OF TIME</v>
      </c>
      <c r="H650">
        <f t="shared" si="89"/>
        <v>2012</v>
      </c>
      <c r="I650">
        <f t="shared" si="90"/>
        <v>12</v>
      </c>
      <c r="J650" s="15">
        <f t="shared" si="91"/>
        <v>36</v>
      </c>
      <c r="K650">
        <f>+IF(G650="OUT of TIME",J650-VLOOKUP(B650,Enunciado!$F$3:$G$5,2,0),"")</f>
        <v>31</v>
      </c>
    </row>
    <row r="651" spans="1:11" x14ac:dyDescent="0.25">
      <c r="A651" t="s">
        <v>660</v>
      </c>
      <c r="B651" t="s">
        <v>7</v>
      </c>
      <c r="C651" s="3">
        <v>41028</v>
      </c>
      <c r="D651" s="3">
        <v>41047</v>
      </c>
      <c r="E651" s="11" t="str">
        <f t="shared" si="87"/>
        <v>Dept5</v>
      </c>
      <c r="F651" s="1">
        <f>+VLOOKUP(B651,Enunciado!$F$3:$G$5,2,0)+C651</f>
        <v>41043</v>
      </c>
      <c r="G651" t="str">
        <f t="shared" si="88"/>
        <v>OUT OF TIME</v>
      </c>
      <c r="H651">
        <f t="shared" si="89"/>
        <v>2012</v>
      </c>
      <c r="I651">
        <f t="shared" si="90"/>
        <v>4</v>
      </c>
      <c r="J651" s="15">
        <f t="shared" si="91"/>
        <v>19</v>
      </c>
      <c r="K651">
        <f>+IF(G651="OUT of TIME",J651-VLOOKUP(B651,Enunciado!$F$3:$G$5,2,0),"")</f>
        <v>4</v>
      </c>
    </row>
    <row r="652" spans="1:11" x14ac:dyDescent="0.25">
      <c r="A652" t="s">
        <v>661</v>
      </c>
      <c r="B652" t="s">
        <v>5</v>
      </c>
      <c r="C652" s="3">
        <v>41621</v>
      </c>
      <c r="D652" s="3">
        <v>41629</v>
      </c>
      <c r="E652" s="11" t="str">
        <f t="shared" si="87"/>
        <v>Dept1</v>
      </c>
      <c r="F652" s="1">
        <f>+VLOOKUP(B652,Enunciado!$F$3:$G$5,2,0)+C652</f>
        <v>41651</v>
      </c>
      <c r="G652" t="str">
        <f t="shared" si="88"/>
        <v>ON TIME</v>
      </c>
      <c r="H652">
        <f t="shared" si="89"/>
        <v>2013</v>
      </c>
      <c r="I652">
        <f t="shared" si="90"/>
        <v>12</v>
      </c>
      <c r="J652" s="15">
        <f t="shared" si="91"/>
        <v>8</v>
      </c>
      <c r="K652" t="str">
        <f>+IF(G652="OUT of TIME",J652-VLOOKUP(B652,Enunciado!$F$3:$G$5,2,0),"")</f>
        <v/>
      </c>
    </row>
    <row r="653" spans="1:11" x14ac:dyDescent="0.25">
      <c r="A653" t="s">
        <v>662</v>
      </c>
      <c r="B653" t="s">
        <v>8</v>
      </c>
      <c r="C653" s="3">
        <v>41035</v>
      </c>
      <c r="D653" s="3">
        <v>41040</v>
      </c>
      <c r="E653" s="11" t="str">
        <f t="shared" si="87"/>
        <v>Dept5</v>
      </c>
      <c r="F653" s="1">
        <f>+VLOOKUP(B653,Enunciado!$F$3:$G$5,2,0)+C653</f>
        <v>41040</v>
      </c>
      <c r="G653" t="str">
        <f t="shared" si="88"/>
        <v>ON TIME</v>
      </c>
      <c r="H653">
        <f t="shared" si="89"/>
        <v>2012</v>
      </c>
      <c r="I653">
        <f t="shared" si="90"/>
        <v>5</v>
      </c>
      <c r="J653" s="15">
        <f t="shared" si="91"/>
        <v>5</v>
      </c>
      <c r="K653" t="str">
        <f>+IF(G653="OUT of TIME",J653-VLOOKUP(B653,Enunciado!$F$3:$G$5,2,0),"")</f>
        <v/>
      </c>
    </row>
    <row r="654" spans="1:11" x14ac:dyDescent="0.25">
      <c r="A654" t="s">
        <v>663</v>
      </c>
      <c r="B654" t="s">
        <v>8</v>
      </c>
      <c r="C654" s="3">
        <v>41546</v>
      </c>
      <c r="D654" s="3">
        <v>41582</v>
      </c>
      <c r="E654" s="11" t="str">
        <f t="shared" si="87"/>
        <v>Dept4</v>
      </c>
      <c r="F654" s="1">
        <f>+VLOOKUP(B654,Enunciado!$F$3:$G$5,2,0)+C654</f>
        <v>41551</v>
      </c>
      <c r="G654" t="str">
        <f t="shared" si="88"/>
        <v>OUT OF TIME</v>
      </c>
      <c r="H654">
        <f t="shared" si="89"/>
        <v>2013</v>
      </c>
      <c r="I654">
        <f t="shared" si="90"/>
        <v>9</v>
      </c>
      <c r="J654" s="15">
        <f t="shared" si="91"/>
        <v>36</v>
      </c>
      <c r="K654">
        <f>+IF(G654="OUT of TIME",J654-VLOOKUP(B654,Enunciado!$F$3:$G$5,2,0),"")</f>
        <v>31</v>
      </c>
    </row>
    <row r="655" spans="1:11" x14ac:dyDescent="0.25">
      <c r="A655" t="s">
        <v>664</v>
      </c>
      <c r="B655" t="s">
        <v>7</v>
      </c>
      <c r="C655" s="3">
        <v>41100</v>
      </c>
      <c r="D655" s="3">
        <v>41101</v>
      </c>
      <c r="E655" s="11" t="str">
        <f t="shared" si="87"/>
        <v>Dept1</v>
      </c>
      <c r="F655" s="1">
        <f>+VLOOKUP(B655,Enunciado!$F$3:$G$5,2,0)+C655</f>
        <v>41115</v>
      </c>
      <c r="G655" t="str">
        <f t="shared" si="88"/>
        <v>ON TIME</v>
      </c>
      <c r="H655">
        <f t="shared" si="89"/>
        <v>2012</v>
      </c>
      <c r="I655">
        <f t="shared" si="90"/>
        <v>7</v>
      </c>
      <c r="J655" s="15">
        <f t="shared" si="91"/>
        <v>1</v>
      </c>
      <c r="K655" t="str">
        <f>+IF(G655="OUT of TIME",J655-VLOOKUP(B655,Enunciado!$F$3:$G$5,2,0),"")</f>
        <v/>
      </c>
    </row>
    <row r="656" spans="1:11" x14ac:dyDescent="0.25">
      <c r="A656" t="s">
        <v>665</v>
      </c>
      <c r="B656" t="s">
        <v>5</v>
      </c>
      <c r="C656" s="3">
        <v>41605</v>
      </c>
      <c r="D656" s="3">
        <v>41607</v>
      </c>
      <c r="E656" s="11" t="str">
        <f t="shared" si="87"/>
        <v>Dept6</v>
      </c>
      <c r="F656" s="1">
        <f>+VLOOKUP(B656,Enunciado!$F$3:$G$5,2,0)+C656</f>
        <v>41635</v>
      </c>
      <c r="G656" t="str">
        <f t="shared" si="88"/>
        <v>ON TIME</v>
      </c>
      <c r="H656">
        <f t="shared" si="89"/>
        <v>2013</v>
      </c>
      <c r="I656">
        <f t="shared" si="90"/>
        <v>11</v>
      </c>
      <c r="J656" s="15">
        <f t="shared" si="91"/>
        <v>2</v>
      </c>
      <c r="K656" t="str">
        <f>+IF(G656="OUT of TIME",J656-VLOOKUP(B656,Enunciado!$F$3:$G$5,2,0),"")</f>
        <v/>
      </c>
    </row>
    <row r="657" spans="1:11" x14ac:dyDescent="0.25">
      <c r="A657" t="s">
        <v>666</v>
      </c>
      <c r="B657" t="s">
        <v>8</v>
      </c>
      <c r="C657" s="3">
        <v>41111</v>
      </c>
      <c r="D657" s="3">
        <v>41126</v>
      </c>
      <c r="E657" s="11" t="str">
        <f t="shared" si="87"/>
        <v>Dept3</v>
      </c>
      <c r="F657" s="1">
        <f>+VLOOKUP(B657,Enunciado!$F$3:$G$5,2,0)+C657</f>
        <v>41116</v>
      </c>
      <c r="G657" t="str">
        <f t="shared" si="88"/>
        <v>OUT OF TIME</v>
      </c>
      <c r="H657">
        <f t="shared" si="89"/>
        <v>2012</v>
      </c>
      <c r="I657">
        <f t="shared" si="90"/>
        <v>7</v>
      </c>
      <c r="J657" s="15">
        <f t="shared" si="91"/>
        <v>15</v>
      </c>
      <c r="K657">
        <f>+IF(G657="OUT of TIME",J657-VLOOKUP(B657,Enunciado!$F$3:$G$5,2,0),"")</f>
        <v>10</v>
      </c>
    </row>
    <row r="658" spans="1:11" x14ac:dyDescent="0.25">
      <c r="A658" t="s">
        <v>667</v>
      </c>
      <c r="B658" t="s">
        <v>8</v>
      </c>
      <c r="C658" s="3">
        <v>40964</v>
      </c>
      <c r="D658" s="3">
        <v>40967</v>
      </c>
      <c r="E658" s="11" t="str">
        <f t="shared" si="87"/>
        <v>Dept1</v>
      </c>
      <c r="F658" s="1">
        <f>+VLOOKUP(B658,Enunciado!$F$3:$G$5,2,0)+C658</f>
        <v>40969</v>
      </c>
      <c r="G658" t="str">
        <f t="shared" si="88"/>
        <v>ON TIME</v>
      </c>
      <c r="H658">
        <f t="shared" si="89"/>
        <v>2012</v>
      </c>
      <c r="I658">
        <f t="shared" si="90"/>
        <v>2</v>
      </c>
      <c r="J658" s="15">
        <f t="shared" si="91"/>
        <v>3</v>
      </c>
      <c r="K658" t="str">
        <f>+IF(G658="OUT of TIME",J658-VLOOKUP(B658,Enunciado!$F$3:$G$5,2,0),"")</f>
        <v/>
      </c>
    </row>
    <row r="659" spans="1:11" x14ac:dyDescent="0.25">
      <c r="A659" t="s">
        <v>668</v>
      </c>
      <c r="B659" t="s">
        <v>8</v>
      </c>
      <c r="C659" s="3">
        <v>41287</v>
      </c>
      <c r="D659" s="3">
        <v>41298</v>
      </c>
      <c r="E659" s="11" t="str">
        <f t="shared" si="87"/>
        <v>Dept3</v>
      </c>
      <c r="F659" s="1">
        <f>+VLOOKUP(B659,Enunciado!$F$3:$G$5,2,0)+C659</f>
        <v>41292</v>
      </c>
      <c r="G659" t="str">
        <f t="shared" si="88"/>
        <v>OUT OF TIME</v>
      </c>
      <c r="H659">
        <f t="shared" si="89"/>
        <v>2013</v>
      </c>
      <c r="I659">
        <f t="shared" si="90"/>
        <v>1</v>
      </c>
      <c r="J659" s="15">
        <f t="shared" si="91"/>
        <v>11</v>
      </c>
      <c r="K659">
        <f>+IF(G659="OUT of TIME",J659-VLOOKUP(B659,Enunciado!$F$3:$G$5,2,0),"")</f>
        <v>6</v>
      </c>
    </row>
    <row r="660" spans="1:11" x14ac:dyDescent="0.25">
      <c r="A660" t="s">
        <v>669</v>
      </c>
      <c r="B660" t="s">
        <v>8</v>
      </c>
      <c r="C660" s="3">
        <v>41329</v>
      </c>
      <c r="D660" s="3">
        <v>41375</v>
      </c>
      <c r="E660" s="11" t="str">
        <f t="shared" si="87"/>
        <v>Dept1</v>
      </c>
      <c r="F660" s="1">
        <f>+VLOOKUP(B660,Enunciado!$F$3:$G$5,2,0)+C660</f>
        <v>41334</v>
      </c>
      <c r="G660" t="str">
        <f t="shared" si="88"/>
        <v>OUT OF TIME</v>
      </c>
      <c r="H660">
        <f t="shared" si="89"/>
        <v>2013</v>
      </c>
      <c r="I660">
        <f t="shared" si="90"/>
        <v>2</v>
      </c>
      <c r="J660" s="15">
        <f t="shared" si="91"/>
        <v>46</v>
      </c>
      <c r="K660">
        <f>+IF(G660="OUT of TIME",J660-VLOOKUP(B660,Enunciado!$F$3:$G$5,2,0),"")</f>
        <v>41</v>
      </c>
    </row>
    <row r="661" spans="1:11" x14ac:dyDescent="0.25">
      <c r="A661" t="s">
        <v>670</v>
      </c>
      <c r="B661" t="s">
        <v>7</v>
      </c>
      <c r="C661" s="3">
        <v>41471</v>
      </c>
      <c r="D661" s="3">
        <v>41471</v>
      </c>
      <c r="E661" s="11" t="str">
        <f t="shared" si="87"/>
        <v>Dept4</v>
      </c>
      <c r="F661" s="1">
        <f>+VLOOKUP(B661,Enunciado!$F$3:$G$5,2,0)+C661</f>
        <v>41486</v>
      </c>
      <c r="G661" t="str">
        <f t="shared" si="88"/>
        <v>ON TIME</v>
      </c>
      <c r="H661">
        <f t="shared" si="89"/>
        <v>2013</v>
      </c>
      <c r="I661">
        <f t="shared" si="90"/>
        <v>7</v>
      </c>
      <c r="J661" s="15">
        <f t="shared" si="91"/>
        <v>0</v>
      </c>
      <c r="K661" t="str">
        <f>+IF(G661="OUT of TIME",J661-VLOOKUP(B661,Enunciado!$F$3:$G$5,2,0),"")</f>
        <v/>
      </c>
    </row>
    <row r="662" spans="1:11" x14ac:dyDescent="0.25">
      <c r="A662" t="s">
        <v>671</v>
      </c>
      <c r="B662" t="s">
        <v>8</v>
      </c>
      <c r="C662" s="3">
        <v>41222</v>
      </c>
      <c r="D662" s="3">
        <v>41262</v>
      </c>
      <c r="E662" s="11" t="str">
        <f t="shared" si="87"/>
        <v>Dept5</v>
      </c>
      <c r="F662" s="1">
        <f>+VLOOKUP(B662,Enunciado!$F$3:$G$5,2,0)+C662</f>
        <v>41227</v>
      </c>
      <c r="G662" t="str">
        <f t="shared" si="88"/>
        <v>OUT OF TIME</v>
      </c>
      <c r="H662">
        <f t="shared" si="89"/>
        <v>2012</v>
      </c>
      <c r="I662">
        <f t="shared" si="90"/>
        <v>11</v>
      </c>
      <c r="J662" s="15">
        <f t="shared" si="91"/>
        <v>40</v>
      </c>
      <c r="K662">
        <f>+IF(G662="OUT of TIME",J662-VLOOKUP(B662,Enunciado!$F$3:$G$5,2,0),"")</f>
        <v>35</v>
      </c>
    </row>
    <row r="663" spans="1:11" x14ac:dyDescent="0.25">
      <c r="A663" t="s">
        <v>672</v>
      </c>
      <c r="B663" t="s">
        <v>5</v>
      </c>
      <c r="C663" s="3">
        <v>40913</v>
      </c>
      <c r="D663" s="3">
        <v>40917</v>
      </c>
      <c r="E663" s="11" t="str">
        <f t="shared" si="87"/>
        <v>Dept2</v>
      </c>
      <c r="F663" s="1">
        <f>+VLOOKUP(B663,Enunciado!$F$3:$G$5,2,0)+C663</f>
        <v>40943</v>
      </c>
      <c r="G663" t="str">
        <f t="shared" si="88"/>
        <v>ON TIME</v>
      </c>
      <c r="H663">
        <f t="shared" si="89"/>
        <v>2012</v>
      </c>
      <c r="I663">
        <f t="shared" si="90"/>
        <v>1</v>
      </c>
      <c r="J663" s="15">
        <f t="shared" si="91"/>
        <v>4</v>
      </c>
      <c r="K663" t="str">
        <f>+IF(G663="OUT of TIME",J663-VLOOKUP(B663,Enunciado!$F$3:$G$5,2,0),"")</f>
        <v/>
      </c>
    </row>
    <row r="664" spans="1:11" x14ac:dyDescent="0.25">
      <c r="A664" t="s">
        <v>673</v>
      </c>
      <c r="B664" t="s">
        <v>8</v>
      </c>
      <c r="C664" s="3">
        <v>41535</v>
      </c>
      <c r="D664" s="3">
        <v>41554</v>
      </c>
      <c r="E664" s="11" t="str">
        <f t="shared" si="87"/>
        <v>Dept5</v>
      </c>
      <c r="F664" s="1">
        <f>+VLOOKUP(B664,Enunciado!$F$3:$G$5,2,0)+C664</f>
        <v>41540</v>
      </c>
      <c r="G664" t="str">
        <f t="shared" si="88"/>
        <v>OUT OF TIME</v>
      </c>
      <c r="H664">
        <f t="shared" si="89"/>
        <v>2013</v>
      </c>
      <c r="I664">
        <f t="shared" si="90"/>
        <v>9</v>
      </c>
      <c r="J664" s="15">
        <f t="shared" si="91"/>
        <v>19</v>
      </c>
      <c r="K664">
        <f>+IF(G664="OUT of TIME",J664-VLOOKUP(B664,Enunciado!$F$3:$G$5,2,0),"")</f>
        <v>14</v>
      </c>
    </row>
    <row r="665" spans="1:11" x14ac:dyDescent="0.25">
      <c r="A665" t="s">
        <v>674</v>
      </c>
      <c r="B665" t="s">
        <v>8</v>
      </c>
      <c r="C665" s="3">
        <v>41199</v>
      </c>
      <c r="D665" s="3">
        <v>41206</v>
      </c>
      <c r="E665" s="11" t="str">
        <f t="shared" si="87"/>
        <v>Dept5</v>
      </c>
      <c r="F665" s="1">
        <f>+VLOOKUP(B665,Enunciado!$F$3:$G$5,2,0)+C665</f>
        <v>41204</v>
      </c>
      <c r="G665" t="str">
        <f t="shared" si="88"/>
        <v>OUT OF TIME</v>
      </c>
      <c r="H665">
        <f t="shared" si="89"/>
        <v>2012</v>
      </c>
      <c r="I665">
        <f t="shared" si="90"/>
        <v>10</v>
      </c>
      <c r="J665" s="15">
        <f t="shared" si="91"/>
        <v>7</v>
      </c>
      <c r="K665">
        <f>+IF(G665="OUT of TIME",J665-VLOOKUP(B665,Enunciado!$F$3:$G$5,2,0),"")</f>
        <v>2</v>
      </c>
    </row>
    <row r="666" spans="1:11" x14ac:dyDescent="0.25">
      <c r="A666" t="s">
        <v>675</v>
      </c>
      <c r="B666" t="s">
        <v>8</v>
      </c>
      <c r="C666" s="3">
        <v>41177</v>
      </c>
      <c r="D666" s="3">
        <v>41186</v>
      </c>
      <c r="E666" s="11" t="str">
        <f t="shared" si="87"/>
        <v>Dept2</v>
      </c>
      <c r="F666" s="1">
        <f>+VLOOKUP(B666,Enunciado!$F$3:$G$5,2,0)+C666</f>
        <v>41182</v>
      </c>
      <c r="G666" t="str">
        <f t="shared" si="88"/>
        <v>OUT OF TIME</v>
      </c>
      <c r="H666">
        <f t="shared" si="89"/>
        <v>2012</v>
      </c>
      <c r="I666">
        <f t="shared" si="90"/>
        <v>9</v>
      </c>
      <c r="J666" s="15">
        <f t="shared" si="91"/>
        <v>9</v>
      </c>
      <c r="K666">
        <f>+IF(G666="OUT of TIME",J666-VLOOKUP(B666,Enunciado!$F$3:$G$5,2,0),"")</f>
        <v>4</v>
      </c>
    </row>
    <row r="667" spans="1:11" x14ac:dyDescent="0.25">
      <c r="A667" t="s">
        <v>676</v>
      </c>
      <c r="B667" t="s">
        <v>5</v>
      </c>
      <c r="C667" s="3">
        <v>41495</v>
      </c>
      <c r="D667" s="3">
        <v>41510</v>
      </c>
      <c r="E667" s="11" t="str">
        <f t="shared" si="87"/>
        <v>Dept3</v>
      </c>
      <c r="F667" s="1">
        <f>+VLOOKUP(B667,Enunciado!$F$3:$G$5,2,0)+C667</f>
        <v>41525</v>
      </c>
      <c r="G667" t="str">
        <f t="shared" si="88"/>
        <v>ON TIME</v>
      </c>
      <c r="H667">
        <f t="shared" si="89"/>
        <v>2013</v>
      </c>
      <c r="I667">
        <f t="shared" si="90"/>
        <v>8</v>
      </c>
      <c r="J667" s="15">
        <f t="shared" si="91"/>
        <v>15</v>
      </c>
      <c r="K667" t="str">
        <f>+IF(G667="OUT of TIME",J667-VLOOKUP(B667,Enunciado!$F$3:$G$5,2,0),"")</f>
        <v/>
      </c>
    </row>
    <row r="668" spans="1:11" x14ac:dyDescent="0.25">
      <c r="A668" t="s">
        <v>677</v>
      </c>
      <c r="B668" t="s">
        <v>7</v>
      </c>
      <c r="C668" s="3">
        <v>41285</v>
      </c>
      <c r="D668" s="3">
        <v>41286</v>
      </c>
      <c r="E668" s="11" t="str">
        <f t="shared" si="87"/>
        <v>Dept1</v>
      </c>
      <c r="F668" s="1">
        <f>+VLOOKUP(B668,Enunciado!$F$3:$G$5,2,0)+C668</f>
        <v>41300</v>
      </c>
      <c r="G668" t="str">
        <f t="shared" si="88"/>
        <v>ON TIME</v>
      </c>
      <c r="H668">
        <f t="shared" si="89"/>
        <v>2013</v>
      </c>
      <c r="I668">
        <f t="shared" si="90"/>
        <v>1</v>
      </c>
      <c r="J668" s="15">
        <f t="shared" si="91"/>
        <v>1</v>
      </c>
      <c r="K668" t="str">
        <f>+IF(G668="OUT of TIME",J668-VLOOKUP(B668,Enunciado!$F$3:$G$5,2,0),"")</f>
        <v/>
      </c>
    </row>
    <row r="669" spans="1:11" x14ac:dyDescent="0.25">
      <c r="A669" t="s">
        <v>678</v>
      </c>
      <c r="B669" t="s">
        <v>8</v>
      </c>
      <c r="C669" s="3">
        <v>41316</v>
      </c>
      <c r="D669" s="3">
        <v>41328</v>
      </c>
      <c r="E669" s="11" t="str">
        <f t="shared" si="87"/>
        <v>Dept1</v>
      </c>
      <c r="F669" s="1">
        <f>+VLOOKUP(B669,Enunciado!$F$3:$G$5,2,0)+C669</f>
        <v>41321</v>
      </c>
      <c r="G669" t="str">
        <f t="shared" si="88"/>
        <v>OUT OF TIME</v>
      </c>
      <c r="H669">
        <f t="shared" si="89"/>
        <v>2013</v>
      </c>
      <c r="I669">
        <f t="shared" si="90"/>
        <v>2</v>
      </c>
      <c r="J669" s="15">
        <f t="shared" si="91"/>
        <v>12</v>
      </c>
      <c r="K669">
        <f>+IF(G669="OUT of TIME",J669-VLOOKUP(B669,Enunciado!$F$3:$G$5,2,0),"")</f>
        <v>7</v>
      </c>
    </row>
    <row r="670" spans="1:11" x14ac:dyDescent="0.25">
      <c r="A670" t="s">
        <v>679</v>
      </c>
      <c r="B670" t="s">
        <v>7</v>
      </c>
      <c r="C670" s="3">
        <v>41635</v>
      </c>
      <c r="D670" s="3">
        <v>41635</v>
      </c>
      <c r="E670" s="11" t="str">
        <f t="shared" si="87"/>
        <v>Dept1</v>
      </c>
      <c r="F670" s="1">
        <f>+VLOOKUP(B670,Enunciado!$F$3:$G$5,2,0)+C670</f>
        <v>41650</v>
      </c>
      <c r="G670" t="str">
        <f t="shared" si="88"/>
        <v>ON TIME</v>
      </c>
      <c r="H670">
        <f t="shared" si="89"/>
        <v>2013</v>
      </c>
      <c r="I670">
        <f t="shared" si="90"/>
        <v>12</v>
      </c>
      <c r="J670" s="15">
        <f t="shared" si="91"/>
        <v>0</v>
      </c>
      <c r="K670" t="str">
        <f>+IF(G670="OUT of TIME",J670-VLOOKUP(B670,Enunciado!$F$3:$G$5,2,0),"")</f>
        <v/>
      </c>
    </row>
    <row r="671" spans="1:11" x14ac:dyDescent="0.25">
      <c r="A671" t="s">
        <v>680</v>
      </c>
      <c r="B671" t="s">
        <v>5</v>
      </c>
      <c r="C671" s="3">
        <v>41136</v>
      </c>
      <c r="D671" s="3">
        <v>41136</v>
      </c>
      <c r="E671" s="11" t="str">
        <f t="shared" si="87"/>
        <v>Dept3</v>
      </c>
      <c r="F671" s="1">
        <f>+VLOOKUP(B671,Enunciado!$F$3:$G$5,2,0)+C671</f>
        <v>41166</v>
      </c>
      <c r="G671" t="str">
        <f t="shared" si="88"/>
        <v>ON TIME</v>
      </c>
      <c r="H671">
        <f t="shared" si="89"/>
        <v>2012</v>
      </c>
      <c r="I671">
        <f t="shared" si="90"/>
        <v>8</v>
      </c>
      <c r="J671" s="15">
        <f t="shared" si="91"/>
        <v>0</v>
      </c>
      <c r="K671" t="str">
        <f>+IF(G671="OUT of TIME",J671-VLOOKUP(B671,Enunciado!$F$3:$G$5,2,0),"")</f>
        <v/>
      </c>
    </row>
    <row r="672" spans="1:11" x14ac:dyDescent="0.25">
      <c r="A672" t="s">
        <v>681</v>
      </c>
      <c r="B672" t="s">
        <v>5</v>
      </c>
      <c r="C672" s="3">
        <v>41573</v>
      </c>
      <c r="D672" s="3">
        <v>41592</v>
      </c>
      <c r="E672" s="11" t="str">
        <f t="shared" si="87"/>
        <v>Dept2</v>
      </c>
      <c r="F672" s="1">
        <f>+VLOOKUP(B672,Enunciado!$F$3:$G$5,2,0)+C672</f>
        <v>41603</v>
      </c>
      <c r="G672" t="str">
        <f t="shared" si="88"/>
        <v>ON TIME</v>
      </c>
      <c r="H672">
        <f t="shared" si="89"/>
        <v>2013</v>
      </c>
      <c r="I672">
        <f t="shared" si="90"/>
        <v>10</v>
      </c>
      <c r="J672" s="15">
        <f t="shared" si="91"/>
        <v>19</v>
      </c>
      <c r="K672" t="str">
        <f>+IF(G672="OUT of TIME",J672-VLOOKUP(B672,Enunciado!$F$3:$G$5,2,0),"")</f>
        <v/>
      </c>
    </row>
    <row r="673" spans="1:11" x14ac:dyDescent="0.25">
      <c r="A673" t="s">
        <v>682</v>
      </c>
      <c r="B673" t="s">
        <v>7</v>
      </c>
      <c r="C673" s="3">
        <v>41262</v>
      </c>
      <c r="D673" s="3">
        <v>41267</v>
      </c>
      <c r="E673" s="11" t="str">
        <f t="shared" si="87"/>
        <v>Dept5</v>
      </c>
      <c r="F673" s="1">
        <f>+VLOOKUP(B673,Enunciado!$F$3:$G$5,2,0)+C673</f>
        <v>41277</v>
      </c>
      <c r="G673" t="str">
        <f t="shared" si="88"/>
        <v>ON TIME</v>
      </c>
      <c r="H673">
        <f t="shared" si="89"/>
        <v>2012</v>
      </c>
      <c r="I673">
        <f t="shared" si="90"/>
        <v>12</v>
      </c>
      <c r="J673" s="15">
        <f t="shared" si="91"/>
        <v>5</v>
      </c>
      <c r="K673" t="str">
        <f>+IF(G673="OUT of TIME",J673-VLOOKUP(B673,Enunciado!$F$3:$G$5,2,0),"")</f>
        <v/>
      </c>
    </row>
    <row r="674" spans="1:11" x14ac:dyDescent="0.25">
      <c r="A674" t="s">
        <v>683</v>
      </c>
      <c r="B674" t="s">
        <v>5</v>
      </c>
      <c r="C674" s="3">
        <v>41295</v>
      </c>
      <c r="D674" s="3">
        <v>41306</v>
      </c>
      <c r="E674" s="11" t="str">
        <f t="shared" si="87"/>
        <v>Dept4</v>
      </c>
      <c r="F674" s="1">
        <f>+VLOOKUP(B674,Enunciado!$F$3:$G$5,2,0)+C674</f>
        <v>41325</v>
      </c>
      <c r="G674" t="str">
        <f t="shared" si="88"/>
        <v>ON TIME</v>
      </c>
      <c r="H674">
        <f t="shared" si="89"/>
        <v>2013</v>
      </c>
      <c r="I674">
        <f t="shared" si="90"/>
        <v>1</v>
      </c>
      <c r="J674" s="15">
        <f t="shared" si="91"/>
        <v>11</v>
      </c>
      <c r="K674" t="str">
        <f>+IF(G674="OUT of TIME",J674-VLOOKUP(B674,Enunciado!$F$3:$G$5,2,0),"")</f>
        <v/>
      </c>
    </row>
    <row r="675" spans="1:11" x14ac:dyDescent="0.25">
      <c r="A675" t="s">
        <v>684</v>
      </c>
      <c r="B675" t="s">
        <v>8</v>
      </c>
      <c r="C675" s="3">
        <v>41264</v>
      </c>
      <c r="D675" s="3">
        <v>41280</v>
      </c>
      <c r="E675" s="11" t="str">
        <f t="shared" si="87"/>
        <v>Dept2</v>
      </c>
      <c r="F675" s="1">
        <f>+VLOOKUP(B675,Enunciado!$F$3:$G$5,2,0)+C675</f>
        <v>41269</v>
      </c>
      <c r="G675" t="str">
        <f t="shared" si="88"/>
        <v>OUT OF TIME</v>
      </c>
      <c r="H675">
        <f t="shared" si="89"/>
        <v>2012</v>
      </c>
      <c r="I675">
        <f t="shared" si="90"/>
        <v>12</v>
      </c>
      <c r="J675" s="15">
        <f t="shared" si="91"/>
        <v>16</v>
      </c>
      <c r="K675">
        <f>+IF(G675="OUT of TIME",J675-VLOOKUP(B675,Enunciado!$F$3:$G$5,2,0),"")</f>
        <v>11</v>
      </c>
    </row>
    <row r="676" spans="1:11" x14ac:dyDescent="0.25">
      <c r="A676" t="s">
        <v>685</v>
      </c>
      <c r="B676" t="s">
        <v>8</v>
      </c>
      <c r="C676" s="3">
        <v>41177</v>
      </c>
      <c r="D676" s="3">
        <v>41181</v>
      </c>
      <c r="E676" s="11" t="str">
        <f t="shared" si="87"/>
        <v>Dept1</v>
      </c>
      <c r="F676" s="1">
        <f>+VLOOKUP(B676,Enunciado!$F$3:$G$5,2,0)+C676</f>
        <v>41182</v>
      </c>
      <c r="G676" t="str">
        <f t="shared" si="88"/>
        <v>ON TIME</v>
      </c>
      <c r="H676">
        <f t="shared" si="89"/>
        <v>2012</v>
      </c>
      <c r="I676">
        <f t="shared" si="90"/>
        <v>9</v>
      </c>
      <c r="J676" s="15">
        <f t="shared" si="91"/>
        <v>4</v>
      </c>
      <c r="K676" t="str">
        <f>+IF(G676="OUT of TIME",J676-VLOOKUP(B676,Enunciado!$F$3:$G$5,2,0),"")</f>
        <v/>
      </c>
    </row>
    <row r="677" spans="1:11" x14ac:dyDescent="0.25">
      <c r="A677" t="s">
        <v>686</v>
      </c>
      <c r="B677" t="s">
        <v>8</v>
      </c>
      <c r="C677" s="3">
        <v>41580</v>
      </c>
      <c r="D677" s="3">
        <v>41583</v>
      </c>
      <c r="E677" s="11" t="str">
        <f t="shared" si="87"/>
        <v>Dept3</v>
      </c>
      <c r="F677" s="1">
        <f>+VLOOKUP(B677,Enunciado!$F$3:$G$5,2,0)+C677</f>
        <v>41585</v>
      </c>
      <c r="G677" t="str">
        <f t="shared" si="88"/>
        <v>ON TIME</v>
      </c>
      <c r="H677">
        <f t="shared" si="89"/>
        <v>2013</v>
      </c>
      <c r="I677">
        <f t="shared" si="90"/>
        <v>11</v>
      </c>
      <c r="J677" s="15">
        <f t="shared" si="91"/>
        <v>3</v>
      </c>
      <c r="K677" t="str">
        <f>+IF(G677="OUT of TIME",J677-VLOOKUP(B677,Enunciado!$F$3:$G$5,2,0),"")</f>
        <v/>
      </c>
    </row>
    <row r="678" spans="1:11" x14ac:dyDescent="0.25">
      <c r="A678" t="s">
        <v>687</v>
      </c>
      <c r="B678" t="s">
        <v>7</v>
      </c>
      <c r="C678" s="3">
        <v>41081</v>
      </c>
      <c r="D678" s="3">
        <v>41099</v>
      </c>
      <c r="E678" s="11" t="str">
        <f t="shared" si="87"/>
        <v>Dept5</v>
      </c>
      <c r="F678" s="1">
        <f>+VLOOKUP(B678,Enunciado!$F$3:$G$5,2,0)+C678</f>
        <v>41096</v>
      </c>
      <c r="G678" t="str">
        <f t="shared" si="88"/>
        <v>OUT OF TIME</v>
      </c>
      <c r="H678">
        <f t="shared" si="89"/>
        <v>2012</v>
      </c>
      <c r="I678">
        <f t="shared" si="90"/>
        <v>6</v>
      </c>
      <c r="J678" s="15">
        <f t="shared" si="91"/>
        <v>18</v>
      </c>
      <c r="K678">
        <f>+IF(G678="OUT of TIME",J678-VLOOKUP(B678,Enunciado!$F$3:$G$5,2,0),"")</f>
        <v>3</v>
      </c>
    </row>
    <row r="679" spans="1:11" x14ac:dyDescent="0.25">
      <c r="A679" t="s">
        <v>688</v>
      </c>
      <c r="B679" t="s">
        <v>5</v>
      </c>
      <c r="C679" s="3">
        <v>41458</v>
      </c>
      <c r="D679" s="3">
        <v>41467</v>
      </c>
      <c r="E679" s="11" t="str">
        <f t="shared" si="87"/>
        <v>Dept4</v>
      </c>
      <c r="F679" s="1">
        <f>+VLOOKUP(B679,Enunciado!$F$3:$G$5,2,0)+C679</f>
        <v>41488</v>
      </c>
      <c r="G679" t="str">
        <f t="shared" si="88"/>
        <v>ON TIME</v>
      </c>
      <c r="H679">
        <f t="shared" si="89"/>
        <v>2013</v>
      </c>
      <c r="I679">
        <f t="shared" si="90"/>
        <v>7</v>
      </c>
      <c r="J679" s="15">
        <f t="shared" si="91"/>
        <v>9</v>
      </c>
      <c r="K679" t="str">
        <f>+IF(G679="OUT of TIME",J679-VLOOKUP(B679,Enunciado!$F$3:$G$5,2,0),"")</f>
        <v/>
      </c>
    </row>
    <row r="680" spans="1:11" x14ac:dyDescent="0.25">
      <c r="A680" t="s">
        <v>689</v>
      </c>
      <c r="B680" t="s">
        <v>7</v>
      </c>
      <c r="C680" s="3">
        <v>41358</v>
      </c>
      <c r="D680" s="3">
        <v>41370</v>
      </c>
      <c r="E680" s="11" t="str">
        <f t="shared" si="87"/>
        <v>Dept6</v>
      </c>
      <c r="F680" s="1">
        <f>+VLOOKUP(B680,Enunciado!$F$3:$G$5,2,0)+C680</f>
        <v>41373</v>
      </c>
      <c r="G680" t="str">
        <f t="shared" si="88"/>
        <v>ON TIME</v>
      </c>
      <c r="H680">
        <f t="shared" si="89"/>
        <v>2013</v>
      </c>
      <c r="I680">
        <f t="shared" si="90"/>
        <v>3</v>
      </c>
      <c r="J680" s="15">
        <f t="shared" si="91"/>
        <v>12</v>
      </c>
      <c r="K680" t="str">
        <f>+IF(G680="OUT of TIME",J680-VLOOKUP(B680,Enunciado!$F$3:$G$5,2,0),"")</f>
        <v/>
      </c>
    </row>
    <row r="681" spans="1:11" x14ac:dyDescent="0.25">
      <c r="A681" t="s">
        <v>690</v>
      </c>
      <c r="B681" t="s">
        <v>7</v>
      </c>
      <c r="C681" s="3">
        <v>41158</v>
      </c>
      <c r="D681" s="3">
        <v>41197</v>
      </c>
      <c r="E681" s="11" t="str">
        <f t="shared" si="87"/>
        <v>Dept2</v>
      </c>
      <c r="F681" s="1">
        <f>+VLOOKUP(B681,Enunciado!$F$3:$G$5,2,0)+C681</f>
        <v>41173</v>
      </c>
      <c r="G681" t="str">
        <f t="shared" si="88"/>
        <v>OUT OF TIME</v>
      </c>
      <c r="H681">
        <f t="shared" si="89"/>
        <v>2012</v>
      </c>
      <c r="I681">
        <f t="shared" si="90"/>
        <v>9</v>
      </c>
      <c r="J681" s="15">
        <f t="shared" si="91"/>
        <v>39</v>
      </c>
      <c r="K681">
        <f>+IF(G681="OUT of TIME",J681-VLOOKUP(B681,Enunciado!$F$3:$G$5,2,0),"")</f>
        <v>24</v>
      </c>
    </row>
    <row r="682" spans="1:11" x14ac:dyDescent="0.25">
      <c r="A682" t="s">
        <v>691</v>
      </c>
      <c r="B682" t="s">
        <v>7</v>
      </c>
      <c r="C682" s="3">
        <v>41488</v>
      </c>
      <c r="D682" s="3">
        <v>41490</v>
      </c>
      <c r="E682" s="11" t="str">
        <f t="shared" si="87"/>
        <v>Dept3</v>
      </c>
      <c r="F682" s="1">
        <f>+VLOOKUP(B682,Enunciado!$F$3:$G$5,2,0)+C682</f>
        <v>41503</v>
      </c>
      <c r="G682" t="str">
        <f t="shared" si="88"/>
        <v>ON TIME</v>
      </c>
      <c r="H682">
        <f t="shared" si="89"/>
        <v>2013</v>
      </c>
      <c r="I682">
        <f t="shared" si="90"/>
        <v>8</v>
      </c>
      <c r="J682" s="15">
        <f t="shared" si="91"/>
        <v>2</v>
      </c>
      <c r="K682" t="str">
        <f>+IF(G682="OUT of TIME",J682-VLOOKUP(B682,Enunciado!$F$3:$G$5,2,0),"")</f>
        <v/>
      </c>
    </row>
    <row r="683" spans="1:11" x14ac:dyDescent="0.25">
      <c r="A683" t="s">
        <v>692</v>
      </c>
      <c r="B683" t="s">
        <v>8</v>
      </c>
      <c r="C683" s="3">
        <v>41454</v>
      </c>
      <c r="D683" s="3">
        <v>41455</v>
      </c>
      <c r="E683" s="11" t="str">
        <f t="shared" si="87"/>
        <v>Dept4</v>
      </c>
      <c r="F683" s="1">
        <f>+VLOOKUP(B683,Enunciado!$F$3:$G$5,2,0)+C683</f>
        <v>41459</v>
      </c>
      <c r="G683" t="str">
        <f t="shared" si="88"/>
        <v>ON TIME</v>
      </c>
      <c r="H683">
        <f t="shared" si="89"/>
        <v>2013</v>
      </c>
      <c r="I683">
        <f t="shared" si="90"/>
        <v>6</v>
      </c>
      <c r="J683" s="15">
        <f t="shared" si="91"/>
        <v>1</v>
      </c>
      <c r="K683" t="str">
        <f>+IF(G683="OUT of TIME",J683-VLOOKUP(B683,Enunciado!$F$3:$G$5,2,0),"")</f>
        <v/>
      </c>
    </row>
    <row r="684" spans="1:11" x14ac:dyDescent="0.25">
      <c r="A684" t="s">
        <v>693</v>
      </c>
      <c r="B684" t="s">
        <v>5</v>
      </c>
      <c r="C684" s="3">
        <v>41170</v>
      </c>
      <c r="D684" s="3">
        <v>41170</v>
      </c>
      <c r="E684" s="11" t="str">
        <f t="shared" si="87"/>
        <v>Dept1</v>
      </c>
      <c r="F684" s="1">
        <f>+VLOOKUP(B684,Enunciado!$F$3:$G$5,2,0)+C684</f>
        <v>41200</v>
      </c>
      <c r="G684" t="str">
        <f t="shared" si="88"/>
        <v>ON TIME</v>
      </c>
      <c r="H684">
        <f t="shared" si="89"/>
        <v>2012</v>
      </c>
      <c r="I684">
        <f t="shared" si="90"/>
        <v>9</v>
      </c>
      <c r="J684" s="15">
        <f t="shared" si="91"/>
        <v>0</v>
      </c>
      <c r="K684" t="str">
        <f>+IF(G684="OUT of TIME",J684-VLOOKUP(B684,Enunciado!$F$3:$G$5,2,0),"")</f>
        <v/>
      </c>
    </row>
    <row r="685" spans="1:11" x14ac:dyDescent="0.25">
      <c r="A685" t="s">
        <v>694</v>
      </c>
      <c r="B685" t="s">
        <v>8</v>
      </c>
      <c r="C685" s="3">
        <v>41058</v>
      </c>
      <c r="D685" s="3">
        <v>41061</v>
      </c>
      <c r="E685" s="11" t="str">
        <f t="shared" si="87"/>
        <v>Dept6</v>
      </c>
      <c r="F685" s="1">
        <f>+VLOOKUP(B685,Enunciado!$F$3:$G$5,2,0)+C685</f>
        <v>41063</v>
      </c>
      <c r="G685" t="str">
        <f t="shared" si="88"/>
        <v>ON TIME</v>
      </c>
      <c r="H685">
        <f t="shared" si="89"/>
        <v>2012</v>
      </c>
      <c r="I685">
        <f t="shared" si="90"/>
        <v>5</v>
      </c>
      <c r="J685" s="15">
        <f t="shared" si="91"/>
        <v>3</v>
      </c>
      <c r="K685" t="str">
        <f>+IF(G685="OUT of TIME",J685-VLOOKUP(B685,Enunciado!$F$3:$G$5,2,0),"")</f>
        <v/>
      </c>
    </row>
    <row r="686" spans="1:11" x14ac:dyDescent="0.25">
      <c r="A686" t="s">
        <v>695</v>
      </c>
      <c r="B686" t="s">
        <v>5</v>
      </c>
      <c r="C686" s="3">
        <v>40977</v>
      </c>
      <c r="D686" s="3">
        <v>40978</v>
      </c>
      <c r="E686" s="11" t="str">
        <f t="shared" si="87"/>
        <v>Dept2</v>
      </c>
      <c r="F686" s="1">
        <f>+VLOOKUP(B686,Enunciado!$F$3:$G$5,2,0)+C686</f>
        <v>41007</v>
      </c>
      <c r="G686" t="str">
        <f t="shared" si="88"/>
        <v>ON TIME</v>
      </c>
      <c r="H686">
        <f t="shared" si="89"/>
        <v>2012</v>
      </c>
      <c r="I686">
        <f t="shared" si="90"/>
        <v>3</v>
      </c>
      <c r="J686" s="15">
        <f t="shared" si="91"/>
        <v>1</v>
      </c>
      <c r="K686" t="str">
        <f>+IF(G686="OUT of TIME",J686-VLOOKUP(B686,Enunciado!$F$3:$G$5,2,0),"")</f>
        <v/>
      </c>
    </row>
    <row r="687" spans="1:11" x14ac:dyDescent="0.25">
      <c r="A687" t="s">
        <v>696</v>
      </c>
      <c r="B687" t="s">
        <v>7</v>
      </c>
      <c r="C687" s="3">
        <v>41137</v>
      </c>
      <c r="D687" s="3">
        <v>41138</v>
      </c>
      <c r="E687" s="11" t="str">
        <f t="shared" si="87"/>
        <v>Dept2</v>
      </c>
      <c r="F687" s="1">
        <f>+VLOOKUP(B687,Enunciado!$F$3:$G$5,2,0)+C687</f>
        <v>41152</v>
      </c>
      <c r="G687" t="str">
        <f t="shared" si="88"/>
        <v>ON TIME</v>
      </c>
      <c r="H687">
        <f t="shared" si="89"/>
        <v>2012</v>
      </c>
      <c r="I687">
        <f t="shared" si="90"/>
        <v>8</v>
      </c>
      <c r="J687" s="15">
        <f t="shared" si="91"/>
        <v>1</v>
      </c>
      <c r="K687" t="str">
        <f>+IF(G687="OUT of TIME",J687-VLOOKUP(B687,Enunciado!$F$3:$G$5,2,0),"")</f>
        <v/>
      </c>
    </row>
    <row r="688" spans="1:11" x14ac:dyDescent="0.25">
      <c r="A688" t="s">
        <v>697</v>
      </c>
      <c r="B688" t="s">
        <v>5</v>
      </c>
      <c r="C688" s="3">
        <v>41431</v>
      </c>
      <c r="D688" s="3">
        <v>41449</v>
      </c>
      <c r="E688" s="11" t="str">
        <f t="shared" si="87"/>
        <v>Dept5</v>
      </c>
      <c r="F688" s="1">
        <f>+VLOOKUP(B688,Enunciado!$F$3:$G$5,2,0)+C688</f>
        <v>41461</v>
      </c>
      <c r="G688" t="str">
        <f t="shared" si="88"/>
        <v>ON TIME</v>
      </c>
      <c r="H688">
        <f t="shared" si="89"/>
        <v>2013</v>
      </c>
      <c r="I688">
        <f t="shared" si="90"/>
        <v>6</v>
      </c>
      <c r="J688" s="15">
        <f t="shared" si="91"/>
        <v>18</v>
      </c>
      <c r="K688" t="str">
        <f>+IF(G688="OUT of TIME",J688-VLOOKUP(B688,Enunciado!$F$3:$G$5,2,0),"")</f>
        <v/>
      </c>
    </row>
    <row r="689" spans="1:11" x14ac:dyDescent="0.25">
      <c r="A689" t="s">
        <v>698</v>
      </c>
      <c r="B689" t="s">
        <v>7</v>
      </c>
      <c r="C689" s="3">
        <v>41168</v>
      </c>
      <c r="D689" s="3">
        <v>41171</v>
      </c>
      <c r="E689" s="11" t="str">
        <f t="shared" si="87"/>
        <v>Dept2</v>
      </c>
      <c r="F689" s="1">
        <f>+VLOOKUP(B689,Enunciado!$F$3:$G$5,2,0)+C689</f>
        <v>41183</v>
      </c>
      <c r="G689" t="str">
        <f t="shared" si="88"/>
        <v>ON TIME</v>
      </c>
      <c r="H689">
        <f t="shared" si="89"/>
        <v>2012</v>
      </c>
      <c r="I689">
        <f t="shared" si="90"/>
        <v>9</v>
      </c>
      <c r="J689" s="15">
        <f t="shared" si="91"/>
        <v>3</v>
      </c>
      <c r="K689" t="str">
        <f>+IF(G689="OUT of TIME",J689-VLOOKUP(B689,Enunciado!$F$3:$G$5,2,0),"")</f>
        <v/>
      </c>
    </row>
    <row r="690" spans="1:11" x14ac:dyDescent="0.25">
      <c r="A690" t="s">
        <v>699</v>
      </c>
      <c r="B690" t="s">
        <v>5</v>
      </c>
      <c r="C690" s="3">
        <v>41123</v>
      </c>
      <c r="D690" s="3">
        <v>41126</v>
      </c>
      <c r="E690" s="11" t="str">
        <f t="shared" si="87"/>
        <v>Dept3</v>
      </c>
      <c r="F690" s="1">
        <f>+VLOOKUP(B690,Enunciado!$F$3:$G$5,2,0)+C690</f>
        <v>41153</v>
      </c>
      <c r="G690" t="str">
        <f t="shared" si="88"/>
        <v>ON TIME</v>
      </c>
      <c r="H690">
        <f t="shared" si="89"/>
        <v>2012</v>
      </c>
      <c r="I690">
        <f t="shared" si="90"/>
        <v>8</v>
      </c>
      <c r="J690" s="15">
        <f t="shared" si="91"/>
        <v>3</v>
      </c>
      <c r="K690" t="str">
        <f>+IF(G690="OUT of TIME",J690-VLOOKUP(B690,Enunciado!$F$3:$G$5,2,0),"")</f>
        <v/>
      </c>
    </row>
    <row r="691" spans="1:11" x14ac:dyDescent="0.25">
      <c r="A691" t="s">
        <v>700</v>
      </c>
      <c r="B691" t="s">
        <v>8</v>
      </c>
      <c r="C691" s="3">
        <v>41481</v>
      </c>
      <c r="D691" s="3">
        <v>41519</v>
      </c>
      <c r="E691" s="11" t="str">
        <f t="shared" si="87"/>
        <v>Dept2</v>
      </c>
      <c r="F691" s="1">
        <f>+VLOOKUP(B691,Enunciado!$F$3:$G$5,2,0)+C691</f>
        <v>41486</v>
      </c>
      <c r="G691" t="str">
        <f t="shared" si="88"/>
        <v>OUT OF TIME</v>
      </c>
      <c r="H691">
        <f t="shared" si="89"/>
        <v>2013</v>
      </c>
      <c r="I691">
        <f t="shared" si="90"/>
        <v>7</v>
      </c>
      <c r="J691" s="15">
        <f t="shared" si="91"/>
        <v>38</v>
      </c>
      <c r="K691">
        <f>+IF(G691="OUT of TIME",J691-VLOOKUP(B691,Enunciado!$F$3:$G$5,2,0),"")</f>
        <v>33</v>
      </c>
    </row>
    <row r="692" spans="1:11" x14ac:dyDescent="0.25">
      <c r="A692" t="s">
        <v>701</v>
      </c>
      <c r="B692" t="s">
        <v>5</v>
      </c>
      <c r="C692" s="3">
        <v>41001</v>
      </c>
      <c r="D692" s="3">
        <v>41016</v>
      </c>
      <c r="E692" s="11" t="str">
        <f t="shared" si="87"/>
        <v>Dept4</v>
      </c>
      <c r="F692" s="1">
        <f>+VLOOKUP(B692,Enunciado!$F$3:$G$5,2,0)+C692</f>
        <v>41031</v>
      </c>
      <c r="G692" t="str">
        <f t="shared" si="88"/>
        <v>ON TIME</v>
      </c>
      <c r="H692">
        <f t="shared" si="89"/>
        <v>2012</v>
      </c>
      <c r="I692">
        <f t="shared" si="90"/>
        <v>4</v>
      </c>
      <c r="J692" s="15">
        <f t="shared" si="91"/>
        <v>15</v>
      </c>
      <c r="K692" t="str">
        <f>+IF(G692="OUT of TIME",J692-VLOOKUP(B692,Enunciado!$F$3:$G$5,2,0),"")</f>
        <v/>
      </c>
    </row>
    <row r="693" spans="1:11" x14ac:dyDescent="0.25">
      <c r="A693" t="s">
        <v>702</v>
      </c>
      <c r="B693" t="s">
        <v>5</v>
      </c>
      <c r="C693" s="3">
        <v>41051</v>
      </c>
      <c r="D693" s="3">
        <v>41055</v>
      </c>
      <c r="E693" s="11" t="str">
        <f t="shared" si="87"/>
        <v>Dept2</v>
      </c>
      <c r="F693" s="1">
        <f>+VLOOKUP(B693,Enunciado!$F$3:$G$5,2,0)+C693</f>
        <v>41081</v>
      </c>
      <c r="G693" t="str">
        <f t="shared" si="88"/>
        <v>ON TIME</v>
      </c>
      <c r="H693">
        <f t="shared" si="89"/>
        <v>2012</v>
      </c>
      <c r="I693">
        <f t="shared" si="90"/>
        <v>5</v>
      </c>
      <c r="J693" s="15">
        <f t="shared" si="91"/>
        <v>4</v>
      </c>
      <c r="K693" t="str">
        <f>+IF(G693="OUT of TIME",J693-VLOOKUP(B693,Enunciado!$F$3:$G$5,2,0),"")</f>
        <v/>
      </c>
    </row>
    <row r="694" spans="1:11" x14ac:dyDescent="0.25">
      <c r="A694" t="s">
        <v>703</v>
      </c>
      <c r="B694" t="s">
        <v>7</v>
      </c>
      <c r="C694" s="3">
        <v>41001</v>
      </c>
      <c r="D694" s="3">
        <v>41001</v>
      </c>
      <c r="E694" s="11" t="str">
        <f t="shared" si="87"/>
        <v>Dept1</v>
      </c>
      <c r="F694" s="1">
        <f>+VLOOKUP(B694,Enunciado!$F$3:$G$5,2,0)+C694</f>
        <v>41016</v>
      </c>
      <c r="G694" t="str">
        <f t="shared" si="88"/>
        <v>ON TIME</v>
      </c>
      <c r="H694">
        <f t="shared" si="89"/>
        <v>2012</v>
      </c>
      <c r="I694">
        <f t="shared" si="90"/>
        <v>4</v>
      </c>
      <c r="J694" s="15">
        <f t="shared" si="91"/>
        <v>0</v>
      </c>
      <c r="K694" t="str">
        <f>+IF(G694="OUT of TIME",J694-VLOOKUP(B694,Enunciado!$F$3:$G$5,2,0),"")</f>
        <v/>
      </c>
    </row>
    <row r="695" spans="1:11" x14ac:dyDescent="0.25">
      <c r="A695" t="s">
        <v>704</v>
      </c>
      <c r="B695" t="s">
        <v>5</v>
      </c>
      <c r="C695" s="3">
        <v>41284</v>
      </c>
      <c r="D695" s="3">
        <v>41287</v>
      </c>
      <c r="E695" s="11" t="str">
        <f t="shared" si="87"/>
        <v>Dept5</v>
      </c>
      <c r="F695" s="1">
        <f>+VLOOKUP(B695,Enunciado!$F$3:$G$5,2,0)+C695</f>
        <v>41314</v>
      </c>
      <c r="G695" t="str">
        <f t="shared" si="88"/>
        <v>ON TIME</v>
      </c>
      <c r="H695">
        <f t="shared" si="89"/>
        <v>2013</v>
      </c>
      <c r="I695">
        <f t="shared" si="90"/>
        <v>1</v>
      </c>
      <c r="J695" s="15">
        <f t="shared" si="91"/>
        <v>3</v>
      </c>
      <c r="K695" t="str">
        <f>+IF(G695="OUT of TIME",J695-VLOOKUP(B695,Enunciado!$F$3:$G$5,2,0),"")</f>
        <v/>
      </c>
    </row>
    <row r="696" spans="1:11" x14ac:dyDescent="0.25">
      <c r="A696" t="s">
        <v>705</v>
      </c>
      <c r="B696" t="s">
        <v>8</v>
      </c>
      <c r="C696" s="3">
        <v>41172</v>
      </c>
      <c r="D696" s="3">
        <v>41176</v>
      </c>
      <c r="E696" s="11" t="str">
        <f t="shared" si="87"/>
        <v>Dept4</v>
      </c>
      <c r="F696" s="1">
        <f>+VLOOKUP(B696,Enunciado!$F$3:$G$5,2,0)+C696</f>
        <v>41177</v>
      </c>
      <c r="G696" t="str">
        <f t="shared" si="88"/>
        <v>ON TIME</v>
      </c>
      <c r="H696">
        <f t="shared" si="89"/>
        <v>2012</v>
      </c>
      <c r="I696">
        <f t="shared" si="90"/>
        <v>9</v>
      </c>
      <c r="J696" s="15">
        <f t="shared" si="91"/>
        <v>4</v>
      </c>
      <c r="K696" t="str">
        <f>+IF(G696="OUT of TIME",J696-VLOOKUP(B696,Enunciado!$F$3:$G$5,2,0),"")</f>
        <v/>
      </c>
    </row>
    <row r="697" spans="1:11" x14ac:dyDescent="0.25">
      <c r="A697" t="s">
        <v>706</v>
      </c>
      <c r="B697" t="s">
        <v>7</v>
      </c>
      <c r="C697" s="3">
        <v>41561</v>
      </c>
      <c r="D697" s="3">
        <v>41563</v>
      </c>
      <c r="E697" s="11" t="str">
        <f t="shared" si="87"/>
        <v>Dept2</v>
      </c>
      <c r="F697" s="1">
        <f>+VLOOKUP(B697,Enunciado!$F$3:$G$5,2,0)+C697</f>
        <v>41576</v>
      </c>
      <c r="G697" t="str">
        <f t="shared" si="88"/>
        <v>ON TIME</v>
      </c>
      <c r="H697">
        <f t="shared" si="89"/>
        <v>2013</v>
      </c>
      <c r="I697">
        <f t="shared" si="90"/>
        <v>10</v>
      </c>
      <c r="J697" s="15">
        <f t="shared" si="91"/>
        <v>2</v>
      </c>
      <c r="K697" t="str">
        <f>+IF(G697="OUT of TIME",J697-VLOOKUP(B697,Enunciado!$F$3:$G$5,2,0),"")</f>
        <v/>
      </c>
    </row>
    <row r="698" spans="1:11" x14ac:dyDescent="0.25">
      <c r="A698" t="s">
        <v>707</v>
      </c>
      <c r="B698" t="s">
        <v>5</v>
      </c>
      <c r="C698" s="3">
        <v>40966</v>
      </c>
      <c r="D698" s="3">
        <v>40989</v>
      </c>
      <c r="E698" s="11" t="str">
        <f t="shared" si="87"/>
        <v>Dept2</v>
      </c>
      <c r="F698" s="1">
        <f>+VLOOKUP(B698,Enunciado!$F$3:$G$5,2,0)+C698</f>
        <v>40996</v>
      </c>
      <c r="G698" t="str">
        <f t="shared" si="88"/>
        <v>ON TIME</v>
      </c>
      <c r="H698">
        <f t="shared" si="89"/>
        <v>2012</v>
      </c>
      <c r="I698">
        <f t="shared" si="90"/>
        <v>2</v>
      </c>
      <c r="J698" s="15">
        <f t="shared" si="91"/>
        <v>23</v>
      </c>
      <c r="K698" t="str">
        <f>+IF(G698="OUT of TIME",J698-VLOOKUP(B698,Enunciado!$F$3:$G$5,2,0),"")</f>
        <v/>
      </c>
    </row>
    <row r="699" spans="1:11" x14ac:dyDescent="0.25">
      <c r="A699" t="s">
        <v>708</v>
      </c>
      <c r="B699" t="s">
        <v>5</v>
      </c>
      <c r="C699" s="3">
        <v>41429</v>
      </c>
      <c r="D699" s="3">
        <v>41450</v>
      </c>
      <c r="E699" s="11" t="str">
        <f t="shared" si="87"/>
        <v>Dept1</v>
      </c>
      <c r="F699" s="1">
        <f>+VLOOKUP(B699,Enunciado!$F$3:$G$5,2,0)+C699</f>
        <v>41459</v>
      </c>
      <c r="G699" t="str">
        <f t="shared" si="88"/>
        <v>ON TIME</v>
      </c>
      <c r="H699">
        <f t="shared" si="89"/>
        <v>2013</v>
      </c>
      <c r="I699">
        <f t="shared" si="90"/>
        <v>6</v>
      </c>
      <c r="J699" s="15">
        <f t="shared" si="91"/>
        <v>21</v>
      </c>
      <c r="K699" t="str">
        <f>+IF(G699="OUT of TIME",J699-VLOOKUP(B699,Enunciado!$F$3:$G$5,2,0),"")</f>
        <v/>
      </c>
    </row>
    <row r="700" spans="1:11" x14ac:dyDescent="0.25">
      <c r="A700" t="s">
        <v>709</v>
      </c>
      <c r="B700" t="s">
        <v>7</v>
      </c>
      <c r="C700" s="3">
        <v>41341</v>
      </c>
      <c r="D700" s="3">
        <v>41376</v>
      </c>
      <c r="E700" s="11" t="str">
        <f t="shared" si="87"/>
        <v>Dept6</v>
      </c>
      <c r="F700" s="1">
        <f>+VLOOKUP(B700,Enunciado!$F$3:$G$5,2,0)+C700</f>
        <v>41356</v>
      </c>
      <c r="G700" t="str">
        <f t="shared" si="88"/>
        <v>OUT OF TIME</v>
      </c>
      <c r="H700">
        <f t="shared" si="89"/>
        <v>2013</v>
      </c>
      <c r="I700">
        <f t="shared" si="90"/>
        <v>3</v>
      </c>
      <c r="J700" s="15">
        <f t="shared" si="91"/>
        <v>35</v>
      </c>
      <c r="K700">
        <f>+IF(G700="OUT of TIME",J700-VLOOKUP(B700,Enunciado!$F$3:$G$5,2,0),"")</f>
        <v>20</v>
      </c>
    </row>
    <row r="701" spans="1:11" x14ac:dyDescent="0.25">
      <c r="A701" t="s">
        <v>710</v>
      </c>
      <c r="B701" t="s">
        <v>7</v>
      </c>
      <c r="C701" s="3">
        <v>41377</v>
      </c>
      <c r="D701" s="3">
        <v>41377</v>
      </c>
      <c r="E701" s="11" t="str">
        <f t="shared" si="87"/>
        <v>Dept4</v>
      </c>
      <c r="F701" s="1">
        <f>+VLOOKUP(B701,Enunciado!$F$3:$G$5,2,0)+C701</f>
        <v>41392</v>
      </c>
      <c r="G701" t="str">
        <f t="shared" si="88"/>
        <v>ON TIME</v>
      </c>
      <c r="H701">
        <f t="shared" si="89"/>
        <v>2013</v>
      </c>
      <c r="I701">
        <f t="shared" si="90"/>
        <v>4</v>
      </c>
      <c r="J701" s="15">
        <f t="shared" si="91"/>
        <v>0</v>
      </c>
      <c r="K701" t="str">
        <f>+IF(G701="OUT of TIME",J701-VLOOKUP(B701,Enunciado!$F$3:$G$5,2,0),"")</f>
        <v/>
      </c>
    </row>
    <row r="702" spans="1:11" x14ac:dyDescent="0.25">
      <c r="A702" t="s">
        <v>711</v>
      </c>
      <c r="B702" t="s">
        <v>7</v>
      </c>
      <c r="C702" s="3">
        <v>40945</v>
      </c>
      <c r="D702" s="3">
        <v>40964</v>
      </c>
      <c r="E702" s="11" t="str">
        <f t="shared" si="87"/>
        <v>Dept5</v>
      </c>
      <c r="F702" s="1">
        <f>+VLOOKUP(B702,Enunciado!$F$3:$G$5,2,0)+C702</f>
        <v>40960</v>
      </c>
      <c r="G702" t="str">
        <f t="shared" si="88"/>
        <v>OUT OF TIME</v>
      </c>
      <c r="H702">
        <f t="shared" si="89"/>
        <v>2012</v>
      </c>
      <c r="I702">
        <f t="shared" si="90"/>
        <v>2</v>
      </c>
      <c r="J702" s="15">
        <f t="shared" si="91"/>
        <v>19</v>
      </c>
      <c r="K702">
        <f>+IF(G702="OUT of TIME",J702-VLOOKUP(B702,Enunciado!$F$3:$G$5,2,0),"")</f>
        <v>4</v>
      </c>
    </row>
    <row r="703" spans="1:11" x14ac:dyDescent="0.25">
      <c r="A703" t="s">
        <v>712</v>
      </c>
      <c r="B703" t="s">
        <v>5</v>
      </c>
      <c r="C703" s="3">
        <v>41316</v>
      </c>
      <c r="D703" s="3">
        <v>41344</v>
      </c>
      <c r="E703" s="11" t="str">
        <f t="shared" si="87"/>
        <v>Dept1</v>
      </c>
      <c r="F703" s="1">
        <f>+VLOOKUP(B703,Enunciado!$F$3:$G$5,2,0)+C703</f>
        <v>41346</v>
      </c>
      <c r="G703" t="str">
        <f t="shared" si="88"/>
        <v>ON TIME</v>
      </c>
      <c r="H703">
        <f t="shared" si="89"/>
        <v>2013</v>
      </c>
      <c r="I703">
        <f t="shared" si="90"/>
        <v>2</v>
      </c>
      <c r="J703" s="15">
        <f t="shared" si="91"/>
        <v>28</v>
      </c>
      <c r="K703" t="str">
        <f>+IF(G703="OUT of TIME",J703-VLOOKUP(B703,Enunciado!$F$3:$G$5,2,0),"")</f>
        <v/>
      </c>
    </row>
    <row r="704" spans="1:11" x14ac:dyDescent="0.25">
      <c r="A704" t="s">
        <v>713</v>
      </c>
      <c r="B704" t="s">
        <v>7</v>
      </c>
      <c r="C704" s="3">
        <v>41109</v>
      </c>
      <c r="D704" s="3">
        <v>41114</v>
      </c>
      <c r="E704" s="11" t="str">
        <f t="shared" si="87"/>
        <v>Dept6</v>
      </c>
      <c r="F704" s="1">
        <f>+VLOOKUP(B704,Enunciado!$F$3:$G$5,2,0)+C704</f>
        <v>41124</v>
      </c>
      <c r="G704" t="str">
        <f t="shared" si="88"/>
        <v>ON TIME</v>
      </c>
      <c r="H704">
        <f t="shared" si="89"/>
        <v>2012</v>
      </c>
      <c r="I704">
        <f t="shared" si="90"/>
        <v>7</v>
      </c>
      <c r="J704" s="15">
        <f t="shared" si="91"/>
        <v>5</v>
      </c>
      <c r="K704" t="str">
        <f>+IF(G704="OUT of TIME",J704-VLOOKUP(B704,Enunciado!$F$3:$G$5,2,0),"")</f>
        <v/>
      </c>
    </row>
    <row r="705" spans="1:11" x14ac:dyDescent="0.25">
      <c r="A705" t="s">
        <v>714</v>
      </c>
      <c r="B705" t="s">
        <v>8</v>
      </c>
      <c r="C705" s="3">
        <v>41241</v>
      </c>
      <c r="D705" s="3">
        <v>41252</v>
      </c>
      <c r="E705" s="11" t="str">
        <f t="shared" si="87"/>
        <v>Dept3</v>
      </c>
      <c r="F705" s="1">
        <f>+VLOOKUP(B705,Enunciado!$F$3:$G$5,2,0)+C705</f>
        <v>41246</v>
      </c>
      <c r="G705" t="str">
        <f t="shared" si="88"/>
        <v>OUT OF TIME</v>
      </c>
      <c r="H705">
        <f t="shared" si="89"/>
        <v>2012</v>
      </c>
      <c r="I705">
        <f t="shared" si="90"/>
        <v>11</v>
      </c>
      <c r="J705" s="15">
        <f t="shared" si="91"/>
        <v>11</v>
      </c>
      <c r="K705">
        <f>+IF(G705="OUT of TIME",J705-VLOOKUP(B705,Enunciado!$F$3:$G$5,2,0),"")</f>
        <v>6</v>
      </c>
    </row>
    <row r="706" spans="1:11" x14ac:dyDescent="0.25">
      <c r="A706" t="s">
        <v>715</v>
      </c>
      <c r="B706" t="s">
        <v>7</v>
      </c>
      <c r="C706" s="3">
        <v>41225</v>
      </c>
      <c r="D706" s="3">
        <v>41255</v>
      </c>
      <c r="E706" s="11" t="str">
        <f t="shared" si="87"/>
        <v>Dept5</v>
      </c>
      <c r="F706" s="1">
        <f>+VLOOKUP(B706,Enunciado!$F$3:$G$5,2,0)+C706</f>
        <v>41240</v>
      </c>
      <c r="G706" t="str">
        <f t="shared" si="88"/>
        <v>OUT OF TIME</v>
      </c>
      <c r="H706">
        <f t="shared" si="89"/>
        <v>2012</v>
      </c>
      <c r="I706">
        <f t="shared" si="90"/>
        <v>11</v>
      </c>
      <c r="J706" s="15">
        <f t="shared" si="91"/>
        <v>30</v>
      </c>
      <c r="K706">
        <f>+IF(G706="OUT of TIME",J706-VLOOKUP(B706,Enunciado!$F$3:$G$5,2,0),"")</f>
        <v>15</v>
      </c>
    </row>
    <row r="707" spans="1:11" x14ac:dyDescent="0.25">
      <c r="A707" t="s">
        <v>716</v>
      </c>
      <c r="B707" t="s">
        <v>7</v>
      </c>
      <c r="C707" s="3">
        <v>41093</v>
      </c>
      <c r="D707" s="3">
        <v>41097</v>
      </c>
      <c r="E707" s="11" t="str">
        <f t="shared" ref="E707:E770" si="92">+LEFT(A707,5)</f>
        <v>Dept2</v>
      </c>
      <c r="F707" s="1">
        <f>+VLOOKUP(B707,Enunciado!$F$3:$G$5,2,0)+C707</f>
        <v>41108</v>
      </c>
      <c r="G707" t="str">
        <f t="shared" ref="G707:G770" si="93">+IF(F707&gt;=D707,"ON TIME","OUT OF TIME")</f>
        <v>ON TIME</v>
      </c>
      <c r="H707">
        <f t="shared" ref="H707:H770" si="94">+YEAR(C707)</f>
        <v>2012</v>
      </c>
      <c r="I707">
        <f t="shared" ref="I707:I770" si="95">+MONTH(C707)</f>
        <v>7</v>
      </c>
      <c r="J707" s="15">
        <f t="shared" ref="J707:J770" si="96">+D707-C707</f>
        <v>4</v>
      </c>
      <c r="K707" t="str">
        <f>+IF(G707="OUT of TIME",J707-VLOOKUP(B707,Enunciado!$F$3:$G$5,2,0),"")</f>
        <v/>
      </c>
    </row>
    <row r="708" spans="1:11" x14ac:dyDescent="0.25">
      <c r="A708" t="s">
        <v>717</v>
      </c>
      <c r="B708" t="s">
        <v>8</v>
      </c>
      <c r="C708" s="3">
        <v>41588</v>
      </c>
      <c r="D708" s="3">
        <v>41621</v>
      </c>
      <c r="E708" s="11" t="str">
        <f t="shared" si="92"/>
        <v>Dept5</v>
      </c>
      <c r="F708" s="1">
        <f>+VLOOKUP(B708,Enunciado!$F$3:$G$5,2,0)+C708</f>
        <v>41593</v>
      </c>
      <c r="G708" t="str">
        <f t="shared" si="93"/>
        <v>OUT OF TIME</v>
      </c>
      <c r="H708">
        <f t="shared" si="94"/>
        <v>2013</v>
      </c>
      <c r="I708">
        <f t="shared" si="95"/>
        <v>11</v>
      </c>
      <c r="J708" s="15">
        <f t="shared" si="96"/>
        <v>33</v>
      </c>
      <c r="K708">
        <f>+IF(G708="OUT of TIME",J708-VLOOKUP(B708,Enunciado!$F$3:$G$5,2,0),"")</f>
        <v>28</v>
      </c>
    </row>
    <row r="709" spans="1:11" x14ac:dyDescent="0.25">
      <c r="A709" t="s">
        <v>718</v>
      </c>
      <c r="B709" t="s">
        <v>8</v>
      </c>
      <c r="C709" s="3">
        <v>41457</v>
      </c>
      <c r="D709" s="3">
        <v>41459</v>
      </c>
      <c r="E709" s="11" t="str">
        <f t="shared" si="92"/>
        <v>Dept3</v>
      </c>
      <c r="F709" s="1">
        <f>+VLOOKUP(B709,Enunciado!$F$3:$G$5,2,0)+C709</f>
        <v>41462</v>
      </c>
      <c r="G709" t="str">
        <f t="shared" si="93"/>
        <v>ON TIME</v>
      </c>
      <c r="H709">
        <f t="shared" si="94"/>
        <v>2013</v>
      </c>
      <c r="I709">
        <f t="shared" si="95"/>
        <v>7</v>
      </c>
      <c r="J709" s="15">
        <f t="shared" si="96"/>
        <v>2</v>
      </c>
      <c r="K709" t="str">
        <f>+IF(G709="OUT of TIME",J709-VLOOKUP(B709,Enunciado!$F$3:$G$5,2,0),"")</f>
        <v/>
      </c>
    </row>
    <row r="710" spans="1:11" x14ac:dyDescent="0.25">
      <c r="A710" t="s">
        <v>719</v>
      </c>
      <c r="B710" t="s">
        <v>5</v>
      </c>
      <c r="C710" s="3">
        <v>41025</v>
      </c>
      <c r="D710" s="3">
        <v>41028</v>
      </c>
      <c r="E710" s="11" t="str">
        <f t="shared" si="92"/>
        <v>Dept6</v>
      </c>
      <c r="F710" s="1">
        <f>+VLOOKUP(B710,Enunciado!$F$3:$G$5,2,0)+C710</f>
        <v>41055</v>
      </c>
      <c r="G710" t="str">
        <f t="shared" si="93"/>
        <v>ON TIME</v>
      </c>
      <c r="H710">
        <f t="shared" si="94"/>
        <v>2012</v>
      </c>
      <c r="I710">
        <f t="shared" si="95"/>
        <v>4</v>
      </c>
      <c r="J710" s="15">
        <f t="shared" si="96"/>
        <v>3</v>
      </c>
      <c r="K710" t="str">
        <f>+IF(G710="OUT of TIME",J710-VLOOKUP(B710,Enunciado!$F$3:$G$5,2,0),"")</f>
        <v/>
      </c>
    </row>
    <row r="711" spans="1:11" x14ac:dyDescent="0.25">
      <c r="A711" t="s">
        <v>720</v>
      </c>
      <c r="B711" t="s">
        <v>8</v>
      </c>
      <c r="C711" s="3">
        <v>41463</v>
      </c>
      <c r="D711" s="3">
        <v>41485</v>
      </c>
      <c r="E711" s="11" t="str">
        <f t="shared" si="92"/>
        <v>Dept1</v>
      </c>
      <c r="F711" s="1">
        <f>+VLOOKUP(B711,Enunciado!$F$3:$G$5,2,0)+C711</f>
        <v>41468</v>
      </c>
      <c r="G711" t="str">
        <f t="shared" si="93"/>
        <v>OUT OF TIME</v>
      </c>
      <c r="H711">
        <f t="shared" si="94"/>
        <v>2013</v>
      </c>
      <c r="I711">
        <f t="shared" si="95"/>
        <v>7</v>
      </c>
      <c r="J711" s="15">
        <f t="shared" si="96"/>
        <v>22</v>
      </c>
      <c r="K711">
        <f>+IF(G711="OUT of TIME",J711-VLOOKUP(B711,Enunciado!$F$3:$G$5,2,0),"")</f>
        <v>17</v>
      </c>
    </row>
    <row r="712" spans="1:11" x14ac:dyDescent="0.25">
      <c r="A712" t="s">
        <v>721</v>
      </c>
      <c r="B712" t="s">
        <v>7</v>
      </c>
      <c r="C712" s="3">
        <v>40954</v>
      </c>
      <c r="D712" s="3">
        <v>40956</v>
      </c>
      <c r="E712" s="11" t="str">
        <f t="shared" si="92"/>
        <v>Dept3</v>
      </c>
      <c r="F712" s="1">
        <f>+VLOOKUP(B712,Enunciado!$F$3:$G$5,2,0)+C712</f>
        <v>40969</v>
      </c>
      <c r="G712" t="str">
        <f t="shared" si="93"/>
        <v>ON TIME</v>
      </c>
      <c r="H712">
        <f t="shared" si="94"/>
        <v>2012</v>
      </c>
      <c r="I712">
        <f t="shared" si="95"/>
        <v>2</v>
      </c>
      <c r="J712" s="15">
        <f t="shared" si="96"/>
        <v>2</v>
      </c>
      <c r="K712" t="str">
        <f>+IF(G712="OUT of TIME",J712-VLOOKUP(B712,Enunciado!$F$3:$G$5,2,0),"")</f>
        <v/>
      </c>
    </row>
    <row r="713" spans="1:11" x14ac:dyDescent="0.25">
      <c r="A713" t="s">
        <v>722</v>
      </c>
      <c r="B713" t="s">
        <v>5</v>
      </c>
      <c r="C713" s="3">
        <v>41146</v>
      </c>
      <c r="D713" s="3">
        <v>41163</v>
      </c>
      <c r="E713" s="11" t="str">
        <f t="shared" si="92"/>
        <v>Dept5</v>
      </c>
      <c r="F713" s="1">
        <f>+VLOOKUP(B713,Enunciado!$F$3:$G$5,2,0)+C713</f>
        <v>41176</v>
      </c>
      <c r="G713" t="str">
        <f t="shared" si="93"/>
        <v>ON TIME</v>
      </c>
      <c r="H713">
        <f t="shared" si="94"/>
        <v>2012</v>
      </c>
      <c r="I713">
        <f t="shared" si="95"/>
        <v>8</v>
      </c>
      <c r="J713" s="15">
        <f t="shared" si="96"/>
        <v>17</v>
      </c>
      <c r="K713" t="str">
        <f>+IF(G713="OUT of TIME",J713-VLOOKUP(B713,Enunciado!$F$3:$G$5,2,0),"")</f>
        <v/>
      </c>
    </row>
    <row r="714" spans="1:11" x14ac:dyDescent="0.25">
      <c r="A714" t="s">
        <v>723</v>
      </c>
      <c r="B714" t="s">
        <v>7</v>
      </c>
      <c r="C714" s="3">
        <v>41491</v>
      </c>
      <c r="D714" s="3">
        <v>41492</v>
      </c>
      <c r="E714" s="11" t="str">
        <f t="shared" si="92"/>
        <v>Dept6</v>
      </c>
      <c r="F714" s="1">
        <f>+VLOOKUP(B714,Enunciado!$F$3:$G$5,2,0)+C714</f>
        <v>41506</v>
      </c>
      <c r="G714" t="str">
        <f t="shared" si="93"/>
        <v>ON TIME</v>
      </c>
      <c r="H714">
        <f t="shared" si="94"/>
        <v>2013</v>
      </c>
      <c r="I714">
        <f t="shared" si="95"/>
        <v>8</v>
      </c>
      <c r="J714" s="15">
        <f t="shared" si="96"/>
        <v>1</v>
      </c>
      <c r="K714" t="str">
        <f>+IF(G714="OUT of TIME",J714-VLOOKUP(B714,Enunciado!$F$3:$G$5,2,0),"")</f>
        <v/>
      </c>
    </row>
    <row r="715" spans="1:11" x14ac:dyDescent="0.25">
      <c r="A715" t="s">
        <v>724</v>
      </c>
      <c r="B715" t="s">
        <v>5</v>
      </c>
      <c r="C715" s="3">
        <v>41193</v>
      </c>
      <c r="D715" s="3">
        <v>41200</v>
      </c>
      <c r="E715" s="11" t="str">
        <f t="shared" si="92"/>
        <v>Dept1</v>
      </c>
      <c r="F715" s="1">
        <f>+VLOOKUP(B715,Enunciado!$F$3:$G$5,2,0)+C715</f>
        <v>41223</v>
      </c>
      <c r="G715" t="str">
        <f t="shared" si="93"/>
        <v>ON TIME</v>
      </c>
      <c r="H715">
        <f t="shared" si="94"/>
        <v>2012</v>
      </c>
      <c r="I715">
        <f t="shared" si="95"/>
        <v>10</v>
      </c>
      <c r="J715" s="15">
        <f t="shared" si="96"/>
        <v>7</v>
      </c>
      <c r="K715" t="str">
        <f>+IF(G715="OUT of TIME",J715-VLOOKUP(B715,Enunciado!$F$3:$G$5,2,0),"")</f>
        <v/>
      </c>
    </row>
    <row r="716" spans="1:11" x14ac:dyDescent="0.25">
      <c r="A716" t="s">
        <v>725</v>
      </c>
      <c r="B716" t="s">
        <v>7</v>
      </c>
      <c r="C716" s="3">
        <v>41570</v>
      </c>
      <c r="D716" s="3">
        <v>41582</v>
      </c>
      <c r="E716" s="11" t="str">
        <f t="shared" si="92"/>
        <v>Dept2</v>
      </c>
      <c r="F716" s="1">
        <f>+VLOOKUP(B716,Enunciado!$F$3:$G$5,2,0)+C716</f>
        <v>41585</v>
      </c>
      <c r="G716" t="str">
        <f t="shared" si="93"/>
        <v>ON TIME</v>
      </c>
      <c r="H716">
        <f t="shared" si="94"/>
        <v>2013</v>
      </c>
      <c r="I716">
        <f t="shared" si="95"/>
        <v>10</v>
      </c>
      <c r="J716" s="15">
        <f t="shared" si="96"/>
        <v>12</v>
      </c>
      <c r="K716" t="str">
        <f>+IF(G716="OUT of TIME",J716-VLOOKUP(B716,Enunciado!$F$3:$G$5,2,0),"")</f>
        <v/>
      </c>
    </row>
    <row r="717" spans="1:11" x14ac:dyDescent="0.25">
      <c r="A717" t="s">
        <v>726</v>
      </c>
      <c r="B717" t="s">
        <v>7</v>
      </c>
      <c r="C717" s="3">
        <v>41093</v>
      </c>
      <c r="D717" s="3">
        <v>41096</v>
      </c>
      <c r="E717" s="11" t="str">
        <f t="shared" si="92"/>
        <v>Dept2</v>
      </c>
      <c r="F717" s="1">
        <f>+VLOOKUP(B717,Enunciado!$F$3:$G$5,2,0)+C717</f>
        <v>41108</v>
      </c>
      <c r="G717" t="str">
        <f t="shared" si="93"/>
        <v>ON TIME</v>
      </c>
      <c r="H717">
        <f t="shared" si="94"/>
        <v>2012</v>
      </c>
      <c r="I717">
        <f t="shared" si="95"/>
        <v>7</v>
      </c>
      <c r="J717" s="15">
        <f t="shared" si="96"/>
        <v>3</v>
      </c>
      <c r="K717" t="str">
        <f>+IF(G717="OUT of TIME",J717-VLOOKUP(B717,Enunciado!$F$3:$G$5,2,0),"")</f>
        <v/>
      </c>
    </row>
    <row r="718" spans="1:11" x14ac:dyDescent="0.25">
      <c r="A718" t="s">
        <v>727</v>
      </c>
      <c r="B718" t="s">
        <v>7</v>
      </c>
      <c r="C718" s="3">
        <v>41201</v>
      </c>
      <c r="D718" s="3">
        <v>41248</v>
      </c>
      <c r="E718" s="11" t="str">
        <f t="shared" si="92"/>
        <v>Dept2</v>
      </c>
      <c r="F718" s="1">
        <f>+VLOOKUP(B718,Enunciado!$F$3:$G$5,2,0)+C718</f>
        <v>41216</v>
      </c>
      <c r="G718" t="str">
        <f t="shared" si="93"/>
        <v>OUT OF TIME</v>
      </c>
      <c r="H718">
        <f t="shared" si="94"/>
        <v>2012</v>
      </c>
      <c r="I718">
        <f t="shared" si="95"/>
        <v>10</v>
      </c>
      <c r="J718" s="15">
        <f t="shared" si="96"/>
        <v>47</v>
      </c>
      <c r="K718">
        <f>+IF(G718="OUT of TIME",J718-VLOOKUP(B718,Enunciado!$F$3:$G$5,2,0),"")</f>
        <v>32</v>
      </c>
    </row>
    <row r="719" spans="1:11" x14ac:dyDescent="0.25">
      <c r="A719" t="s">
        <v>728</v>
      </c>
      <c r="B719" t="s">
        <v>7</v>
      </c>
      <c r="C719" s="3">
        <v>41059</v>
      </c>
      <c r="D719" s="3">
        <v>41106</v>
      </c>
      <c r="E719" s="11" t="str">
        <f t="shared" si="92"/>
        <v>Dept6</v>
      </c>
      <c r="F719" s="1">
        <f>+VLOOKUP(B719,Enunciado!$F$3:$G$5,2,0)+C719</f>
        <v>41074</v>
      </c>
      <c r="G719" t="str">
        <f t="shared" si="93"/>
        <v>OUT OF TIME</v>
      </c>
      <c r="H719">
        <f t="shared" si="94"/>
        <v>2012</v>
      </c>
      <c r="I719">
        <f t="shared" si="95"/>
        <v>5</v>
      </c>
      <c r="J719" s="15">
        <f t="shared" si="96"/>
        <v>47</v>
      </c>
      <c r="K719">
        <f>+IF(G719="OUT of TIME",J719-VLOOKUP(B719,Enunciado!$F$3:$G$5,2,0),"")</f>
        <v>32</v>
      </c>
    </row>
    <row r="720" spans="1:11" x14ac:dyDescent="0.25">
      <c r="A720" t="s">
        <v>729</v>
      </c>
      <c r="B720" t="s">
        <v>8</v>
      </c>
      <c r="C720" s="3">
        <v>41132</v>
      </c>
      <c r="D720" s="3">
        <v>41133</v>
      </c>
      <c r="E720" s="11" t="str">
        <f t="shared" si="92"/>
        <v>Dept6</v>
      </c>
      <c r="F720" s="1">
        <f>+VLOOKUP(B720,Enunciado!$F$3:$G$5,2,0)+C720</f>
        <v>41137</v>
      </c>
      <c r="G720" t="str">
        <f t="shared" si="93"/>
        <v>ON TIME</v>
      </c>
      <c r="H720">
        <f t="shared" si="94"/>
        <v>2012</v>
      </c>
      <c r="I720">
        <f t="shared" si="95"/>
        <v>8</v>
      </c>
      <c r="J720" s="15">
        <f t="shared" si="96"/>
        <v>1</v>
      </c>
      <c r="K720" t="str">
        <f>+IF(G720="OUT of TIME",J720-VLOOKUP(B720,Enunciado!$F$3:$G$5,2,0),"")</f>
        <v/>
      </c>
    </row>
    <row r="721" spans="1:11" x14ac:dyDescent="0.25">
      <c r="A721" t="s">
        <v>730</v>
      </c>
      <c r="B721" t="s">
        <v>7</v>
      </c>
      <c r="C721" s="3">
        <v>41630</v>
      </c>
      <c r="D721" s="3">
        <v>41642</v>
      </c>
      <c r="E721" s="11" t="str">
        <f t="shared" si="92"/>
        <v>Dept2</v>
      </c>
      <c r="F721" s="1">
        <f>+VLOOKUP(B721,Enunciado!$F$3:$G$5,2,0)+C721</f>
        <v>41645</v>
      </c>
      <c r="G721" t="str">
        <f t="shared" si="93"/>
        <v>ON TIME</v>
      </c>
      <c r="H721">
        <f t="shared" si="94"/>
        <v>2013</v>
      </c>
      <c r="I721">
        <f t="shared" si="95"/>
        <v>12</v>
      </c>
      <c r="J721" s="15">
        <f t="shared" si="96"/>
        <v>12</v>
      </c>
      <c r="K721" t="str">
        <f>+IF(G721="OUT of TIME",J721-VLOOKUP(B721,Enunciado!$F$3:$G$5,2,0),"")</f>
        <v/>
      </c>
    </row>
    <row r="722" spans="1:11" x14ac:dyDescent="0.25">
      <c r="A722" t="s">
        <v>731</v>
      </c>
      <c r="B722" t="s">
        <v>8</v>
      </c>
      <c r="C722" s="3">
        <v>41366</v>
      </c>
      <c r="D722" s="3">
        <v>41413</v>
      </c>
      <c r="E722" s="11" t="str">
        <f t="shared" si="92"/>
        <v>Dept6</v>
      </c>
      <c r="F722" s="1">
        <f>+VLOOKUP(B722,Enunciado!$F$3:$G$5,2,0)+C722</f>
        <v>41371</v>
      </c>
      <c r="G722" t="str">
        <f t="shared" si="93"/>
        <v>OUT OF TIME</v>
      </c>
      <c r="H722">
        <f t="shared" si="94"/>
        <v>2013</v>
      </c>
      <c r="I722">
        <f t="shared" si="95"/>
        <v>4</v>
      </c>
      <c r="J722" s="15">
        <f t="shared" si="96"/>
        <v>47</v>
      </c>
      <c r="K722">
        <f>+IF(G722="OUT of TIME",J722-VLOOKUP(B722,Enunciado!$F$3:$G$5,2,0),"")</f>
        <v>42</v>
      </c>
    </row>
    <row r="723" spans="1:11" x14ac:dyDescent="0.25">
      <c r="A723" t="s">
        <v>732</v>
      </c>
      <c r="B723" t="s">
        <v>5</v>
      </c>
      <c r="C723" s="3">
        <v>41186</v>
      </c>
      <c r="D723" s="3">
        <v>41231</v>
      </c>
      <c r="E723" s="11" t="str">
        <f t="shared" si="92"/>
        <v>Dept4</v>
      </c>
      <c r="F723" s="1">
        <f>+VLOOKUP(B723,Enunciado!$F$3:$G$5,2,0)+C723</f>
        <v>41216</v>
      </c>
      <c r="G723" t="str">
        <f t="shared" si="93"/>
        <v>OUT OF TIME</v>
      </c>
      <c r="H723">
        <f t="shared" si="94"/>
        <v>2012</v>
      </c>
      <c r="I723">
        <f t="shared" si="95"/>
        <v>10</v>
      </c>
      <c r="J723" s="15">
        <f t="shared" si="96"/>
        <v>45</v>
      </c>
      <c r="K723">
        <f>+IF(G723="OUT of TIME",J723-VLOOKUP(B723,Enunciado!$F$3:$G$5,2,0),"")</f>
        <v>15</v>
      </c>
    </row>
    <row r="724" spans="1:11" x14ac:dyDescent="0.25">
      <c r="A724" t="s">
        <v>733</v>
      </c>
      <c r="B724" t="s">
        <v>5</v>
      </c>
      <c r="C724" s="3">
        <v>41224</v>
      </c>
      <c r="D724" s="3">
        <v>41228</v>
      </c>
      <c r="E724" s="11" t="str">
        <f t="shared" si="92"/>
        <v>Dept1</v>
      </c>
      <c r="F724" s="1">
        <f>+VLOOKUP(B724,Enunciado!$F$3:$G$5,2,0)+C724</f>
        <v>41254</v>
      </c>
      <c r="G724" t="str">
        <f t="shared" si="93"/>
        <v>ON TIME</v>
      </c>
      <c r="H724">
        <f t="shared" si="94"/>
        <v>2012</v>
      </c>
      <c r="I724">
        <f t="shared" si="95"/>
        <v>11</v>
      </c>
      <c r="J724" s="15">
        <f t="shared" si="96"/>
        <v>4</v>
      </c>
      <c r="K724" t="str">
        <f>+IF(G724="OUT of TIME",J724-VLOOKUP(B724,Enunciado!$F$3:$G$5,2,0),"")</f>
        <v/>
      </c>
    </row>
    <row r="725" spans="1:11" x14ac:dyDescent="0.25">
      <c r="A725" t="s">
        <v>734</v>
      </c>
      <c r="B725" t="s">
        <v>7</v>
      </c>
      <c r="C725" s="3">
        <v>41177</v>
      </c>
      <c r="D725" s="3">
        <v>41180</v>
      </c>
      <c r="E725" s="11" t="str">
        <f t="shared" si="92"/>
        <v>Dept3</v>
      </c>
      <c r="F725" s="1">
        <f>+VLOOKUP(B725,Enunciado!$F$3:$G$5,2,0)+C725</f>
        <v>41192</v>
      </c>
      <c r="G725" t="str">
        <f t="shared" si="93"/>
        <v>ON TIME</v>
      </c>
      <c r="H725">
        <f t="shared" si="94"/>
        <v>2012</v>
      </c>
      <c r="I725">
        <f t="shared" si="95"/>
        <v>9</v>
      </c>
      <c r="J725" s="15">
        <f t="shared" si="96"/>
        <v>3</v>
      </c>
      <c r="K725" t="str">
        <f>+IF(G725="OUT of TIME",J725-VLOOKUP(B725,Enunciado!$F$3:$G$5,2,0),"")</f>
        <v/>
      </c>
    </row>
    <row r="726" spans="1:11" x14ac:dyDescent="0.25">
      <c r="A726" t="s">
        <v>735</v>
      </c>
      <c r="B726" t="s">
        <v>7</v>
      </c>
      <c r="C726" s="3">
        <v>41100</v>
      </c>
      <c r="D726" s="3">
        <v>41146</v>
      </c>
      <c r="E726" s="11" t="str">
        <f t="shared" si="92"/>
        <v>Dept3</v>
      </c>
      <c r="F726" s="1">
        <f>+VLOOKUP(B726,Enunciado!$F$3:$G$5,2,0)+C726</f>
        <v>41115</v>
      </c>
      <c r="G726" t="str">
        <f t="shared" si="93"/>
        <v>OUT OF TIME</v>
      </c>
      <c r="H726">
        <f t="shared" si="94"/>
        <v>2012</v>
      </c>
      <c r="I726">
        <f t="shared" si="95"/>
        <v>7</v>
      </c>
      <c r="J726" s="15">
        <f t="shared" si="96"/>
        <v>46</v>
      </c>
      <c r="K726">
        <f>+IF(G726="OUT of TIME",J726-VLOOKUP(B726,Enunciado!$F$3:$G$5,2,0),"")</f>
        <v>31</v>
      </c>
    </row>
    <row r="727" spans="1:11" x14ac:dyDescent="0.25">
      <c r="A727" t="s">
        <v>736</v>
      </c>
      <c r="B727" t="s">
        <v>8</v>
      </c>
      <c r="C727" s="3">
        <v>41484</v>
      </c>
      <c r="D727" s="3">
        <v>41502</v>
      </c>
      <c r="E727" s="11" t="str">
        <f t="shared" si="92"/>
        <v>Dept1</v>
      </c>
      <c r="F727" s="1">
        <f>+VLOOKUP(B727,Enunciado!$F$3:$G$5,2,0)+C727</f>
        <v>41489</v>
      </c>
      <c r="G727" t="str">
        <f t="shared" si="93"/>
        <v>OUT OF TIME</v>
      </c>
      <c r="H727">
        <f t="shared" si="94"/>
        <v>2013</v>
      </c>
      <c r="I727">
        <f t="shared" si="95"/>
        <v>7</v>
      </c>
      <c r="J727" s="15">
        <f t="shared" si="96"/>
        <v>18</v>
      </c>
      <c r="K727">
        <f>+IF(G727="OUT of TIME",J727-VLOOKUP(B727,Enunciado!$F$3:$G$5,2,0),"")</f>
        <v>13</v>
      </c>
    </row>
    <row r="728" spans="1:11" x14ac:dyDescent="0.25">
      <c r="A728" t="s">
        <v>737</v>
      </c>
      <c r="B728" t="s">
        <v>7</v>
      </c>
      <c r="C728" s="3">
        <v>40998</v>
      </c>
      <c r="D728" s="3">
        <v>41000</v>
      </c>
      <c r="E728" s="11" t="str">
        <f t="shared" si="92"/>
        <v>Dept4</v>
      </c>
      <c r="F728" s="1">
        <f>+VLOOKUP(B728,Enunciado!$F$3:$G$5,2,0)+C728</f>
        <v>41013</v>
      </c>
      <c r="G728" t="str">
        <f t="shared" si="93"/>
        <v>ON TIME</v>
      </c>
      <c r="H728">
        <f t="shared" si="94"/>
        <v>2012</v>
      </c>
      <c r="I728">
        <f t="shared" si="95"/>
        <v>3</v>
      </c>
      <c r="J728" s="15">
        <f t="shared" si="96"/>
        <v>2</v>
      </c>
      <c r="K728" t="str">
        <f>+IF(G728="OUT of TIME",J728-VLOOKUP(B728,Enunciado!$F$3:$G$5,2,0),"")</f>
        <v/>
      </c>
    </row>
    <row r="729" spans="1:11" x14ac:dyDescent="0.25">
      <c r="A729" t="s">
        <v>738</v>
      </c>
      <c r="B729" t="s">
        <v>5</v>
      </c>
      <c r="C729" s="3">
        <v>41579</v>
      </c>
      <c r="D729" s="3">
        <v>41590</v>
      </c>
      <c r="E729" s="11" t="str">
        <f t="shared" si="92"/>
        <v>Dept1</v>
      </c>
      <c r="F729" s="1">
        <f>+VLOOKUP(B729,Enunciado!$F$3:$G$5,2,0)+C729</f>
        <v>41609</v>
      </c>
      <c r="G729" t="str">
        <f t="shared" si="93"/>
        <v>ON TIME</v>
      </c>
      <c r="H729">
        <f t="shared" si="94"/>
        <v>2013</v>
      </c>
      <c r="I729">
        <f t="shared" si="95"/>
        <v>11</v>
      </c>
      <c r="J729" s="15">
        <f t="shared" si="96"/>
        <v>11</v>
      </c>
      <c r="K729" t="str">
        <f>+IF(G729="OUT of TIME",J729-VLOOKUP(B729,Enunciado!$F$3:$G$5,2,0),"")</f>
        <v/>
      </c>
    </row>
    <row r="730" spans="1:11" x14ac:dyDescent="0.25">
      <c r="A730" t="s">
        <v>739</v>
      </c>
      <c r="B730" t="s">
        <v>7</v>
      </c>
      <c r="C730" s="3">
        <v>41516</v>
      </c>
      <c r="D730" s="3">
        <v>41517</v>
      </c>
      <c r="E730" s="11" t="str">
        <f t="shared" si="92"/>
        <v>Dept6</v>
      </c>
      <c r="F730" s="1">
        <f>+VLOOKUP(B730,Enunciado!$F$3:$G$5,2,0)+C730</f>
        <v>41531</v>
      </c>
      <c r="G730" t="str">
        <f t="shared" si="93"/>
        <v>ON TIME</v>
      </c>
      <c r="H730">
        <f t="shared" si="94"/>
        <v>2013</v>
      </c>
      <c r="I730">
        <f t="shared" si="95"/>
        <v>8</v>
      </c>
      <c r="J730" s="15">
        <f t="shared" si="96"/>
        <v>1</v>
      </c>
      <c r="K730" t="str">
        <f>+IF(G730="OUT of TIME",J730-VLOOKUP(B730,Enunciado!$F$3:$G$5,2,0),"")</f>
        <v/>
      </c>
    </row>
    <row r="731" spans="1:11" x14ac:dyDescent="0.25">
      <c r="A731" t="s">
        <v>740</v>
      </c>
      <c r="B731" t="s">
        <v>5</v>
      </c>
      <c r="C731" s="3">
        <v>41279</v>
      </c>
      <c r="D731" s="3">
        <v>41282</v>
      </c>
      <c r="E731" s="11" t="str">
        <f t="shared" si="92"/>
        <v>Dept2</v>
      </c>
      <c r="F731" s="1">
        <f>+VLOOKUP(B731,Enunciado!$F$3:$G$5,2,0)+C731</f>
        <v>41309</v>
      </c>
      <c r="G731" t="str">
        <f t="shared" si="93"/>
        <v>ON TIME</v>
      </c>
      <c r="H731">
        <f t="shared" si="94"/>
        <v>2013</v>
      </c>
      <c r="I731">
        <f t="shared" si="95"/>
        <v>1</v>
      </c>
      <c r="J731" s="15">
        <f t="shared" si="96"/>
        <v>3</v>
      </c>
      <c r="K731" t="str">
        <f>+IF(G731="OUT of TIME",J731-VLOOKUP(B731,Enunciado!$F$3:$G$5,2,0),"")</f>
        <v/>
      </c>
    </row>
    <row r="732" spans="1:11" x14ac:dyDescent="0.25">
      <c r="A732" t="s">
        <v>741</v>
      </c>
      <c r="B732" t="s">
        <v>7</v>
      </c>
      <c r="C732" s="3">
        <v>40977</v>
      </c>
      <c r="D732" s="3">
        <v>40977</v>
      </c>
      <c r="E732" s="11" t="str">
        <f t="shared" si="92"/>
        <v>Dept3</v>
      </c>
      <c r="F732" s="1">
        <f>+VLOOKUP(B732,Enunciado!$F$3:$G$5,2,0)+C732</f>
        <v>40992</v>
      </c>
      <c r="G732" t="str">
        <f t="shared" si="93"/>
        <v>ON TIME</v>
      </c>
      <c r="H732">
        <f t="shared" si="94"/>
        <v>2012</v>
      </c>
      <c r="I732">
        <f t="shared" si="95"/>
        <v>3</v>
      </c>
      <c r="J732" s="15">
        <f t="shared" si="96"/>
        <v>0</v>
      </c>
      <c r="K732" t="str">
        <f>+IF(G732="OUT of TIME",J732-VLOOKUP(B732,Enunciado!$F$3:$G$5,2,0),"")</f>
        <v/>
      </c>
    </row>
    <row r="733" spans="1:11" x14ac:dyDescent="0.25">
      <c r="A733" t="s">
        <v>742</v>
      </c>
      <c r="B733" t="s">
        <v>8</v>
      </c>
      <c r="C733" s="3">
        <v>41244</v>
      </c>
      <c r="D733" s="3">
        <v>41254</v>
      </c>
      <c r="E733" s="11" t="str">
        <f t="shared" si="92"/>
        <v>Dept1</v>
      </c>
      <c r="F733" s="1">
        <f>+VLOOKUP(B733,Enunciado!$F$3:$G$5,2,0)+C733</f>
        <v>41249</v>
      </c>
      <c r="G733" t="str">
        <f t="shared" si="93"/>
        <v>OUT OF TIME</v>
      </c>
      <c r="H733">
        <f t="shared" si="94"/>
        <v>2012</v>
      </c>
      <c r="I733">
        <f t="shared" si="95"/>
        <v>12</v>
      </c>
      <c r="J733" s="15">
        <f t="shared" si="96"/>
        <v>10</v>
      </c>
      <c r="K733">
        <f>+IF(G733="OUT of TIME",J733-VLOOKUP(B733,Enunciado!$F$3:$G$5,2,0),"")</f>
        <v>5</v>
      </c>
    </row>
    <row r="734" spans="1:11" x14ac:dyDescent="0.25">
      <c r="A734" t="s">
        <v>743</v>
      </c>
      <c r="B734" t="s">
        <v>7</v>
      </c>
      <c r="C734" s="3">
        <v>41540</v>
      </c>
      <c r="D734" s="3">
        <v>41588</v>
      </c>
      <c r="E734" s="11" t="str">
        <f t="shared" si="92"/>
        <v>Dept6</v>
      </c>
      <c r="F734" s="1">
        <f>+VLOOKUP(B734,Enunciado!$F$3:$G$5,2,0)+C734</f>
        <v>41555</v>
      </c>
      <c r="G734" t="str">
        <f t="shared" si="93"/>
        <v>OUT OF TIME</v>
      </c>
      <c r="H734">
        <f t="shared" si="94"/>
        <v>2013</v>
      </c>
      <c r="I734">
        <f t="shared" si="95"/>
        <v>9</v>
      </c>
      <c r="J734" s="15">
        <f t="shared" si="96"/>
        <v>48</v>
      </c>
      <c r="K734">
        <f>+IF(G734="OUT of TIME",J734-VLOOKUP(B734,Enunciado!$F$3:$G$5,2,0),"")</f>
        <v>33</v>
      </c>
    </row>
    <row r="735" spans="1:11" x14ac:dyDescent="0.25">
      <c r="A735" t="s">
        <v>744</v>
      </c>
      <c r="B735" t="s">
        <v>7</v>
      </c>
      <c r="C735" s="3">
        <v>41472</v>
      </c>
      <c r="D735" s="3">
        <v>41496</v>
      </c>
      <c r="E735" s="11" t="str">
        <f t="shared" si="92"/>
        <v>Dept1</v>
      </c>
      <c r="F735" s="1">
        <f>+VLOOKUP(B735,Enunciado!$F$3:$G$5,2,0)+C735</f>
        <v>41487</v>
      </c>
      <c r="G735" t="str">
        <f t="shared" si="93"/>
        <v>OUT OF TIME</v>
      </c>
      <c r="H735">
        <f t="shared" si="94"/>
        <v>2013</v>
      </c>
      <c r="I735">
        <f t="shared" si="95"/>
        <v>7</v>
      </c>
      <c r="J735" s="15">
        <f t="shared" si="96"/>
        <v>24</v>
      </c>
      <c r="K735">
        <f>+IF(G735="OUT of TIME",J735-VLOOKUP(B735,Enunciado!$F$3:$G$5,2,0),"")</f>
        <v>9</v>
      </c>
    </row>
    <row r="736" spans="1:11" x14ac:dyDescent="0.25">
      <c r="A736" t="s">
        <v>745</v>
      </c>
      <c r="B736" t="s">
        <v>5</v>
      </c>
      <c r="C736" s="3">
        <v>41221</v>
      </c>
      <c r="D736" s="3">
        <v>41234</v>
      </c>
      <c r="E736" s="11" t="str">
        <f t="shared" si="92"/>
        <v>Dept5</v>
      </c>
      <c r="F736" s="1">
        <f>+VLOOKUP(B736,Enunciado!$F$3:$G$5,2,0)+C736</f>
        <v>41251</v>
      </c>
      <c r="G736" t="str">
        <f t="shared" si="93"/>
        <v>ON TIME</v>
      </c>
      <c r="H736">
        <f t="shared" si="94"/>
        <v>2012</v>
      </c>
      <c r="I736">
        <f t="shared" si="95"/>
        <v>11</v>
      </c>
      <c r="J736" s="15">
        <f t="shared" si="96"/>
        <v>13</v>
      </c>
      <c r="K736" t="str">
        <f>+IF(G736="OUT of TIME",J736-VLOOKUP(B736,Enunciado!$F$3:$G$5,2,0),"")</f>
        <v/>
      </c>
    </row>
    <row r="737" spans="1:11" x14ac:dyDescent="0.25">
      <c r="A737" t="s">
        <v>746</v>
      </c>
      <c r="B737" t="s">
        <v>7</v>
      </c>
      <c r="C737" s="3">
        <v>40915</v>
      </c>
      <c r="D737" s="3">
        <v>40916</v>
      </c>
      <c r="E737" s="11" t="str">
        <f t="shared" si="92"/>
        <v>Dept4</v>
      </c>
      <c r="F737" s="1">
        <f>+VLOOKUP(B737,Enunciado!$F$3:$G$5,2,0)+C737</f>
        <v>40930</v>
      </c>
      <c r="G737" t="str">
        <f t="shared" si="93"/>
        <v>ON TIME</v>
      </c>
      <c r="H737">
        <f t="shared" si="94"/>
        <v>2012</v>
      </c>
      <c r="I737">
        <f t="shared" si="95"/>
        <v>1</v>
      </c>
      <c r="J737" s="15">
        <f t="shared" si="96"/>
        <v>1</v>
      </c>
      <c r="K737" t="str">
        <f>+IF(G737="OUT of TIME",J737-VLOOKUP(B737,Enunciado!$F$3:$G$5,2,0),"")</f>
        <v/>
      </c>
    </row>
    <row r="738" spans="1:11" x14ac:dyDescent="0.25">
      <c r="A738" t="s">
        <v>747</v>
      </c>
      <c r="B738" t="s">
        <v>5</v>
      </c>
      <c r="C738" s="3">
        <v>41512</v>
      </c>
      <c r="D738" s="3">
        <v>41514</v>
      </c>
      <c r="E738" s="11" t="str">
        <f t="shared" si="92"/>
        <v>Dept3</v>
      </c>
      <c r="F738" s="1">
        <f>+VLOOKUP(B738,Enunciado!$F$3:$G$5,2,0)+C738</f>
        <v>41542</v>
      </c>
      <c r="G738" t="str">
        <f t="shared" si="93"/>
        <v>ON TIME</v>
      </c>
      <c r="H738">
        <f t="shared" si="94"/>
        <v>2013</v>
      </c>
      <c r="I738">
        <f t="shared" si="95"/>
        <v>8</v>
      </c>
      <c r="J738" s="15">
        <f t="shared" si="96"/>
        <v>2</v>
      </c>
      <c r="K738" t="str">
        <f>+IF(G738="OUT of TIME",J738-VLOOKUP(B738,Enunciado!$F$3:$G$5,2,0),"")</f>
        <v/>
      </c>
    </row>
    <row r="739" spans="1:11" x14ac:dyDescent="0.25">
      <c r="A739" t="s">
        <v>748</v>
      </c>
      <c r="B739" t="s">
        <v>8</v>
      </c>
      <c r="C739" s="3">
        <v>41481</v>
      </c>
      <c r="D739" s="3">
        <v>41484</v>
      </c>
      <c r="E739" s="11" t="str">
        <f t="shared" si="92"/>
        <v>Dept5</v>
      </c>
      <c r="F739" s="1">
        <f>+VLOOKUP(B739,Enunciado!$F$3:$G$5,2,0)+C739</f>
        <v>41486</v>
      </c>
      <c r="G739" t="str">
        <f t="shared" si="93"/>
        <v>ON TIME</v>
      </c>
      <c r="H739">
        <f t="shared" si="94"/>
        <v>2013</v>
      </c>
      <c r="I739">
        <f t="shared" si="95"/>
        <v>7</v>
      </c>
      <c r="J739" s="15">
        <f t="shared" si="96"/>
        <v>3</v>
      </c>
      <c r="K739" t="str">
        <f>+IF(G739="OUT of TIME",J739-VLOOKUP(B739,Enunciado!$F$3:$G$5,2,0),"")</f>
        <v/>
      </c>
    </row>
    <row r="740" spans="1:11" x14ac:dyDescent="0.25">
      <c r="A740" t="s">
        <v>749</v>
      </c>
      <c r="B740" t="s">
        <v>5</v>
      </c>
      <c r="C740" s="3">
        <v>41091</v>
      </c>
      <c r="D740" s="3">
        <v>41107</v>
      </c>
      <c r="E740" s="11" t="str">
        <f t="shared" si="92"/>
        <v>Dept1</v>
      </c>
      <c r="F740" s="1">
        <f>+VLOOKUP(B740,Enunciado!$F$3:$G$5,2,0)+C740</f>
        <v>41121</v>
      </c>
      <c r="G740" t="str">
        <f t="shared" si="93"/>
        <v>ON TIME</v>
      </c>
      <c r="H740">
        <f t="shared" si="94"/>
        <v>2012</v>
      </c>
      <c r="I740">
        <f t="shared" si="95"/>
        <v>7</v>
      </c>
      <c r="J740" s="15">
        <f t="shared" si="96"/>
        <v>16</v>
      </c>
      <c r="K740" t="str">
        <f>+IF(G740="OUT of TIME",J740-VLOOKUP(B740,Enunciado!$F$3:$G$5,2,0),"")</f>
        <v/>
      </c>
    </row>
    <row r="741" spans="1:11" x14ac:dyDescent="0.25">
      <c r="A741" t="s">
        <v>750</v>
      </c>
      <c r="B741" t="s">
        <v>7</v>
      </c>
      <c r="C741" s="3">
        <v>41141</v>
      </c>
      <c r="D741" s="3">
        <v>41149</v>
      </c>
      <c r="E741" s="11" t="str">
        <f t="shared" si="92"/>
        <v>Dept2</v>
      </c>
      <c r="F741" s="1">
        <f>+VLOOKUP(B741,Enunciado!$F$3:$G$5,2,0)+C741</f>
        <v>41156</v>
      </c>
      <c r="G741" t="str">
        <f t="shared" si="93"/>
        <v>ON TIME</v>
      </c>
      <c r="H741">
        <f t="shared" si="94"/>
        <v>2012</v>
      </c>
      <c r="I741">
        <f t="shared" si="95"/>
        <v>8</v>
      </c>
      <c r="J741" s="15">
        <f t="shared" si="96"/>
        <v>8</v>
      </c>
      <c r="K741" t="str">
        <f>+IF(G741="OUT of TIME",J741-VLOOKUP(B741,Enunciado!$F$3:$G$5,2,0),"")</f>
        <v/>
      </c>
    </row>
    <row r="742" spans="1:11" x14ac:dyDescent="0.25">
      <c r="A742" t="s">
        <v>751</v>
      </c>
      <c r="B742" t="s">
        <v>7</v>
      </c>
      <c r="C742" s="3">
        <v>41514</v>
      </c>
      <c r="D742" s="3">
        <v>41527</v>
      </c>
      <c r="E742" s="11" t="str">
        <f t="shared" si="92"/>
        <v>Dept2</v>
      </c>
      <c r="F742" s="1">
        <f>+VLOOKUP(B742,Enunciado!$F$3:$G$5,2,0)+C742</f>
        <v>41529</v>
      </c>
      <c r="G742" t="str">
        <f t="shared" si="93"/>
        <v>ON TIME</v>
      </c>
      <c r="H742">
        <f t="shared" si="94"/>
        <v>2013</v>
      </c>
      <c r="I742">
        <f t="shared" si="95"/>
        <v>8</v>
      </c>
      <c r="J742" s="15">
        <f t="shared" si="96"/>
        <v>13</v>
      </c>
      <c r="K742" t="str">
        <f>+IF(G742="OUT of TIME",J742-VLOOKUP(B742,Enunciado!$F$3:$G$5,2,0),"")</f>
        <v/>
      </c>
    </row>
    <row r="743" spans="1:11" x14ac:dyDescent="0.25">
      <c r="A743" t="s">
        <v>752</v>
      </c>
      <c r="B743" t="s">
        <v>7</v>
      </c>
      <c r="C743" s="3">
        <v>41136</v>
      </c>
      <c r="D743" s="3">
        <v>41137</v>
      </c>
      <c r="E743" s="11" t="str">
        <f t="shared" si="92"/>
        <v>Dept5</v>
      </c>
      <c r="F743" s="1">
        <f>+VLOOKUP(B743,Enunciado!$F$3:$G$5,2,0)+C743</f>
        <v>41151</v>
      </c>
      <c r="G743" t="str">
        <f t="shared" si="93"/>
        <v>ON TIME</v>
      </c>
      <c r="H743">
        <f t="shared" si="94"/>
        <v>2012</v>
      </c>
      <c r="I743">
        <f t="shared" si="95"/>
        <v>8</v>
      </c>
      <c r="J743" s="15">
        <f t="shared" si="96"/>
        <v>1</v>
      </c>
      <c r="K743" t="str">
        <f>+IF(G743="OUT of TIME",J743-VLOOKUP(B743,Enunciado!$F$3:$G$5,2,0),"")</f>
        <v/>
      </c>
    </row>
    <row r="744" spans="1:11" x14ac:dyDescent="0.25">
      <c r="A744" t="s">
        <v>753</v>
      </c>
      <c r="B744" t="s">
        <v>5</v>
      </c>
      <c r="C744" s="3">
        <v>41368</v>
      </c>
      <c r="D744" s="3">
        <v>41369</v>
      </c>
      <c r="E744" s="11" t="str">
        <f t="shared" si="92"/>
        <v>Dept2</v>
      </c>
      <c r="F744" s="1">
        <f>+VLOOKUP(B744,Enunciado!$F$3:$G$5,2,0)+C744</f>
        <v>41398</v>
      </c>
      <c r="G744" t="str">
        <f t="shared" si="93"/>
        <v>ON TIME</v>
      </c>
      <c r="H744">
        <f t="shared" si="94"/>
        <v>2013</v>
      </c>
      <c r="I744">
        <f t="shared" si="95"/>
        <v>4</v>
      </c>
      <c r="J744" s="15">
        <f t="shared" si="96"/>
        <v>1</v>
      </c>
      <c r="K744" t="str">
        <f>+IF(G744="OUT of TIME",J744-VLOOKUP(B744,Enunciado!$F$3:$G$5,2,0),"")</f>
        <v/>
      </c>
    </row>
    <row r="745" spans="1:11" x14ac:dyDescent="0.25">
      <c r="A745" t="s">
        <v>754</v>
      </c>
      <c r="B745" t="s">
        <v>8</v>
      </c>
      <c r="C745" s="3">
        <v>41491</v>
      </c>
      <c r="D745" s="3">
        <v>41494</v>
      </c>
      <c r="E745" s="11" t="str">
        <f t="shared" si="92"/>
        <v>Dept6</v>
      </c>
      <c r="F745" s="1">
        <f>+VLOOKUP(B745,Enunciado!$F$3:$G$5,2,0)+C745</f>
        <v>41496</v>
      </c>
      <c r="G745" t="str">
        <f t="shared" si="93"/>
        <v>ON TIME</v>
      </c>
      <c r="H745">
        <f t="shared" si="94"/>
        <v>2013</v>
      </c>
      <c r="I745">
        <f t="shared" si="95"/>
        <v>8</v>
      </c>
      <c r="J745" s="15">
        <f t="shared" si="96"/>
        <v>3</v>
      </c>
      <c r="K745" t="str">
        <f>+IF(G745="OUT of TIME",J745-VLOOKUP(B745,Enunciado!$F$3:$G$5,2,0),"")</f>
        <v/>
      </c>
    </row>
    <row r="746" spans="1:11" x14ac:dyDescent="0.25">
      <c r="A746" t="s">
        <v>755</v>
      </c>
      <c r="B746" t="s">
        <v>7</v>
      </c>
      <c r="C746" s="3">
        <v>41002</v>
      </c>
      <c r="D746" s="3">
        <v>41010</v>
      </c>
      <c r="E746" s="11" t="str">
        <f t="shared" si="92"/>
        <v>Dept6</v>
      </c>
      <c r="F746" s="1">
        <f>+VLOOKUP(B746,Enunciado!$F$3:$G$5,2,0)+C746</f>
        <v>41017</v>
      </c>
      <c r="G746" t="str">
        <f t="shared" si="93"/>
        <v>ON TIME</v>
      </c>
      <c r="H746">
        <f t="shared" si="94"/>
        <v>2012</v>
      </c>
      <c r="I746">
        <f t="shared" si="95"/>
        <v>4</v>
      </c>
      <c r="J746" s="15">
        <f t="shared" si="96"/>
        <v>8</v>
      </c>
      <c r="K746" t="str">
        <f>+IF(G746="OUT of TIME",J746-VLOOKUP(B746,Enunciado!$F$3:$G$5,2,0),"")</f>
        <v/>
      </c>
    </row>
    <row r="747" spans="1:11" x14ac:dyDescent="0.25">
      <c r="A747" t="s">
        <v>756</v>
      </c>
      <c r="B747" t="s">
        <v>5</v>
      </c>
      <c r="C747" s="3">
        <v>41396</v>
      </c>
      <c r="D747" s="3">
        <v>41425</v>
      </c>
      <c r="E747" s="11" t="str">
        <f t="shared" si="92"/>
        <v>Dept4</v>
      </c>
      <c r="F747" s="1">
        <f>+VLOOKUP(B747,Enunciado!$F$3:$G$5,2,0)+C747</f>
        <v>41426</v>
      </c>
      <c r="G747" t="str">
        <f t="shared" si="93"/>
        <v>ON TIME</v>
      </c>
      <c r="H747">
        <f t="shared" si="94"/>
        <v>2013</v>
      </c>
      <c r="I747">
        <f t="shared" si="95"/>
        <v>5</v>
      </c>
      <c r="J747" s="15">
        <f t="shared" si="96"/>
        <v>29</v>
      </c>
      <c r="K747" t="str">
        <f>+IF(G747="OUT of TIME",J747-VLOOKUP(B747,Enunciado!$F$3:$G$5,2,0),"")</f>
        <v/>
      </c>
    </row>
    <row r="748" spans="1:11" x14ac:dyDescent="0.25">
      <c r="A748" t="s">
        <v>757</v>
      </c>
      <c r="B748" t="s">
        <v>7</v>
      </c>
      <c r="C748" s="3">
        <v>40965</v>
      </c>
      <c r="D748" s="3">
        <v>40979</v>
      </c>
      <c r="E748" s="11" t="str">
        <f t="shared" si="92"/>
        <v>Dept2</v>
      </c>
      <c r="F748" s="1">
        <f>+VLOOKUP(B748,Enunciado!$F$3:$G$5,2,0)+C748</f>
        <v>40980</v>
      </c>
      <c r="G748" t="str">
        <f t="shared" si="93"/>
        <v>ON TIME</v>
      </c>
      <c r="H748">
        <f t="shared" si="94"/>
        <v>2012</v>
      </c>
      <c r="I748">
        <f t="shared" si="95"/>
        <v>2</v>
      </c>
      <c r="J748" s="15">
        <f t="shared" si="96"/>
        <v>14</v>
      </c>
      <c r="K748" t="str">
        <f>+IF(G748="OUT of TIME",J748-VLOOKUP(B748,Enunciado!$F$3:$G$5,2,0),"")</f>
        <v/>
      </c>
    </row>
    <row r="749" spans="1:11" x14ac:dyDescent="0.25">
      <c r="A749" t="s">
        <v>758</v>
      </c>
      <c r="B749" t="s">
        <v>5</v>
      </c>
      <c r="C749" s="3">
        <v>41102</v>
      </c>
      <c r="D749" s="3">
        <v>41144</v>
      </c>
      <c r="E749" s="11" t="str">
        <f t="shared" si="92"/>
        <v>Dept4</v>
      </c>
      <c r="F749" s="1">
        <f>+VLOOKUP(B749,Enunciado!$F$3:$G$5,2,0)+C749</f>
        <v>41132</v>
      </c>
      <c r="G749" t="str">
        <f t="shared" si="93"/>
        <v>OUT OF TIME</v>
      </c>
      <c r="H749">
        <f t="shared" si="94"/>
        <v>2012</v>
      </c>
      <c r="I749">
        <f t="shared" si="95"/>
        <v>7</v>
      </c>
      <c r="J749" s="15">
        <f t="shared" si="96"/>
        <v>42</v>
      </c>
      <c r="K749">
        <f>+IF(G749="OUT of TIME",J749-VLOOKUP(B749,Enunciado!$F$3:$G$5,2,0),"")</f>
        <v>12</v>
      </c>
    </row>
    <row r="750" spans="1:11" x14ac:dyDescent="0.25">
      <c r="A750" t="s">
        <v>759</v>
      </c>
      <c r="B750" t="s">
        <v>8</v>
      </c>
      <c r="C750" s="3">
        <v>41022</v>
      </c>
      <c r="D750" s="3">
        <v>41026</v>
      </c>
      <c r="E750" s="11" t="str">
        <f t="shared" si="92"/>
        <v>Dept4</v>
      </c>
      <c r="F750" s="1">
        <f>+VLOOKUP(B750,Enunciado!$F$3:$G$5,2,0)+C750</f>
        <v>41027</v>
      </c>
      <c r="G750" t="str">
        <f t="shared" si="93"/>
        <v>ON TIME</v>
      </c>
      <c r="H750">
        <f t="shared" si="94"/>
        <v>2012</v>
      </c>
      <c r="I750">
        <f t="shared" si="95"/>
        <v>4</v>
      </c>
      <c r="J750" s="15">
        <f t="shared" si="96"/>
        <v>4</v>
      </c>
      <c r="K750" t="str">
        <f>+IF(G750="OUT of TIME",J750-VLOOKUP(B750,Enunciado!$F$3:$G$5,2,0),"")</f>
        <v/>
      </c>
    </row>
    <row r="751" spans="1:11" x14ac:dyDescent="0.25">
      <c r="A751" t="s">
        <v>760</v>
      </c>
      <c r="B751" t="s">
        <v>7</v>
      </c>
      <c r="C751" s="3">
        <v>41061</v>
      </c>
      <c r="D751" s="3">
        <v>41065</v>
      </c>
      <c r="E751" s="11" t="str">
        <f t="shared" si="92"/>
        <v>Dept1</v>
      </c>
      <c r="F751" s="1">
        <f>+VLOOKUP(B751,Enunciado!$F$3:$G$5,2,0)+C751</f>
        <v>41076</v>
      </c>
      <c r="G751" t="str">
        <f t="shared" si="93"/>
        <v>ON TIME</v>
      </c>
      <c r="H751">
        <f t="shared" si="94"/>
        <v>2012</v>
      </c>
      <c r="I751">
        <f t="shared" si="95"/>
        <v>6</v>
      </c>
      <c r="J751" s="15">
        <f t="shared" si="96"/>
        <v>4</v>
      </c>
      <c r="K751" t="str">
        <f>+IF(G751="OUT of TIME",J751-VLOOKUP(B751,Enunciado!$F$3:$G$5,2,0),"")</f>
        <v/>
      </c>
    </row>
    <row r="752" spans="1:11" x14ac:dyDescent="0.25">
      <c r="A752" t="s">
        <v>761</v>
      </c>
      <c r="B752" t="s">
        <v>5</v>
      </c>
      <c r="C752" s="3">
        <v>41230</v>
      </c>
      <c r="D752" s="3">
        <v>41254</v>
      </c>
      <c r="E752" s="11" t="str">
        <f t="shared" si="92"/>
        <v>Dept5</v>
      </c>
      <c r="F752" s="1">
        <f>+VLOOKUP(B752,Enunciado!$F$3:$G$5,2,0)+C752</f>
        <v>41260</v>
      </c>
      <c r="G752" t="str">
        <f t="shared" si="93"/>
        <v>ON TIME</v>
      </c>
      <c r="H752">
        <f t="shared" si="94"/>
        <v>2012</v>
      </c>
      <c r="I752">
        <f t="shared" si="95"/>
        <v>11</v>
      </c>
      <c r="J752" s="15">
        <f t="shared" si="96"/>
        <v>24</v>
      </c>
      <c r="K752" t="str">
        <f>+IF(G752="OUT of TIME",J752-VLOOKUP(B752,Enunciado!$F$3:$G$5,2,0),"")</f>
        <v/>
      </c>
    </row>
    <row r="753" spans="1:11" x14ac:dyDescent="0.25">
      <c r="A753" t="s">
        <v>762</v>
      </c>
      <c r="B753" t="s">
        <v>8</v>
      </c>
      <c r="C753" s="3">
        <v>41069</v>
      </c>
      <c r="D753" s="3">
        <v>41070</v>
      </c>
      <c r="E753" s="11" t="str">
        <f t="shared" si="92"/>
        <v>Dept4</v>
      </c>
      <c r="F753" s="1">
        <f>+VLOOKUP(B753,Enunciado!$F$3:$G$5,2,0)+C753</f>
        <v>41074</v>
      </c>
      <c r="G753" t="str">
        <f t="shared" si="93"/>
        <v>ON TIME</v>
      </c>
      <c r="H753">
        <f t="shared" si="94"/>
        <v>2012</v>
      </c>
      <c r="I753">
        <f t="shared" si="95"/>
        <v>6</v>
      </c>
      <c r="J753" s="15">
        <f t="shared" si="96"/>
        <v>1</v>
      </c>
      <c r="K753" t="str">
        <f>+IF(G753="OUT of TIME",J753-VLOOKUP(B753,Enunciado!$F$3:$G$5,2,0),"")</f>
        <v/>
      </c>
    </row>
    <row r="754" spans="1:11" x14ac:dyDescent="0.25">
      <c r="A754" t="s">
        <v>763</v>
      </c>
      <c r="B754" t="s">
        <v>5</v>
      </c>
      <c r="C754" s="3">
        <v>41069</v>
      </c>
      <c r="D754" s="3">
        <v>41111</v>
      </c>
      <c r="E754" s="11" t="str">
        <f t="shared" si="92"/>
        <v>Dept1</v>
      </c>
      <c r="F754" s="1">
        <f>+VLOOKUP(B754,Enunciado!$F$3:$G$5,2,0)+C754</f>
        <v>41099</v>
      </c>
      <c r="G754" t="str">
        <f t="shared" si="93"/>
        <v>OUT OF TIME</v>
      </c>
      <c r="H754">
        <f t="shared" si="94"/>
        <v>2012</v>
      </c>
      <c r="I754">
        <f t="shared" si="95"/>
        <v>6</v>
      </c>
      <c r="J754" s="15">
        <f t="shared" si="96"/>
        <v>42</v>
      </c>
      <c r="K754">
        <f>+IF(G754="OUT of TIME",J754-VLOOKUP(B754,Enunciado!$F$3:$G$5,2,0),"")</f>
        <v>12</v>
      </c>
    </row>
    <row r="755" spans="1:11" x14ac:dyDescent="0.25">
      <c r="A755" t="s">
        <v>764</v>
      </c>
      <c r="B755" t="s">
        <v>8</v>
      </c>
      <c r="C755" s="3">
        <v>41269</v>
      </c>
      <c r="D755" s="3">
        <v>41270</v>
      </c>
      <c r="E755" s="11" t="str">
        <f t="shared" si="92"/>
        <v>Dept4</v>
      </c>
      <c r="F755" s="1">
        <f>+VLOOKUP(B755,Enunciado!$F$3:$G$5,2,0)+C755</f>
        <v>41274</v>
      </c>
      <c r="G755" t="str">
        <f t="shared" si="93"/>
        <v>ON TIME</v>
      </c>
      <c r="H755">
        <f t="shared" si="94"/>
        <v>2012</v>
      </c>
      <c r="I755">
        <f t="shared" si="95"/>
        <v>12</v>
      </c>
      <c r="J755" s="15">
        <f t="shared" si="96"/>
        <v>1</v>
      </c>
      <c r="K755" t="str">
        <f>+IF(G755="OUT of TIME",J755-VLOOKUP(B755,Enunciado!$F$3:$G$5,2,0),"")</f>
        <v/>
      </c>
    </row>
    <row r="756" spans="1:11" x14ac:dyDescent="0.25">
      <c r="A756" t="s">
        <v>765</v>
      </c>
      <c r="B756" t="s">
        <v>5</v>
      </c>
      <c r="C756" s="3">
        <v>41247</v>
      </c>
      <c r="D756" s="3">
        <v>41260</v>
      </c>
      <c r="E756" s="11" t="str">
        <f t="shared" si="92"/>
        <v>Dept6</v>
      </c>
      <c r="F756" s="1">
        <f>+VLOOKUP(B756,Enunciado!$F$3:$G$5,2,0)+C756</f>
        <v>41277</v>
      </c>
      <c r="G756" t="str">
        <f t="shared" si="93"/>
        <v>ON TIME</v>
      </c>
      <c r="H756">
        <f t="shared" si="94"/>
        <v>2012</v>
      </c>
      <c r="I756">
        <f t="shared" si="95"/>
        <v>12</v>
      </c>
      <c r="J756" s="15">
        <f t="shared" si="96"/>
        <v>13</v>
      </c>
      <c r="K756" t="str">
        <f>+IF(G756="OUT of TIME",J756-VLOOKUP(B756,Enunciado!$F$3:$G$5,2,0),"")</f>
        <v/>
      </c>
    </row>
    <row r="757" spans="1:11" x14ac:dyDescent="0.25">
      <c r="A757" t="s">
        <v>766</v>
      </c>
      <c r="B757" t="s">
        <v>7</v>
      </c>
      <c r="C757" s="3">
        <v>41402</v>
      </c>
      <c r="D757" s="3">
        <v>41406</v>
      </c>
      <c r="E757" s="11" t="str">
        <f t="shared" si="92"/>
        <v>Dept4</v>
      </c>
      <c r="F757" s="1">
        <f>+VLOOKUP(B757,Enunciado!$F$3:$G$5,2,0)+C757</f>
        <v>41417</v>
      </c>
      <c r="G757" t="str">
        <f t="shared" si="93"/>
        <v>ON TIME</v>
      </c>
      <c r="H757">
        <f t="shared" si="94"/>
        <v>2013</v>
      </c>
      <c r="I757">
        <f t="shared" si="95"/>
        <v>5</v>
      </c>
      <c r="J757" s="15">
        <f t="shared" si="96"/>
        <v>4</v>
      </c>
      <c r="K757" t="str">
        <f>+IF(G757="OUT of TIME",J757-VLOOKUP(B757,Enunciado!$F$3:$G$5,2,0),"")</f>
        <v/>
      </c>
    </row>
    <row r="758" spans="1:11" x14ac:dyDescent="0.25">
      <c r="A758" t="s">
        <v>767</v>
      </c>
      <c r="B758" t="s">
        <v>8</v>
      </c>
      <c r="C758" s="3">
        <v>41301</v>
      </c>
      <c r="D758" s="3">
        <v>41304</v>
      </c>
      <c r="E758" s="11" t="str">
        <f t="shared" si="92"/>
        <v>Dept2</v>
      </c>
      <c r="F758" s="1">
        <f>+VLOOKUP(B758,Enunciado!$F$3:$G$5,2,0)+C758</f>
        <v>41306</v>
      </c>
      <c r="G758" t="str">
        <f t="shared" si="93"/>
        <v>ON TIME</v>
      </c>
      <c r="H758">
        <f t="shared" si="94"/>
        <v>2013</v>
      </c>
      <c r="I758">
        <f t="shared" si="95"/>
        <v>1</v>
      </c>
      <c r="J758" s="15">
        <f t="shared" si="96"/>
        <v>3</v>
      </c>
      <c r="K758" t="str">
        <f>+IF(G758="OUT of TIME",J758-VLOOKUP(B758,Enunciado!$F$3:$G$5,2,0),"")</f>
        <v/>
      </c>
    </row>
    <row r="759" spans="1:11" x14ac:dyDescent="0.25">
      <c r="A759" t="s">
        <v>768</v>
      </c>
      <c r="B759" t="s">
        <v>7</v>
      </c>
      <c r="C759" s="3">
        <v>41609</v>
      </c>
      <c r="D759" s="3">
        <v>41613</v>
      </c>
      <c r="E759" s="11" t="str">
        <f t="shared" si="92"/>
        <v>Dept2</v>
      </c>
      <c r="F759" s="1">
        <f>+VLOOKUP(B759,Enunciado!$F$3:$G$5,2,0)+C759</f>
        <v>41624</v>
      </c>
      <c r="G759" t="str">
        <f t="shared" si="93"/>
        <v>ON TIME</v>
      </c>
      <c r="H759">
        <f t="shared" si="94"/>
        <v>2013</v>
      </c>
      <c r="I759">
        <f t="shared" si="95"/>
        <v>12</v>
      </c>
      <c r="J759" s="15">
        <f t="shared" si="96"/>
        <v>4</v>
      </c>
      <c r="K759" t="str">
        <f>+IF(G759="OUT of TIME",J759-VLOOKUP(B759,Enunciado!$F$3:$G$5,2,0),"")</f>
        <v/>
      </c>
    </row>
    <row r="760" spans="1:11" x14ac:dyDescent="0.25">
      <c r="A760" t="s">
        <v>769</v>
      </c>
      <c r="B760" t="s">
        <v>8</v>
      </c>
      <c r="C760" s="3">
        <v>40949</v>
      </c>
      <c r="D760" s="3">
        <v>40951</v>
      </c>
      <c r="E760" s="11" t="str">
        <f t="shared" si="92"/>
        <v>Dept5</v>
      </c>
      <c r="F760" s="1">
        <f>+VLOOKUP(B760,Enunciado!$F$3:$G$5,2,0)+C760</f>
        <v>40954</v>
      </c>
      <c r="G760" t="str">
        <f t="shared" si="93"/>
        <v>ON TIME</v>
      </c>
      <c r="H760">
        <f t="shared" si="94"/>
        <v>2012</v>
      </c>
      <c r="I760">
        <f t="shared" si="95"/>
        <v>2</v>
      </c>
      <c r="J760" s="15">
        <f t="shared" si="96"/>
        <v>2</v>
      </c>
      <c r="K760" t="str">
        <f>+IF(G760="OUT of TIME",J760-VLOOKUP(B760,Enunciado!$F$3:$G$5,2,0),"")</f>
        <v/>
      </c>
    </row>
    <row r="761" spans="1:11" x14ac:dyDescent="0.25">
      <c r="A761" t="s">
        <v>770</v>
      </c>
      <c r="B761" t="s">
        <v>5</v>
      </c>
      <c r="C761" s="3">
        <v>41308</v>
      </c>
      <c r="D761" s="3">
        <v>41310</v>
      </c>
      <c r="E761" s="11" t="str">
        <f t="shared" si="92"/>
        <v>Dept1</v>
      </c>
      <c r="F761" s="1">
        <f>+VLOOKUP(B761,Enunciado!$F$3:$G$5,2,0)+C761</f>
        <v>41338</v>
      </c>
      <c r="G761" t="str">
        <f t="shared" si="93"/>
        <v>ON TIME</v>
      </c>
      <c r="H761">
        <f t="shared" si="94"/>
        <v>2013</v>
      </c>
      <c r="I761">
        <f t="shared" si="95"/>
        <v>2</v>
      </c>
      <c r="J761" s="15">
        <f t="shared" si="96"/>
        <v>2</v>
      </c>
      <c r="K761" t="str">
        <f>+IF(G761="OUT of TIME",J761-VLOOKUP(B761,Enunciado!$F$3:$G$5,2,0),"")</f>
        <v/>
      </c>
    </row>
    <row r="762" spans="1:11" x14ac:dyDescent="0.25">
      <c r="A762" t="s">
        <v>771</v>
      </c>
      <c r="B762" t="s">
        <v>7</v>
      </c>
      <c r="C762" s="3">
        <v>41389</v>
      </c>
      <c r="D762" s="3">
        <v>41390</v>
      </c>
      <c r="E762" s="11" t="str">
        <f t="shared" si="92"/>
        <v>Dept6</v>
      </c>
      <c r="F762" s="1">
        <f>+VLOOKUP(B762,Enunciado!$F$3:$G$5,2,0)+C762</f>
        <v>41404</v>
      </c>
      <c r="G762" t="str">
        <f t="shared" si="93"/>
        <v>ON TIME</v>
      </c>
      <c r="H762">
        <f t="shared" si="94"/>
        <v>2013</v>
      </c>
      <c r="I762">
        <f t="shared" si="95"/>
        <v>4</v>
      </c>
      <c r="J762" s="15">
        <f t="shared" si="96"/>
        <v>1</v>
      </c>
      <c r="K762" t="str">
        <f>+IF(G762="OUT of TIME",J762-VLOOKUP(B762,Enunciado!$F$3:$G$5,2,0),"")</f>
        <v/>
      </c>
    </row>
    <row r="763" spans="1:11" x14ac:dyDescent="0.25">
      <c r="A763" t="s">
        <v>772</v>
      </c>
      <c r="B763" t="s">
        <v>8</v>
      </c>
      <c r="C763" s="3">
        <v>41574</v>
      </c>
      <c r="D763" s="3">
        <v>41578</v>
      </c>
      <c r="E763" s="11" t="str">
        <f t="shared" si="92"/>
        <v>Dept5</v>
      </c>
      <c r="F763" s="1">
        <f>+VLOOKUP(B763,Enunciado!$F$3:$G$5,2,0)+C763</f>
        <v>41579</v>
      </c>
      <c r="G763" t="str">
        <f t="shared" si="93"/>
        <v>ON TIME</v>
      </c>
      <c r="H763">
        <f t="shared" si="94"/>
        <v>2013</v>
      </c>
      <c r="I763">
        <f t="shared" si="95"/>
        <v>10</v>
      </c>
      <c r="J763" s="15">
        <f t="shared" si="96"/>
        <v>4</v>
      </c>
      <c r="K763" t="str">
        <f>+IF(G763="OUT of TIME",J763-VLOOKUP(B763,Enunciado!$F$3:$G$5,2,0),"")</f>
        <v/>
      </c>
    </row>
    <row r="764" spans="1:11" x14ac:dyDescent="0.25">
      <c r="A764" t="s">
        <v>773</v>
      </c>
      <c r="B764" t="s">
        <v>5</v>
      </c>
      <c r="C764" s="3">
        <v>40942</v>
      </c>
      <c r="D764" s="3">
        <v>40970</v>
      </c>
      <c r="E764" s="11" t="str">
        <f t="shared" si="92"/>
        <v>Dept1</v>
      </c>
      <c r="F764" s="1">
        <f>+VLOOKUP(B764,Enunciado!$F$3:$G$5,2,0)+C764</f>
        <v>40972</v>
      </c>
      <c r="G764" t="str">
        <f t="shared" si="93"/>
        <v>ON TIME</v>
      </c>
      <c r="H764">
        <f t="shared" si="94"/>
        <v>2012</v>
      </c>
      <c r="I764">
        <f t="shared" si="95"/>
        <v>2</v>
      </c>
      <c r="J764" s="15">
        <f t="shared" si="96"/>
        <v>28</v>
      </c>
      <c r="K764" t="str">
        <f>+IF(G764="OUT of TIME",J764-VLOOKUP(B764,Enunciado!$F$3:$G$5,2,0),"")</f>
        <v/>
      </c>
    </row>
    <row r="765" spans="1:11" x14ac:dyDescent="0.25">
      <c r="A765" t="s">
        <v>774</v>
      </c>
      <c r="B765" t="s">
        <v>5</v>
      </c>
      <c r="C765" s="3">
        <v>41521</v>
      </c>
      <c r="D765" s="3">
        <v>41524</v>
      </c>
      <c r="E765" s="11" t="str">
        <f t="shared" si="92"/>
        <v>Dept1</v>
      </c>
      <c r="F765" s="1">
        <f>+VLOOKUP(B765,Enunciado!$F$3:$G$5,2,0)+C765</f>
        <v>41551</v>
      </c>
      <c r="G765" t="str">
        <f t="shared" si="93"/>
        <v>ON TIME</v>
      </c>
      <c r="H765">
        <f t="shared" si="94"/>
        <v>2013</v>
      </c>
      <c r="I765">
        <f t="shared" si="95"/>
        <v>9</v>
      </c>
      <c r="J765" s="15">
        <f t="shared" si="96"/>
        <v>3</v>
      </c>
      <c r="K765" t="str">
        <f>+IF(G765="OUT of TIME",J765-VLOOKUP(B765,Enunciado!$F$3:$G$5,2,0),"")</f>
        <v/>
      </c>
    </row>
    <row r="766" spans="1:11" x14ac:dyDescent="0.25">
      <c r="A766" t="s">
        <v>775</v>
      </c>
      <c r="B766" t="s">
        <v>8</v>
      </c>
      <c r="C766" s="3">
        <v>41041</v>
      </c>
      <c r="D766" s="3">
        <v>41060</v>
      </c>
      <c r="E766" s="11" t="str">
        <f t="shared" si="92"/>
        <v>Dept2</v>
      </c>
      <c r="F766" s="1">
        <f>+VLOOKUP(B766,Enunciado!$F$3:$G$5,2,0)+C766</f>
        <v>41046</v>
      </c>
      <c r="G766" t="str">
        <f t="shared" si="93"/>
        <v>OUT OF TIME</v>
      </c>
      <c r="H766">
        <f t="shared" si="94"/>
        <v>2012</v>
      </c>
      <c r="I766">
        <f t="shared" si="95"/>
        <v>5</v>
      </c>
      <c r="J766" s="15">
        <f t="shared" si="96"/>
        <v>19</v>
      </c>
      <c r="K766">
        <f>+IF(G766="OUT of TIME",J766-VLOOKUP(B766,Enunciado!$F$3:$G$5,2,0),"")</f>
        <v>14</v>
      </c>
    </row>
    <row r="767" spans="1:11" x14ac:dyDescent="0.25">
      <c r="A767" t="s">
        <v>776</v>
      </c>
      <c r="B767" t="s">
        <v>8</v>
      </c>
      <c r="C767" s="3">
        <v>41565</v>
      </c>
      <c r="D767" s="3">
        <v>41568</v>
      </c>
      <c r="E767" s="11" t="str">
        <f t="shared" si="92"/>
        <v>Dept4</v>
      </c>
      <c r="F767" s="1">
        <f>+VLOOKUP(B767,Enunciado!$F$3:$G$5,2,0)+C767</f>
        <v>41570</v>
      </c>
      <c r="G767" t="str">
        <f t="shared" si="93"/>
        <v>ON TIME</v>
      </c>
      <c r="H767">
        <f t="shared" si="94"/>
        <v>2013</v>
      </c>
      <c r="I767">
        <f t="shared" si="95"/>
        <v>10</v>
      </c>
      <c r="J767" s="15">
        <f t="shared" si="96"/>
        <v>3</v>
      </c>
      <c r="K767" t="str">
        <f>+IF(G767="OUT of TIME",J767-VLOOKUP(B767,Enunciado!$F$3:$G$5,2,0),"")</f>
        <v/>
      </c>
    </row>
    <row r="768" spans="1:11" x14ac:dyDescent="0.25">
      <c r="A768" t="s">
        <v>777</v>
      </c>
      <c r="B768" t="s">
        <v>8</v>
      </c>
      <c r="C768" s="3">
        <v>41443</v>
      </c>
      <c r="D768" s="3">
        <v>41453</v>
      </c>
      <c r="E768" s="11" t="str">
        <f t="shared" si="92"/>
        <v>Dept4</v>
      </c>
      <c r="F768" s="1">
        <f>+VLOOKUP(B768,Enunciado!$F$3:$G$5,2,0)+C768</f>
        <v>41448</v>
      </c>
      <c r="G768" t="str">
        <f t="shared" si="93"/>
        <v>OUT OF TIME</v>
      </c>
      <c r="H768">
        <f t="shared" si="94"/>
        <v>2013</v>
      </c>
      <c r="I768">
        <f t="shared" si="95"/>
        <v>6</v>
      </c>
      <c r="J768" s="15">
        <f t="shared" si="96"/>
        <v>10</v>
      </c>
      <c r="K768">
        <f>+IF(G768="OUT of TIME",J768-VLOOKUP(B768,Enunciado!$F$3:$G$5,2,0),"")</f>
        <v>5</v>
      </c>
    </row>
    <row r="769" spans="1:11" x14ac:dyDescent="0.25">
      <c r="A769" t="s">
        <v>778</v>
      </c>
      <c r="B769" t="s">
        <v>5</v>
      </c>
      <c r="C769" s="3">
        <v>41479</v>
      </c>
      <c r="D769" s="3">
        <v>41496</v>
      </c>
      <c r="E769" s="11" t="str">
        <f t="shared" si="92"/>
        <v>Dept5</v>
      </c>
      <c r="F769" s="1">
        <f>+VLOOKUP(B769,Enunciado!$F$3:$G$5,2,0)+C769</f>
        <v>41509</v>
      </c>
      <c r="G769" t="str">
        <f t="shared" si="93"/>
        <v>ON TIME</v>
      </c>
      <c r="H769">
        <f t="shared" si="94"/>
        <v>2013</v>
      </c>
      <c r="I769">
        <f t="shared" si="95"/>
        <v>7</v>
      </c>
      <c r="J769" s="15">
        <f t="shared" si="96"/>
        <v>17</v>
      </c>
      <c r="K769" t="str">
        <f>+IF(G769="OUT of TIME",J769-VLOOKUP(B769,Enunciado!$F$3:$G$5,2,0),"")</f>
        <v/>
      </c>
    </row>
    <row r="770" spans="1:11" x14ac:dyDescent="0.25">
      <c r="A770" t="s">
        <v>779</v>
      </c>
      <c r="B770" t="s">
        <v>8</v>
      </c>
      <c r="C770" s="3">
        <v>41635</v>
      </c>
      <c r="D770" s="3">
        <v>41654</v>
      </c>
      <c r="E770" s="11" t="str">
        <f t="shared" si="92"/>
        <v>Dept6</v>
      </c>
      <c r="F770" s="1">
        <f>+VLOOKUP(B770,Enunciado!$F$3:$G$5,2,0)+C770</f>
        <v>41640</v>
      </c>
      <c r="G770" t="str">
        <f t="shared" si="93"/>
        <v>OUT OF TIME</v>
      </c>
      <c r="H770">
        <f t="shared" si="94"/>
        <v>2013</v>
      </c>
      <c r="I770">
        <f t="shared" si="95"/>
        <v>12</v>
      </c>
      <c r="J770" s="15">
        <f t="shared" si="96"/>
        <v>19</v>
      </c>
      <c r="K770">
        <f>+IF(G770="OUT of TIME",J770-VLOOKUP(B770,Enunciado!$F$3:$G$5,2,0),"")</f>
        <v>14</v>
      </c>
    </row>
    <row r="771" spans="1:11" x14ac:dyDescent="0.25">
      <c r="A771" t="s">
        <v>780</v>
      </c>
      <c r="B771" t="s">
        <v>5</v>
      </c>
      <c r="C771" s="3">
        <v>41536</v>
      </c>
      <c r="D771" s="3">
        <v>41548</v>
      </c>
      <c r="E771" s="11" t="str">
        <f t="shared" ref="E771:E834" si="97">+LEFT(A771,5)</f>
        <v>Dept6</v>
      </c>
      <c r="F771" s="1">
        <f>+VLOOKUP(B771,Enunciado!$F$3:$G$5,2,0)+C771</f>
        <v>41566</v>
      </c>
      <c r="G771" t="str">
        <f t="shared" ref="G771:G834" si="98">+IF(F771&gt;=D771,"ON TIME","OUT OF TIME")</f>
        <v>ON TIME</v>
      </c>
      <c r="H771">
        <f t="shared" ref="H771:H834" si="99">+YEAR(C771)</f>
        <v>2013</v>
      </c>
      <c r="I771">
        <f t="shared" ref="I771:I834" si="100">+MONTH(C771)</f>
        <v>9</v>
      </c>
      <c r="J771" s="15">
        <f t="shared" ref="J771:J834" si="101">+D771-C771</f>
        <v>12</v>
      </c>
      <c r="K771" t="str">
        <f>+IF(G771="OUT of TIME",J771-VLOOKUP(B771,Enunciado!$F$3:$G$5,2,0),"")</f>
        <v/>
      </c>
    </row>
    <row r="772" spans="1:11" x14ac:dyDescent="0.25">
      <c r="A772" t="s">
        <v>781</v>
      </c>
      <c r="B772" t="s">
        <v>7</v>
      </c>
      <c r="C772" s="3">
        <v>41530</v>
      </c>
      <c r="D772" s="3">
        <v>41533</v>
      </c>
      <c r="E772" s="11" t="str">
        <f t="shared" si="97"/>
        <v>Dept4</v>
      </c>
      <c r="F772" s="1">
        <f>+VLOOKUP(B772,Enunciado!$F$3:$G$5,2,0)+C772</f>
        <v>41545</v>
      </c>
      <c r="G772" t="str">
        <f t="shared" si="98"/>
        <v>ON TIME</v>
      </c>
      <c r="H772">
        <f t="shared" si="99"/>
        <v>2013</v>
      </c>
      <c r="I772">
        <f t="shared" si="100"/>
        <v>9</v>
      </c>
      <c r="J772" s="15">
        <f t="shared" si="101"/>
        <v>3</v>
      </c>
      <c r="K772" t="str">
        <f>+IF(G772="OUT of TIME",J772-VLOOKUP(B772,Enunciado!$F$3:$G$5,2,0),"")</f>
        <v/>
      </c>
    </row>
    <row r="773" spans="1:11" x14ac:dyDescent="0.25">
      <c r="A773" t="s">
        <v>782</v>
      </c>
      <c r="B773" t="s">
        <v>8</v>
      </c>
      <c r="C773" s="3">
        <v>41516</v>
      </c>
      <c r="D773" s="3">
        <v>41559</v>
      </c>
      <c r="E773" s="11" t="str">
        <f t="shared" si="97"/>
        <v>Dept2</v>
      </c>
      <c r="F773" s="1">
        <f>+VLOOKUP(B773,Enunciado!$F$3:$G$5,2,0)+C773</f>
        <v>41521</v>
      </c>
      <c r="G773" t="str">
        <f t="shared" si="98"/>
        <v>OUT OF TIME</v>
      </c>
      <c r="H773">
        <f t="shared" si="99"/>
        <v>2013</v>
      </c>
      <c r="I773">
        <f t="shared" si="100"/>
        <v>8</v>
      </c>
      <c r="J773" s="15">
        <f t="shared" si="101"/>
        <v>43</v>
      </c>
      <c r="K773">
        <f>+IF(G773="OUT of TIME",J773-VLOOKUP(B773,Enunciado!$F$3:$G$5,2,0),"")</f>
        <v>38</v>
      </c>
    </row>
    <row r="774" spans="1:11" x14ac:dyDescent="0.25">
      <c r="A774" t="s">
        <v>783</v>
      </c>
      <c r="B774" t="s">
        <v>8</v>
      </c>
      <c r="C774" s="3">
        <v>41069</v>
      </c>
      <c r="D774" s="3">
        <v>41102</v>
      </c>
      <c r="E774" s="11" t="str">
        <f t="shared" si="97"/>
        <v>Dept4</v>
      </c>
      <c r="F774" s="1">
        <f>+VLOOKUP(B774,Enunciado!$F$3:$G$5,2,0)+C774</f>
        <v>41074</v>
      </c>
      <c r="G774" t="str">
        <f t="shared" si="98"/>
        <v>OUT OF TIME</v>
      </c>
      <c r="H774">
        <f t="shared" si="99"/>
        <v>2012</v>
      </c>
      <c r="I774">
        <f t="shared" si="100"/>
        <v>6</v>
      </c>
      <c r="J774" s="15">
        <f t="shared" si="101"/>
        <v>33</v>
      </c>
      <c r="K774">
        <f>+IF(G774="OUT of TIME",J774-VLOOKUP(B774,Enunciado!$F$3:$G$5,2,0),"")</f>
        <v>28</v>
      </c>
    </row>
    <row r="775" spans="1:11" x14ac:dyDescent="0.25">
      <c r="A775" t="s">
        <v>784</v>
      </c>
      <c r="B775" t="s">
        <v>8</v>
      </c>
      <c r="C775" s="3">
        <v>41076</v>
      </c>
      <c r="D775" s="3">
        <v>41078</v>
      </c>
      <c r="E775" s="11" t="str">
        <f t="shared" si="97"/>
        <v>Dept4</v>
      </c>
      <c r="F775" s="1">
        <f>+VLOOKUP(B775,Enunciado!$F$3:$G$5,2,0)+C775</f>
        <v>41081</v>
      </c>
      <c r="G775" t="str">
        <f t="shared" si="98"/>
        <v>ON TIME</v>
      </c>
      <c r="H775">
        <f t="shared" si="99"/>
        <v>2012</v>
      </c>
      <c r="I775">
        <f t="shared" si="100"/>
        <v>6</v>
      </c>
      <c r="J775" s="15">
        <f t="shared" si="101"/>
        <v>2</v>
      </c>
      <c r="K775" t="str">
        <f>+IF(G775="OUT of TIME",J775-VLOOKUP(B775,Enunciado!$F$3:$G$5,2,0),"")</f>
        <v/>
      </c>
    </row>
    <row r="776" spans="1:11" x14ac:dyDescent="0.25">
      <c r="A776" t="s">
        <v>785</v>
      </c>
      <c r="B776" t="s">
        <v>5</v>
      </c>
      <c r="C776" s="3">
        <v>41095</v>
      </c>
      <c r="D776" s="3">
        <v>41096</v>
      </c>
      <c r="E776" s="11" t="str">
        <f t="shared" si="97"/>
        <v>Dept2</v>
      </c>
      <c r="F776" s="1">
        <f>+VLOOKUP(B776,Enunciado!$F$3:$G$5,2,0)+C776</f>
        <v>41125</v>
      </c>
      <c r="G776" t="str">
        <f t="shared" si="98"/>
        <v>ON TIME</v>
      </c>
      <c r="H776">
        <f t="shared" si="99"/>
        <v>2012</v>
      </c>
      <c r="I776">
        <f t="shared" si="100"/>
        <v>7</v>
      </c>
      <c r="J776" s="15">
        <f t="shared" si="101"/>
        <v>1</v>
      </c>
      <c r="K776" t="str">
        <f>+IF(G776="OUT of TIME",J776-VLOOKUP(B776,Enunciado!$F$3:$G$5,2,0),"")</f>
        <v/>
      </c>
    </row>
    <row r="777" spans="1:11" x14ac:dyDescent="0.25">
      <c r="A777" t="s">
        <v>786</v>
      </c>
      <c r="B777" t="s">
        <v>5</v>
      </c>
      <c r="C777" s="3">
        <v>40981</v>
      </c>
      <c r="D777" s="3">
        <v>40985</v>
      </c>
      <c r="E777" s="11" t="str">
        <f t="shared" si="97"/>
        <v>Dept4</v>
      </c>
      <c r="F777" s="1">
        <f>+VLOOKUP(B777,Enunciado!$F$3:$G$5,2,0)+C777</f>
        <v>41011</v>
      </c>
      <c r="G777" t="str">
        <f t="shared" si="98"/>
        <v>ON TIME</v>
      </c>
      <c r="H777">
        <f t="shared" si="99"/>
        <v>2012</v>
      </c>
      <c r="I777">
        <f t="shared" si="100"/>
        <v>3</v>
      </c>
      <c r="J777" s="15">
        <f t="shared" si="101"/>
        <v>4</v>
      </c>
      <c r="K777" t="str">
        <f>+IF(G777="OUT of TIME",J777-VLOOKUP(B777,Enunciado!$F$3:$G$5,2,0),"")</f>
        <v/>
      </c>
    </row>
    <row r="778" spans="1:11" x14ac:dyDescent="0.25">
      <c r="A778" t="s">
        <v>787</v>
      </c>
      <c r="B778" t="s">
        <v>7</v>
      </c>
      <c r="C778" s="3">
        <v>41108</v>
      </c>
      <c r="D778" s="3">
        <v>41112</v>
      </c>
      <c r="E778" s="11" t="str">
        <f t="shared" si="97"/>
        <v>Dept5</v>
      </c>
      <c r="F778" s="1">
        <f>+VLOOKUP(B778,Enunciado!$F$3:$G$5,2,0)+C778</f>
        <v>41123</v>
      </c>
      <c r="G778" t="str">
        <f t="shared" si="98"/>
        <v>ON TIME</v>
      </c>
      <c r="H778">
        <f t="shared" si="99"/>
        <v>2012</v>
      </c>
      <c r="I778">
        <f t="shared" si="100"/>
        <v>7</v>
      </c>
      <c r="J778" s="15">
        <f t="shared" si="101"/>
        <v>4</v>
      </c>
      <c r="K778" t="str">
        <f>+IF(G778="OUT of TIME",J778-VLOOKUP(B778,Enunciado!$F$3:$G$5,2,0),"")</f>
        <v/>
      </c>
    </row>
    <row r="779" spans="1:11" x14ac:dyDescent="0.25">
      <c r="A779" t="s">
        <v>788</v>
      </c>
      <c r="B779" t="s">
        <v>5</v>
      </c>
      <c r="C779" s="3">
        <v>40925</v>
      </c>
      <c r="D779" s="3">
        <v>40928</v>
      </c>
      <c r="E779" s="11" t="str">
        <f t="shared" si="97"/>
        <v>Dept2</v>
      </c>
      <c r="F779" s="1">
        <f>+VLOOKUP(B779,Enunciado!$F$3:$G$5,2,0)+C779</f>
        <v>40955</v>
      </c>
      <c r="G779" t="str">
        <f t="shared" si="98"/>
        <v>ON TIME</v>
      </c>
      <c r="H779">
        <f t="shared" si="99"/>
        <v>2012</v>
      </c>
      <c r="I779">
        <f t="shared" si="100"/>
        <v>1</v>
      </c>
      <c r="J779" s="15">
        <f t="shared" si="101"/>
        <v>3</v>
      </c>
      <c r="K779" t="str">
        <f>+IF(G779="OUT of TIME",J779-VLOOKUP(B779,Enunciado!$F$3:$G$5,2,0),"")</f>
        <v/>
      </c>
    </row>
    <row r="780" spans="1:11" x14ac:dyDescent="0.25">
      <c r="A780" t="s">
        <v>789</v>
      </c>
      <c r="B780" t="s">
        <v>8</v>
      </c>
      <c r="C780" s="3">
        <v>41302</v>
      </c>
      <c r="D780" s="3">
        <v>41312</v>
      </c>
      <c r="E780" s="11" t="str">
        <f t="shared" si="97"/>
        <v>Dept6</v>
      </c>
      <c r="F780" s="1">
        <f>+VLOOKUP(B780,Enunciado!$F$3:$G$5,2,0)+C780</f>
        <v>41307</v>
      </c>
      <c r="G780" t="str">
        <f t="shared" si="98"/>
        <v>OUT OF TIME</v>
      </c>
      <c r="H780">
        <f t="shared" si="99"/>
        <v>2013</v>
      </c>
      <c r="I780">
        <f t="shared" si="100"/>
        <v>1</v>
      </c>
      <c r="J780" s="15">
        <f t="shared" si="101"/>
        <v>10</v>
      </c>
      <c r="K780">
        <f>+IF(G780="OUT of TIME",J780-VLOOKUP(B780,Enunciado!$F$3:$G$5,2,0),"")</f>
        <v>5</v>
      </c>
    </row>
    <row r="781" spans="1:11" x14ac:dyDescent="0.25">
      <c r="A781" t="s">
        <v>790</v>
      </c>
      <c r="B781" t="s">
        <v>8</v>
      </c>
      <c r="C781" s="3">
        <v>41616</v>
      </c>
      <c r="D781" s="3">
        <v>41616</v>
      </c>
      <c r="E781" s="11" t="str">
        <f t="shared" si="97"/>
        <v>Dept6</v>
      </c>
      <c r="F781" s="1">
        <f>+VLOOKUP(B781,Enunciado!$F$3:$G$5,2,0)+C781</f>
        <v>41621</v>
      </c>
      <c r="G781" t="str">
        <f t="shared" si="98"/>
        <v>ON TIME</v>
      </c>
      <c r="H781">
        <f t="shared" si="99"/>
        <v>2013</v>
      </c>
      <c r="I781">
        <f t="shared" si="100"/>
        <v>12</v>
      </c>
      <c r="J781" s="15">
        <f t="shared" si="101"/>
        <v>0</v>
      </c>
      <c r="K781" t="str">
        <f>+IF(G781="OUT of TIME",J781-VLOOKUP(B781,Enunciado!$F$3:$G$5,2,0),"")</f>
        <v/>
      </c>
    </row>
    <row r="782" spans="1:11" x14ac:dyDescent="0.25">
      <c r="A782" t="s">
        <v>791</v>
      </c>
      <c r="B782" t="s">
        <v>5</v>
      </c>
      <c r="C782" s="3">
        <v>41083</v>
      </c>
      <c r="D782" s="3">
        <v>41089</v>
      </c>
      <c r="E782" s="11" t="str">
        <f t="shared" si="97"/>
        <v>Dept1</v>
      </c>
      <c r="F782" s="1">
        <f>+VLOOKUP(B782,Enunciado!$F$3:$G$5,2,0)+C782</f>
        <v>41113</v>
      </c>
      <c r="G782" t="str">
        <f t="shared" si="98"/>
        <v>ON TIME</v>
      </c>
      <c r="H782">
        <f t="shared" si="99"/>
        <v>2012</v>
      </c>
      <c r="I782">
        <f t="shared" si="100"/>
        <v>6</v>
      </c>
      <c r="J782" s="15">
        <f t="shared" si="101"/>
        <v>6</v>
      </c>
      <c r="K782" t="str">
        <f>+IF(G782="OUT of TIME",J782-VLOOKUP(B782,Enunciado!$F$3:$G$5,2,0),"")</f>
        <v/>
      </c>
    </row>
    <row r="783" spans="1:11" x14ac:dyDescent="0.25">
      <c r="A783" t="s">
        <v>792</v>
      </c>
      <c r="B783" t="s">
        <v>5</v>
      </c>
      <c r="C783" s="3">
        <v>41630</v>
      </c>
      <c r="D783" s="3">
        <v>41637</v>
      </c>
      <c r="E783" s="11" t="str">
        <f t="shared" si="97"/>
        <v>Dept3</v>
      </c>
      <c r="F783" s="1">
        <f>+VLOOKUP(B783,Enunciado!$F$3:$G$5,2,0)+C783</f>
        <v>41660</v>
      </c>
      <c r="G783" t="str">
        <f t="shared" si="98"/>
        <v>ON TIME</v>
      </c>
      <c r="H783">
        <f t="shared" si="99"/>
        <v>2013</v>
      </c>
      <c r="I783">
        <f t="shared" si="100"/>
        <v>12</v>
      </c>
      <c r="J783" s="15">
        <f t="shared" si="101"/>
        <v>7</v>
      </c>
      <c r="K783" t="str">
        <f>+IF(G783="OUT of TIME",J783-VLOOKUP(B783,Enunciado!$F$3:$G$5,2,0),"")</f>
        <v/>
      </c>
    </row>
    <row r="784" spans="1:11" x14ac:dyDescent="0.25">
      <c r="A784" t="s">
        <v>793</v>
      </c>
      <c r="B784" t="s">
        <v>7</v>
      </c>
      <c r="C784" s="3">
        <v>41291</v>
      </c>
      <c r="D784" s="3">
        <v>41327</v>
      </c>
      <c r="E784" s="11" t="str">
        <f t="shared" si="97"/>
        <v>Dept2</v>
      </c>
      <c r="F784" s="1">
        <f>+VLOOKUP(B784,Enunciado!$F$3:$G$5,2,0)+C784</f>
        <v>41306</v>
      </c>
      <c r="G784" t="str">
        <f t="shared" si="98"/>
        <v>OUT OF TIME</v>
      </c>
      <c r="H784">
        <f t="shared" si="99"/>
        <v>2013</v>
      </c>
      <c r="I784">
        <f t="shared" si="100"/>
        <v>1</v>
      </c>
      <c r="J784" s="15">
        <f t="shared" si="101"/>
        <v>36</v>
      </c>
      <c r="K784">
        <f>+IF(G784="OUT of TIME",J784-VLOOKUP(B784,Enunciado!$F$3:$G$5,2,0),"")</f>
        <v>21</v>
      </c>
    </row>
    <row r="785" spans="1:11" x14ac:dyDescent="0.25">
      <c r="A785" t="s">
        <v>794</v>
      </c>
      <c r="B785" t="s">
        <v>7</v>
      </c>
      <c r="C785" s="3">
        <v>41111</v>
      </c>
      <c r="D785" s="3">
        <v>41112</v>
      </c>
      <c r="E785" s="11" t="str">
        <f t="shared" si="97"/>
        <v>Dept1</v>
      </c>
      <c r="F785" s="1">
        <f>+VLOOKUP(B785,Enunciado!$F$3:$G$5,2,0)+C785</f>
        <v>41126</v>
      </c>
      <c r="G785" t="str">
        <f t="shared" si="98"/>
        <v>ON TIME</v>
      </c>
      <c r="H785">
        <f t="shared" si="99"/>
        <v>2012</v>
      </c>
      <c r="I785">
        <f t="shared" si="100"/>
        <v>7</v>
      </c>
      <c r="J785" s="15">
        <f t="shared" si="101"/>
        <v>1</v>
      </c>
      <c r="K785" t="str">
        <f>+IF(G785="OUT of TIME",J785-VLOOKUP(B785,Enunciado!$F$3:$G$5,2,0),"")</f>
        <v/>
      </c>
    </row>
    <row r="786" spans="1:11" x14ac:dyDescent="0.25">
      <c r="A786" t="s">
        <v>795</v>
      </c>
      <c r="B786" t="s">
        <v>7</v>
      </c>
      <c r="C786" s="3">
        <v>41011</v>
      </c>
      <c r="D786" s="3">
        <v>41022</v>
      </c>
      <c r="E786" s="11" t="str">
        <f t="shared" si="97"/>
        <v>Dept3</v>
      </c>
      <c r="F786" s="1">
        <f>+VLOOKUP(B786,Enunciado!$F$3:$G$5,2,0)+C786</f>
        <v>41026</v>
      </c>
      <c r="G786" t="str">
        <f t="shared" si="98"/>
        <v>ON TIME</v>
      </c>
      <c r="H786">
        <f t="shared" si="99"/>
        <v>2012</v>
      </c>
      <c r="I786">
        <f t="shared" si="100"/>
        <v>4</v>
      </c>
      <c r="J786" s="15">
        <f t="shared" si="101"/>
        <v>11</v>
      </c>
      <c r="K786" t="str">
        <f>+IF(G786="OUT of TIME",J786-VLOOKUP(B786,Enunciado!$F$3:$G$5,2,0),"")</f>
        <v/>
      </c>
    </row>
    <row r="787" spans="1:11" x14ac:dyDescent="0.25">
      <c r="A787" t="s">
        <v>796</v>
      </c>
      <c r="B787" t="s">
        <v>5</v>
      </c>
      <c r="C787" s="3">
        <v>41018</v>
      </c>
      <c r="D787" s="3">
        <v>41022</v>
      </c>
      <c r="E787" s="11" t="str">
        <f t="shared" si="97"/>
        <v>Dept3</v>
      </c>
      <c r="F787" s="1">
        <f>+VLOOKUP(B787,Enunciado!$F$3:$G$5,2,0)+C787</f>
        <v>41048</v>
      </c>
      <c r="G787" t="str">
        <f t="shared" si="98"/>
        <v>ON TIME</v>
      </c>
      <c r="H787">
        <f t="shared" si="99"/>
        <v>2012</v>
      </c>
      <c r="I787">
        <f t="shared" si="100"/>
        <v>4</v>
      </c>
      <c r="J787" s="15">
        <f t="shared" si="101"/>
        <v>4</v>
      </c>
      <c r="K787" t="str">
        <f>+IF(G787="OUT of TIME",J787-VLOOKUP(B787,Enunciado!$F$3:$G$5,2,0),"")</f>
        <v/>
      </c>
    </row>
    <row r="788" spans="1:11" x14ac:dyDescent="0.25">
      <c r="A788" t="s">
        <v>797</v>
      </c>
      <c r="B788" t="s">
        <v>8</v>
      </c>
      <c r="C788" s="3">
        <v>41463</v>
      </c>
      <c r="D788" s="3">
        <v>41468</v>
      </c>
      <c r="E788" s="11" t="str">
        <f t="shared" si="97"/>
        <v>Dept5</v>
      </c>
      <c r="F788" s="1">
        <f>+VLOOKUP(B788,Enunciado!$F$3:$G$5,2,0)+C788</f>
        <v>41468</v>
      </c>
      <c r="G788" t="str">
        <f t="shared" si="98"/>
        <v>ON TIME</v>
      </c>
      <c r="H788">
        <f t="shared" si="99"/>
        <v>2013</v>
      </c>
      <c r="I788">
        <f t="shared" si="100"/>
        <v>7</v>
      </c>
      <c r="J788" s="15">
        <f t="shared" si="101"/>
        <v>5</v>
      </c>
      <c r="K788" t="str">
        <f>+IF(G788="OUT of TIME",J788-VLOOKUP(B788,Enunciado!$F$3:$G$5,2,0),"")</f>
        <v/>
      </c>
    </row>
    <row r="789" spans="1:11" x14ac:dyDescent="0.25">
      <c r="A789" t="s">
        <v>798</v>
      </c>
      <c r="B789" t="s">
        <v>5</v>
      </c>
      <c r="C789" s="3">
        <v>40969</v>
      </c>
      <c r="D789" s="3">
        <v>41004</v>
      </c>
      <c r="E789" s="11" t="str">
        <f t="shared" si="97"/>
        <v>Dept3</v>
      </c>
      <c r="F789" s="1">
        <f>+VLOOKUP(B789,Enunciado!$F$3:$G$5,2,0)+C789</f>
        <v>40999</v>
      </c>
      <c r="G789" t="str">
        <f t="shared" si="98"/>
        <v>OUT OF TIME</v>
      </c>
      <c r="H789">
        <f t="shared" si="99"/>
        <v>2012</v>
      </c>
      <c r="I789">
        <f t="shared" si="100"/>
        <v>3</v>
      </c>
      <c r="J789" s="15">
        <f t="shared" si="101"/>
        <v>35</v>
      </c>
      <c r="K789">
        <f>+IF(G789="OUT of TIME",J789-VLOOKUP(B789,Enunciado!$F$3:$G$5,2,0),"")</f>
        <v>5</v>
      </c>
    </row>
    <row r="790" spans="1:11" x14ac:dyDescent="0.25">
      <c r="A790" t="s">
        <v>799</v>
      </c>
      <c r="B790" t="s">
        <v>5</v>
      </c>
      <c r="C790" s="3">
        <v>41521</v>
      </c>
      <c r="D790" s="3">
        <v>41545</v>
      </c>
      <c r="E790" s="11" t="str">
        <f t="shared" si="97"/>
        <v>Dept4</v>
      </c>
      <c r="F790" s="1">
        <f>+VLOOKUP(B790,Enunciado!$F$3:$G$5,2,0)+C790</f>
        <v>41551</v>
      </c>
      <c r="G790" t="str">
        <f t="shared" si="98"/>
        <v>ON TIME</v>
      </c>
      <c r="H790">
        <f t="shared" si="99"/>
        <v>2013</v>
      </c>
      <c r="I790">
        <f t="shared" si="100"/>
        <v>9</v>
      </c>
      <c r="J790" s="15">
        <f t="shared" si="101"/>
        <v>24</v>
      </c>
      <c r="K790" t="str">
        <f>+IF(G790="OUT of TIME",J790-VLOOKUP(B790,Enunciado!$F$3:$G$5,2,0),"")</f>
        <v/>
      </c>
    </row>
    <row r="791" spans="1:11" x14ac:dyDescent="0.25">
      <c r="A791" t="s">
        <v>800</v>
      </c>
      <c r="B791" t="s">
        <v>5</v>
      </c>
      <c r="C791" s="3">
        <v>41454</v>
      </c>
      <c r="D791" s="3">
        <v>41458</v>
      </c>
      <c r="E791" s="11" t="str">
        <f t="shared" si="97"/>
        <v>Dept5</v>
      </c>
      <c r="F791" s="1">
        <f>+VLOOKUP(B791,Enunciado!$F$3:$G$5,2,0)+C791</f>
        <v>41484</v>
      </c>
      <c r="G791" t="str">
        <f t="shared" si="98"/>
        <v>ON TIME</v>
      </c>
      <c r="H791">
        <f t="shared" si="99"/>
        <v>2013</v>
      </c>
      <c r="I791">
        <f t="shared" si="100"/>
        <v>6</v>
      </c>
      <c r="J791" s="15">
        <f t="shared" si="101"/>
        <v>4</v>
      </c>
      <c r="K791" t="str">
        <f>+IF(G791="OUT of TIME",J791-VLOOKUP(B791,Enunciado!$F$3:$G$5,2,0),"")</f>
        <v/>
      </c>
    </row>
    <row r="792" spans="1:11" x14ac:dyDescent="0.25">
      <c r="A792" t="s">
        <v>801</v>
      </c>
      <c r="B792" t="s">
        <v>5</v>
      </c>
      <c r="C792" s="3">
        <v>41559</v>
      </c>
      <c r="D792" s="3">
        <v>41559</v>
      </c>
      <c r="E792" s="11" t="str">
        <f t="shared" si="97"/>
        <v>Dept3</v>
      </c>
      <c r="F792" s="1">
        <f>+VLOOKUP(B792,Enunciado!$F$3:$G$5,2,0)+C792</f>
        <v>41589</v>
      </c>
      <c r="G792" t="str">
        <f t="shared" si="98"/>
        <v>ON TIME</v>
      </c>
      <c r="H792">
        <f t="shared" si="99"/>
        <v>2013</v>
      </c>
      <c r="I792">
        <f t="shared" si="100"/>
        <v>10</v>
      </c>
      <c r="J792" s="15">
        <f t="shared" si="101"/>
        <v>0</v>
      </c>
      <c r="K792" t="str">
        <f>+IF(G792="OUT of TIME",J792-VLOOKUP(B792,Enunciado!$F$3:$G$5,2,0),"")</f>
        <v/>
      </c>
    </row>
    <row r="793" spans="1:11" x14ac:dyDescent="0.25">
      <c r="A793" t="s">
        <v>802</v>
      </c>
      <c r="B793" t="s">
        <v>7</v>
      </c>
      <c r="C793" s="3">
        <v>41468</v>
      </c>
      <c r="D793" s="3">
        <v>41478</v>
      </c>
      <c r="E793" s="11" t="str">
        <f t="shared" si="97"/>
        <v>Dept6</v>
      </c>
      <c r="F793" s="1">
        <f>+VLOOKUP(B793,Enunciado!$F$3:$G$5,2,0)+C793</f>
        <v>41483</v>
      </c>
      <c r="G793" t="str">
        <f t="shared" si="98"/>
        <v>ON TIME</v>
      </c>
      <c r="H793">
        <f t="shared" si="99"/>
        <v>2013</v>
      </c>
      <c r="I793">
        <f t="shared" si="100"/>
        <v>7</v>
      </c>
      <c r="J793" s="15">
        <f t="shared" si="101"/>
        <v>10</v>
      </c>
      <c r="K793" t="str">
        <f>+IF(G793="OUT of TIME",J793-VLOOKUP(B793,Enunciado!$F$3:$G$5,2,0),"")</f>
        <v/>
      </c>
    </row>
    <row r="794" spans="1:11" x14ac:dyDescent="0.25">
      <c r="A794" t="s">
        <v>803</v>
      </c>
      <c r="B794" t="s">
        <v>7</v>
      </c>
      <c r="C794" s="3">
        <v>41374</v>
      </c>
      <c r="D794" s="3">
        <v>41389</v>
      </c>
      <c r="E794" s="11" t="str">
        <f t="shared" si="97"/>
        <v>Dept2</v>
      </c>
      <c r="F794" s="1">
        <f>+VLOOKUP(B794,Enunciado!$F$3:$G$5,2,0)+C794</f>
        <v>41389</v>
      </c>
      <c r="G794" t="str">
        <f t="shared" si="98"/>
        <v>ON TIME</v>
      </c>
      <c r="H794">
        <f t="shared" si="99"/>
        <v>2013</v>
      </c>
      <c r="I794">
        <f t="shared" si="100"/>
        <v>4</v>
      </c>
      <c r="J794" s="15">
        <f t="shared" si="101"/>
        <v>15</v>
      </c>
      <c r="K794" t="str">
        <f>+IF(G794="OUT of TIME",J794-VLOOKUP(B794,Enunciado!$F$3:$G$5,2,0),"")</f>
        <v/>
      </c>
    </row>
    <row r="795" spans="1:11" x14ac:dyDescent="0.25">
      <c r="A795" t="s">
        <v>804</v>
      </c>
      <c r="B795" t="s">
        <v>5</v>
      </c>
      <c r="C795" s="3">
        <v>40964</v>
      </c>
      <c r="D795" s="3">
        <v>40965</v>
      </c>
      <c r="E795" s="11" t="str">
        <f t="shared" si="97"/>
        <v>Dept2</v>
      </c>
      <c r="F795" s="1">
        <f>+VLOOKUP(B795,Enunciado!$F$3:$G$5,2,0)+C795</f>
        <v>40994</v>
      </c>
      <c r="G795" t="str">
        <f t="shared" si="98"/>
        <v>ON TIME</v>
      </c>
      <c r="H795">
        <f t="shared" si="99"/>
        <v>2012</v>
      </c>
      <c r="I795">
        <f t="shared" si="100"/>
        <v>2</v>
      </c>
      <c r="J795" s="15">
        <f t="shared" si="101"/>
        <v>1</v>
      </c>
      <c r="K795" t="str">
        <f>+IF(G795="OUT of TIME",J795-VLOOKUP(B795,Enunciado!$F$3:$G$5,2,0),"")</f>
        <v/>
      </c>
    </row>
    <row r="796" spans="1:11" x14ac:dyDescent="0.25">
      <c r="A796" t="s">
        <v>805</v>
      </c>
      <c r="B796" t="s">
        <v>7</v>
      </c>
      <c r="C796" s="3">
        <v>41361</v>
      </c>
      <c r="D796" s="3">
        <v>41363</v>
      </c>
      <c r="E796" s="11" t="str">
        <f t="shared" si="97"/>
        <v>Dept3</v>
      </c>
      <c r="F796" s="1">
        <f>+VLOOKUP(B796,Enunciado!$F$3:$G$5,2,0)+C796</f>
        <v>41376</v>
      </c>
      <c r="G796" t="str">
        <f t="shared" si="98"/>
        <v>ON TIME</v>
      </c>
      <c r="H796">
        <f t="shared" si="99"/>
        <v>2013</v>
      </c>
      <c r="I796">
        <f t="shared" si="100"/>
        <v>3</v>
      </c>
      <c r="J796" s="15">
        <f t="shared" si="101"/>
        <v>2</v>
      </c>
      <c r="K796" t="str">
        <f>+IF(G796="OUT of TIME",J796-VLOOKUP(B796,Enunciado!$F$3:$G$5,2,0),"")</f>
        <v/>
      </c>
    </row>
    <row r="797" spans="1:11" x14ac:dyDescent="0.25">
      <c r="A797" t="s">
        <v>806</v>
      </c>
      <c r="B797" t="s">
        <v>8</v>
      </c>
      <c r="C797" s="3">
        <v>41229</v>
      </c>
      <c r="D797" s="3">
        <v>41262</v>
      </c>
      <c r="E797" s="11" t="str">
        <f t="shared" si="97"/>
        <v>Dept2</v>
      </c>
      <c r="F797" s="1">
        <f>+VLOOKUP(B797,Enunciado!$F$3:$G$5,2,0)+C797</f>
        <v>41234</v>
      </c>
      <c r="G797" t="str">
        <f t="shared" si="98"/>
        <v>OUT OF TIME</v>
      </c>
      <c r="H797">
        <f t="shared" si="99"/>
        <v>2012</v>
      </c>
      <c r="I797">
        <f t="shared" si="100"/>
        <v>11</v>
      </c>
      <c r="J797" s="15">
        <f t="shared" si="101"/>
        <v>33</v>
      </c>
      <c r="K797">
        <f>+IF(G797="OUT of TIME",J797-VLOOKUP(B797,Enunciado!$F$3:$G$5,2,0),"")</f>
        <v>28</v>
      </c>
    </row>
    <row r="798" spans="1:11" x14ac:dyDescent="0.25">
      <c r="A798" t="s">
        <v>807</v>
      </c>
      <c r="B798" t="s">
        <v>5</v>
      </c>
      <c r="C798" s="3">
        <v>41502</v>
      </c>
      <c r="D798" s="3">
        <v>41525</v>
      </c>
      <c r="E798" s="11" t="str">
        <f t="shared" si="97"/>
        <v>Dept5</v>
      </c>
      <c r="F798" s="1">
        <f>+VLOOKUP(B798,Enunciado!$F$3:$G$5,2,0)+C798</f>
        <v>41532</v>
      </c>
      <c r="G798" t="str">
        <f t="shared" si="98"/>
        <v>ON TIME</v>
      </c>
      <c r="H798">
        <f t="shared" si="99"/>
        <v>2013</v>
      </c>
      <c r="I798">
        <f t="shared" si="100"/>
        <v>8</v>
      </c>
      <c r="J798" s="15">
        <f t="shared" si="101"/>
        <v>23</v>
      </c>
      <c r="K798" t="str">
        <f>+IF(G798="OUT of TIME",J798-VLOOKUP(B798,Enunciado!$F$3:$G$5,2,0),"")</f>
        <v/>
      </c>
    </row>
    <row r="799" spans="1:11" x14ac:dyDescent="0.25">
      <c r="A799" t="s">
        <v>808</v>
      </c>
      <c r="B799" t="s">
        <v>7</v>
      </c>
      <c r="C799" s="3">
        <v>41602</v>
      </c>
      <c r="D799" s="3">
        <v>41606</v>
      </c>
      <c r="E799" s="11" t="str">
        <f t="shared" si="97"/>
        <v>Dept6</v>
      </c>
      <c r="F799" s="1">
        <f>+VLOOKUP(B799,Enunciado!$F$3:$G$5,2,0)+C799</f>
        <v>41617</v>
      </c>
      <c r="G799" t="str">
        <f t="shared" si="98"/>
        <v>ON TIME</v>
      </c>
      <c r="H799">
        <f t="shared" si="99"/>
        <v>2013</v>
      </c>
      <c r="I799">
        <f t="shared" si="100"/>
        <v>11</v>
      </c>
      <c r="J799" s="15">
        <f t="shared" si="101"/>
        <v>4</v>
      </c>
      <c r="K799" t="str">
        <f>+IF(G799="OUT of TIME",J799-VLOOKUP(B799,Enunciado!$F$3:$G$5,2,0),"")</f>
        <v/>
      </c>
    </row>
    <row r="800" spans="1:11" x14ac:dyDescent="0.25">
      <c r="A800" t="s">
        <v>809</v>
      </c>
      <c r="B800" t="s">
        <v>5</v>
      </c>
      <c r="C800" s="3">
        <v>41205</v>
      </c>
      <c r="D800" s="3">
        <v>41211</v>
      </c>
      <c r="E800" s="11" t="str">
        <f t="shared" si="97"/>
        <v>Dept6</v>
      </c>
      <c r="F800" s="1">
        <f>+VLOOKUP(B800,Enunciado!$F$3:$G$5,2,0)+C800</f>
        <v>41235</v>
      </c>
      <c r="G800" t="str">
        <f t="shared" si="98"/>
        <v>ON TIME</v>
      </c>
      <c r="H800">
        <f t="shared" si="99"/>
        <v>2012</v>
      </c>
      <c r="I800">
        <f t="shared" si="100"/>
        <v>10</v>
      </c>
      <c r="J800" s="15">
        <f t="shared" si="101"/>
        <v>6</v>
      </c>
      <c r="K800" t="str">
        <f>+IF(G800="OUT of TIME",J800-VLOOKUP(B800,Enunciado!$F$3:$G$5,2,0),"")</f>
        <v/>
      </c>
    </row>
    <row r="801" spans="1:11" x14ac:dyDescent="0.25">
      <c r="A801" t="s">
        <v>810</v>
      </c>
      <c r="B801" t="s">
        <v>8</v>
      </c>
      <c r="C801" s="3">
        <v>41278</v>
      </c>
      <c r="D801" s="3">
        <v>41278</v>
      </c>
      <c r="E801" s="11" t="str">
        <f t="shared" si="97"/>
        <v>Dept2</v>
      </c>
      <c r="F801" s="1">
        <f>+VLOOKUP(B801,Enunciado!$F$3:$G$5,2,0)+C801</f>
        <v>41283</v>
      </c>
      <c r="G801" t="str">
        <f t="shared" si="98"/>
        <v>ON TIME</v>
      </c>
      <c r="H801">
        <f t="shared" si="99"/>
        <v>2013</v>
      </c>
      <c r="I801">
        <f t="shared" si="100"/>
        <v>1</v>
      </c>
      <c r="J801" s="15">
        <f t="shared" si="101"/>
        <v>0</v>
      </c>
      <c r="K801" t="str">
        <f>+IF(G801="OUT of TIME",J801-VLOOKUP(B801,Enunciado!$F$3:$G$5,2,0),"")</f>
        <v/>
      </c>
    </row>
    <row r="802" spans="1:11" x14ac:dyDescent="0.25">
      <c r="A802" t="s">
        <v>811</v>
      </c>
      <c r="B802" t="s">
        <v>5</v>
      </c>
      <c r="C802" s="3">
        <v>41069</v>
      </c>
      <c r="D802" s="3">
        <v>41091</v>
      </c>
      <c r="E802" s="11" t="str">
        <f t="shared" si="97"/>
        <v>Dept5</v>
      </c>
      <c r="F802" s="1">
        <f>+VLOOKUP(B802,Enunciado!$F$3:$G$5,2,0)+C802</f>
        <v>41099</v>
      </c>
      <c r="G802" t="str">
        <f t="shared" si="98"/>
        <v>ON TIME</v>
      </c>
      <c r="H802">
        <f t="shared" si="99"/>
        <v>2012</v>
      </c>
      <c r="I802">
        <f t="shared" si="100"/>
        <v>6</v>
      </c>
      <c r="J802" s="15">
        <f t="shared" si="101"/>
        <v>22</v>
      </c>
      <c r="K802" t="str">
        <f>+IF(G802="OUT of TIME",J802-VLOOKUP(B802,Enunciado!$F$3:$G$5,2,0),"")</f>
        <v/>
      </c>
    </row>
    <row r="803" spans="1:11" x14ac:dyDescent="0.25">
      <c r="A803" t="s">
        <v>812</v>
      </c>
      <c r="B803" t="s">
        <v>5</v>
      </c>
      <c r="C803" s="3">
        <v>41413</v>
      </c>
      <c r="D803" s="3">
        <v>41416</v>
      </c>
      <c r="E803" s="11" t="str">
        <f t="shared" si="97"/>
        <v>Dept2</v>
      </c>
      <c r="F803" s="1">
        <f>+VLOOKUP(B803,Enunciado!$F$3:$G$5,2,0)+C803</f>
        <v>41443</v>
      </c>
      <c r="G803" t="str">
        <f t="shared" si="98"/>
        <v>ON TIME</v>
      </c>
      <c r="H803">
        <f t="shared" si="99"/>
        <v>2013</v>
      </c>
      <c r="I803">
        <f t="shared" si="100"/>
        <v>5</v>
      </c>
      <c r="J803" s="15">
        <f t="shared" si="101"/>
        <v>3</v>
      </c>
      <c r="K803" t="str">
        <f>+IF(G803="OUT of TIME",J803-VLOOKUP(B803,Enunciado!$F$3:$G$5,2,0),"")</f>
        <v/>
      </c>
    </row>
    <row r="804" spans="1:11" x14ac:dyDescent="0.25">
      <c r="A804" t="s">
        <v>813</v>
      </c>
      <c r="B804" t="s">
        <v>8</v>
      </c>
      <c r="C804" s="3">
        <v>41179</v>
      </c>
      <c r="D804" s="3">
        <v>41182</v>
      </c>
      <c r="E804" s="11" t="str">
        <f t="shared" si="97"/>
        <v>Dept6</v>
      </c>
      <c r="F804" s="1">
        <f>+VLOOKUP(B804,Enunciado!$F$3:$G$5,2,0)+C804</f>
        <v>41184</v>
      </c>
      <c r="G804" t="str">
        <f t="shared" si="98"/>
        <v>ON TIME</v>
      </c>
      <c r="H804">
        <f t="shared" si="99"/>
        <v>2012</v>
      </c>
      <c r="I804">
        <f t="shared" si="100"/>
        <v>9</v>
      </c>
      <c r="J804" s="15">
        <f t="shared" si="101"/>
        <v>3</v>
      </c>
      <c r="K804" t="str">
        <f>+IF(G804="OUT of TIME",J804-VLOOKUP(B804,Enunciado!$F$3:$G$5,2,0),"")</f>
        <v/>
      </c>
    </row>
    <row r="805" spans="1:11" x14ac:dyDescent="0.25">
      <c r="A805" t="s">
        <v>814</v>
      </c>
      <c r="B805" t="s">
        <v>7</v>
      </c>
      <c r="C805" s="3">
        <v>41323</v>
      </c>
      <c r="D805" s="3">
        <v>41327</v>
      </c>
      <c r="E805" s="11" t="str">
        <f t="shared" si="97"/>
        <v>Dept6</v>
      </c>
      <c r="F805" s="1">
        <f>+VLOOKUP(B805,Enunciado!$F$3:$G$5,2,0)+C805</f>
        <v>41338</v>
      </c>
      <c r="G805" t="str">
        <f t="shared" si="98"/>
        <v>ON TIME</v>
      </c>
      <c r="H805">
        <f t="shared" si="99"/>
        <v>2013</v>
      </c>
      <c r="I805">
        <f t="shared" si="100"/>
        <v>2</v>
      </c>
      <c r="J805" s="15">
        <f t="shared" si="101"/>
        <v>4</v>
      </c>
      <c r="K805" t="str">
        <f>+IF(G805="OUT of TIME",J805-VLOOKUP(B805,Enunciado!$F$3:$G$5,2,0),"")</f>
        <v/>
      </c>
    </row>
    <row r="806" spans="1:11" x14ac:dyDescent="0.25">
      <c r="A806" t="s">
        <v>815</v>
      </c>
      <c r="B806" t="s">
        <v>8</v>
      </c>
      <c r="C806" s="3">
        <v>41238</v>
      </c>
      <c r="D806" s="3">
        <v>41282</v>
      </c>
      <c r="E806" s="11" t="str">
        <f t="shared" si="97"/>
        <v>Dept6</v>
      </c>
      <c r="F806" s="1">
        <f>+VLOOKUP(B806,Enunciado!$F$3:$G$5,2,0)+C806</f>
        <v>41243</v>
      </c>
      <c r="G806" t="str">
        <f t="shared" si="98"/>
        <v>OUT OF TIME</v>
      </c>
      <c r="H806">
        <f t="shared" si="99"/>
        <v>2012</v>
      </c>
      <c r="I806">
        <f t="shared" si="100"/>
        <v>11</v>
      </c>
      <c r="J806" s="15">
        <f t="shared" si="101"/>
        <v>44</v>
      </c>
      <c r="K806">
        <f>+IF(G806="OUT of TIME",J806-VLOOKUP(B806,Enunciado!$F$3:$G$5,2,0),"")</f>
        <v>39</v>
      </c>
    </row>
    <row r="807" spans="1:11" x14ac:dyDescent="0.25">
      <c r="A807" t="s">
        <v>816</v>
      </c>
      <c r="B807" t="s">
        <v>5</v>
      </c>
      <c r="C807" s="3">
        <v>41278</v>
      </c>
      <c r="D807" s="3">
        <v>41325</v>
      </c>
      <c r="E807" s="11" t="str">
        <f t="shared" si="97"/>
        <v>Dept2</v>
      </c>
      <c r="F807" s="1">
        <f>+VLOOKUP(B807,Enunciado!$F$3:$G$5,2,0)+C807</f>
        <v>41308</v>
      </c>
      <c r="G807" t="str">
        <f t="shared" si="98"/>
        <v>OUT OF TIME</v>
      </c>
      <c r="H807">
        <f t="shared" si="99"/>
        <v>2013</v>
      </c>
      <c r="I807">
        <f t="shared" si="100"/>
        <v>1</v>
      </c>
      <c r="J807" s="15">
        <f t="shared" si="101"/>
        <v>47</v>
      </c>
      <c r="K807">
        <f>+IF(G807="OUT of TIME",J807-VLOOKUP(B807,Enunciado!$F$3:$G$5,2,0),"")</f>
        <v>17</v>
      </c>
    </row>
    <row r="808" spans="1:11" x14ac:dyDescent="0.25">
      <c r="A808" t="s">
        <v>817</v>
      </c>
      <c r="B808" t="s">
        <v>5</v>
      </c>
      <c r="C808" s="3">
        <v>41497</v>
      </c>
      <c r="D808" s="3">
        <v>41513</v>
      </c>
      <c r="E808" s="11" t="str">
        <f t="shared" si="97"/>
        <v>Dept4</v>
      </c>
      <c r="F808" s="1">
        <f>+VLOOKUP(B808,Enunciado!$F$3:$G$5,2,0)+C808</f>
        <v>41527</v>
      </c>
      <c r="G808" t="str">
        <f t="shared" si="98"/>
        <v>ON TIME</v>
      </c>
      <c r="H808">
        <f t="shared" si="99"/>
        <v>2013</v>
      </c>
      <c r="I808">
        <f t="shared" si="100"/>
        <v>8</v>
      </c>
      <c r="J808" s="15">
        <f t="shared" si="101"/>
        <v>16</v>
      </c>
      <c r="K808" t="str">
        <f>+IF(G808="OUT of TIME",J808-VLOOKUP(B808,Enunciado!$F$3:$G$5,2,0),"")</f>
        <v/>
      </c>
    </row>
    <row r="809" spans="1:11" x14ac:dyDescent="0.25">
      <c r="A809" t="s">
        <v>818</v>
      </c>
      <c r="B809" t="s">
        <v>5</v>
      </c>
      <c r="C809" s="3">
        <v>41431</v>
      </c>
      <c r="D809" s="3">
        <v>41440</v>
      </c>
      <c r="E809" s="11" t="str">
        <f t="shared" si="97"/>
        <v>Dept5</v>
      </c>
      <c r="F809" s="1">
        <f>+VLOOKUP(B809,Enunciado!$F$3:$G$5,2,0)+C809</f>
        <v>41461</v>
      </c>
      <c r="G809" t="str">
        <f t="shared" si="98"/>
        <v>ON TIME</v>
      </c>
      <c r="H809">
        <f t="shared" si="99"/>
        <v>2013</v>
      </c>
      <c r="I809">
        <f t="shared" si="100"/>
        <v>6</v>
      </c>
      <c r="J809" s="15">
        <f t="shared" si="101"/>
        <v>9</v>
      </c>
      <c r="K809" t="str">
        <f>+IF(G809="OUT of TIME",J809-VLOOKUP(B809,Enunciado!$F$3:$G$5,2,0),"")</f>
        <v/>
      </c>
    </row>
    <row r="810" spans="1:11" x14ac:dyDescent="0.25">
      <c r="A810" t="s">
        <v>819</v>
      </c>
      <c r="B810" t="s">
        <v>7</v>
      </c>
      <c r="C810" s="3">
        <v>41245</v>
      </c>
      <c r="D810" s="3">
        <v>41286</v>
      </c>
      <c r="E810" s="11" t="str">
        <f t="shared" si="97"/>
        <v>Dept5</v>
      </c>
      <c r="F810" s="1">
        <f>+VLOOKUP(B810,Enunciado!$F$3:$G$5,2,0)+C810</f>
        <v>41260</v>
      </c>
      <c r="G810" t="str">
        <f t="shared" si="98"/>
        <v>OUT OF TIME</v>
      </c>
      <c r="H810">
        <f t="shared" si="99"/>
        <v>2012</v>
      </c>
      <c r="I810">
        <f t="shared" si="100"/>
        <v>12</v>
      </c>
      <c r="J810" s="15">
        <f t="shared" si="101"/>
        <v>41</v>
      </c>
      <c r="K810">
        <f>+IF(G810="OUT of TIME",J810-VLOOKUP(B810,Enunciado!$F$3:$G$5,2,0),"")</f>
        <v>26</v>
      </c>
    </row>
    <row r="811" spans="1:11" x14ac:dyDescent="0.25">
      <c r="A811" t="s">
        <v>820</v>
      </c>
      <c r="B811" t="s">
        <v>5</v>
      </c>
      <c r="C811" s="3">
        <v>41350</v>
      </c>
      <c r="D811" s="3">
        <v>41358</v>
      </c>
      <c r="E811" s="11" t="str">
        <f t="shared" si="97"/>
        <v>Dept3</v>
      </c>
      <c r="F811" s="1">
        <f>+VLOOKUP(B811,Enunciado!$F$3:$G$5,2,0)+C811</f>
        <v>41380</v>
      </c>
      <c r="G811" t="str">
        <f t="shared" si="98"/>
        <v>ON TIME</v>
      </c>
      <c r="H811">
        <f t="shared" si="99"/>
        <v>2013</v>
      </c>
      <c r="I811">
        <f t="shared" si="100"/>
        <v>3</v>
      </c>
      <c r="J811" s="15">
        <f t="shared" si="101"/>
        <v>8</v>
      </c>
      <c r="K811" t="str">
        <f>+IF(G811="OUT of TIME",J811-VLOOKUP(B811,Enunciado!$F$3:$G$5,2,0),"")</f>
        <v/>
      </c>
    </row>
    <row r="812" spans="1:11" x14ac:dyDescent="0.25">
      <c r="A812" t="s">
        <v>821</v>
      </c>
      <c r="B812" t="s">
        <v>7</v>
      </c>
      <c r="C812" s="3">
        <v>41451</v>
      </c>
      <c r="D812" s="3">
        <v>41454</v>
      </c>
      <c r="E812" s="11" t="str">
        <f t="shared" si="97"/>
        <v>Dept3</v>
      </c>
      <c r="F812" s="1">
        <f>+VLOOKUP(B812,Enunciado!$F$3:$G$5,2,0)+C812</f>
        <v>41466</v>
      </c>
      <c r="G812" t="str">
        <f t="shared" si="98"/>
        <v>ON TIME</v>
      </c>
      <c r="H812">
        <f t="shared" si="99"/>
        <v>2013</v>
      </c>
      <c r="I812">
        <f t="shared" si="100"/>
        <v>6</v>
      </c>
      <c r="J812" s="15">
        <f t="shared" si="101"/>
        <v>3</v>
      </c>
      <c r="K812" t="str">
        <f>+IF(G812="OUT of TIME",J812-VLOOKUP(B812,Enunciado!$F$3:$G$5,2,0),"")</f>
        <v/>
      </c>
    </row>
    <row r="813" spans="1:11" x14ac:dyDescent="0.25">
      <c r="A813" t="s">
        <v>822</v>
      </c>
      <c r="B813" t="s">
        <v>7</v>
      </c>
      <c r="C813" s="3">
        <v>40910</v>
      </c>
      <c r="D813" s="3">
        <v>40910</v>
      </c>
      <c r="E813" s="11" t="str">
        <f t="shared" si="97"/>
        <v>Dept2</v>
      </c>
      <c r="F813" s="1">
        <f>+VLOOKUP(B813,Enunciado!$F$3:$G$5,2,0)+C813</f>
        <v>40925</v>
      </c>
      <c r="G813" t="str">
        <f t="shared" si="98"/>
        <v>ON TIME</v>
      </c>
      <c r="H813">
        <f t="shared" si="99"/>
        <v>2012</v>
      </c>
      <c r="I813">
        <f t="shared" si="100"/>
        <v>1</v>
      </c>
      <c r="J813" s="15">
        <f t="shared" si="101"/>
        <v>0</v>
      </c>
      <c r="K813" t="str">
        <f>+IF(G813="OUT of TIME",J813-VLOOKUP(B813,Enunciado!$F$3:$G$5,2,0),"")</f>
        <v/>
      </c>
    </row>
    <row r="814" spans="1:11" x14ac:dyDescent="0.25">
      <c r="A814" t="s">
        <v>823</v>
      </c>
      <c r="B814" t="s">
        <v>8</v>
      </c>
      <c r="C814" s="3">
        <v>41176</v>
      </c>
      <c r="D814" s="3">
        <v>41178</v>
      </c>
      <c r="E814" s="11" t="str">
        <f t="shared" si="97"/>
        <v>Dept4</v>
      </c>
      <c r="F814" s="1">
        <f>+VLOOKUP(B814,Enunciado!$F$3:$G$5,2,0)+C814</f>
        <v>41181</v>
      </c>
      <c r="G814" t="str">
        <f t="shared" si="98"/>
        <v>ON TIME</v>
      </c>
      <c r="H814">
        <f t="shared" si="99"/>
        <v>2012</v>
      </c>
      <c r="I814">
        <f t="shared" si="100"/>
        <v>9</v>
      </c>
      <c r="J814" s="15">
        <f t="shared" si="101"/>
        <v>2</v>
      </c>
      <c r="K814" t="str">
        <f>+IF(G814="OUT of TIME",J814-VLOOKUP(B814,Enunciado!$F$3:$G$5,2,0),"")</f>
        <v/>
      </c>
    </row>
    <row r="815" spans="1:11" x14ac:dyDescent="0.25">
      <c r="A815" t="s">
        <v>824</v>
      </c>
      <c r="B815" t="s">
        <v>8</v>
      </c>
      <c r="C815" s="3">
        <v>41094</v>
      </c>
      <c r="D815" s="3">
        <v>41107</v>
      </c>
      <c r="E815" s="11" t="str">
        <f t="shared" si="97"/>
        <v>Dept4</v>
      </c>
      <c r="F815" s="1">
        <f>+VLOOKUP(B815,Enunciado!$F$3:$G$5,2,0)+C815</f>
        <v>41099</v>
      </c>
      <c r="G815" t="str">
        <f t="shared" si="98"/>
        <v>OUT OF TIME</v>
      </c>
      <c r="H815">
        <f t="shared" si="99"/>
        <v>2012</v>
      </c>
      <c r="I815">
        <f t="shared" si="100"/>
        <v>7</v>
      </c>
      <c r="J815" s="15">
        <f t="shared" si="101"/>
        <v>13</v>
      </c>
      <c r="K815">
        <f>+IF(G815="OUT of TIME",J815-VLOOKUP(B815,Enunciado!$F$3:$G$5,2,0),"")</f>
        <v>8</v>
      </c>
    </row>
    <row r="816" spans="1:11" x14ac:dyDescent="0.25">
      <c r="A816" t="s">
        <v>825</v>
      </c>
      <c r="B816" t="s">
        <v>7</v>
      </c>
      <c r="C816" s="3">
        <v>41631</v>
      </c>
      <c r="D816" s="3">
        <v>41636</v>
      </c>
      <c r="E816" s="11" t="str">
        <f t="shared" si="97"/>
        <v>Dept4</v>
      </c>
      <c r="F816" s="1">
        <f>+VLOOKUP(B816,Enunciado!$F$3:$G$5,2,0)+C816</f>
        <v>41646</v>
      </c>
      <c r="G816" t="str">
        <f t="shared" si="98"/>
        <v>ON TIME</v>
      </c>
      <c r="H816">
        <f t="shared" si="99"/>
        <v>2013</v>
      </c>
      <c r="I816">
        <f t="shared" si="100"/>
        <v>12</v>
      </c>
      <c r="J816" s="15">
        <f t="shared" si="101"/>
        <v>5</v>
      </c>
      <c r="K816" t="str">
        <f>+IF(G816="OUT of TIME",J816-VLOOKUP(B816,Enunciado!$F$3:$G$5,2,0),"")</f>
        <v/>
      </c>
    </row>
    <row r="817" spans="1:11" x14ac:dyDescent="0.25">
      <c r="A817" t="s">
        <v>826</v>
      </c>
      <c r="B817" t="s">
        <v>7</v>
      </c>
      <c r="C817" s="3">
        <v>41404</v>
      </c>
      <c r="D817" s="3">
        <v>41406</v>
      </c>
      <c r="E817" s="11" t="str">
        <f t="shared" si="97"/>
        <v>Dept5</v>
      </c>
      <c r="F817" s="1">
        <f>+VLOOKUP(B817,Enunciado!$F$3:$G$5,2,0)+C817</f>
        <v>41419</v>
      </c>
      <c r="G817" t="str">
        <f t="shared" si="98"/>
        <v>ON TIME</v>
      </c>
      <c r="H817">
        <f t="shared" si="99"/>
        <v>2013</v>
      </c>
      <c r="I817">
        <f t="shared" si="100"/>
        <v>5</v>
      </c>
      <c r="J817" s="15">
        <f t="shared" si="101"/>
        <v>2</v>
      </c>
      <c r="K817" t="str">
        <f>+IF(G817="OUT of TIME",J817-VLOOKUP(B817,Enunciado!$F$3:$G$5,2,0),"")</f>
        <v/>
      </c>
    </row>
    <row r="818" spans="1:11" x14ac:dyDescent="0.25">
      <c r="A818" t="s">
        <v>827</v>
      </c>
      <c r="B818" t="s">
        <v>7</v>
      </c>
      <c r="C818" s="3">
        <v>41476</v>
      </c>
      <c r="D818" s="3">
        <v>41483</v>
      </c>
      <c r="E818" s="11" t="str">
        <f t="shared" si="97"/>
        <v>Dept1</v>
      </c>
      <c r="F818" s="1">
        <f>+VLOOKUP(B818,Enunciado!$F$3:$G$5,2,0)+C818</f>
        <v>41491</v>
      </c>
      <c r="G818" t="str">
        <f t="shared" si="98"/>
        <v>ON TIME</v>
      </c>
      <c r="H818">
        <f t="shared" si="99"/>
        <v>2013</v>
      </c>
      <c r="I818">
        <f t="shared" si="100"/>
        <v>7</v>
      </c>
      <c r="J818" s="15">
        <f t="shared" si="101"/>
        <v>7</v>
      </c>
      <c r="K818" t="str">
        <f>+IF(G818="OUT of TIME",J818-VLOOKUP(B818,Enunciado!$F$3:$G$5,2,0),"")</f>
        <v/>
      </c>
    </row>
    <row r="819" spans="1:11" x14ac:dyDescent="0.25">
      <c r="A819" t="s">
        <v>828</v>
      </c>
      <c r="B819" t="s">
        <v>7</v>
      </c>
      <c r="C819" s="3">
        <v>41294</v>
      </c>
      <c r="D819" s="3">
        <v>41310</v>
      </c>
      <c r="E819" s="11" t="str">
        <f t="shared" si="97"/>
        <v>Dept2</v>
      </c>
      <c r="F819" s="1">
        <f>+VLOOKUP(B819,Enunciado!$F$3:$G$5,2,0)+C819</f>
        <v>41309</v>
      </c>
      <c r="G819" t="str">
        <f t="shared" si="98"/>
        <v>OUT OF TIME</v>
      </c>
      <c r="H819">
        <f t="shared" si="99"/>
        <v>2013</v>
      </c>
      <c r="I819">
        <f t="shared" si="100"/>
        <v>1</v>
      </c>
      <c r="J819" s="15">
        <f t="shared" si="101"/>
        <v>16</v>
      </c>
      <c r="K819">
        <f>+IF(G819="OUT of TIME",J819-VLOOKUP(B819,Enunciado!$F$3:$G$5,2,0),"")</f>
        <v>1</v>
      </c>
    </row>
    <row r="820" spans="1:11" x14ac:dyDescent="0.25">
      <c r="A820" t="s">
        <v>829</v>
      </c>
      <c r="B820" t="s">
        <v>7</v>
      </c>
      <c r="C820" s="3">
        <v>41603</v>
      </c>
      <c r="D820" s="3">
        <v>41622</v>
      </c>
      <c r="E820" s="11" t="str">
        <f t="shared" si="97"/>
        <v>Dept1</v>
      </c>
      <c r="F820" s="1">
        <f>+VLOOKUP(B820,Enunciado!$F$3:$G$5,2,0)+C820</f>
        <v>41618</v>
      </c>
      <c r="G820" t="str">
        <f t="shared" si="98"/>
        <v>OUT OF TIME</v>
      </c>
      <c r="H820">
        <f t="shared" si="99"/>
        <v>2013</v>
      </c>
      <c r="I820">
        <f t="shared" si="100"/>
        <v>11</v>
      </c>
      <c r="J820" s="15">
        <f t="shared" si="101"/>
        <v>19</v>
      </c>
      <c r="K820">
        <f>+IF(G820="OUT of TIME",J820-VLOOKUP(B820,Enunciado!$F$3:$G$5,2,0),"")</f>
        <v>4</v>
      </c>
    </row>
    <row r="821" spans="1:11" x14ac:dyDescent="0.25">
      <c r="A821" t="s">
        <v>830</v>
      </c>
      <c r="B821" t="s">
        <v>5</v>
      </c>
      <c r="C821" s="3">
        <v>41241</v>
      </c>
      <c r="D821" s="3">
        <v>41242</v>
      </c>
      <c r="E821" s="11" t="str">
        <f t="shared" si="97"/>
        <v>Dept1</v>
      </c>
      <c r="F821" s="1">
        <f>+VLOOKUP(B821,Enunciado!$F$3:$G$5,2,0)+C821</f>
        <v>41271</v>
      </c>
      <c r="G821" t="str">
        <f t="shared" si="98"/>
        <v>ON TIME</v>
      </c>
      <c r="H821">
        <f t="shared" si="99"/>
        <v>2012</v>
      </c>
      <c r="I821">
        <f t="shared" si="100"/>
        <v>11</v>
      </c>
      <c r="J821" s="15">
        <f t="shared" si="101"/>
        <v>1</v>
      </c>
      <c r="K821" t="str">
        <f>+IF(G821="OUT of TIME",J821-VLOOKUP(B821,Enunciado!$F$3:$G$5,2,0),"")</f>
        <v/>
      </c>
    </row>
    <row r="822" spans="1:11" x14ac:dyDescent="0.25">
      <c r="A822" t="s">
        <v>831</v>
      </c>
      <c r="B822" t="s">
        <v>8</v>
      </c>
      <c r="C822" s="3">
        <v>41568</v>
      </c>
      <c r="D822" s="3">
        <v>41571</v>
      </c>
      <c r="E822" s="11" t="str">
        <f t="shared" si="97"/>
        <v>Dept2</v>
      </c>
      <c r="F822" s="1">
        <f>+VLOOKUP(B822,Enunciado!$F$3:$G$5,2,0)+C822</f>
        <v>41573</v>
      </c>
      <c r="G822" t="str">
        <f t="shared" si="98"/>
        <v>ON TIME</v>
      </c>
      <c r="H822">
        <f t="shared" si="99"/>
        <v>2013</v>
      </c>
      <c r="I822">
        <f t="shared" si="100"/>
        <v>10</v>
      </c>
      <c r="J822" s="15">
        <f t="shared" si="101"/>
        <v>3</v>
      </c>
      <c r="K822" t="str">
        <f>+IF(G822="OUT of TIME",J822-VLOOKUP(B822,Enunciado!$F$3:$G$5,2,0),"")</f>
        <v/>
      </c>
    </row>
    <row r="823" spans="1:11" x14ac:dyDescent="0.25">
      <c r="A823" t="s">
        <v>832</v>
      </c>
      <c r="B823" t="s">
        <v>5</v>
      </c>
      <c r="C823" s="3">
        <v>41122</v>
      </c>
      <c r="D823" s="3">
        <v>41140</v>
      </c>
      <c r="E823" s="11" t="str">
        <f t="shared" si="97"/>
        <v>Dept3</v>
      </c>
      <c r="F823" s="1">
        <f>+VLOOKUP(B823,Enunciado!$F$3:$G$5,2,0)+C823</f>
        <v>41152</v>
      </c>
      <c r="G823" t="str">
        <f t="shared" si="98"/>
        <v>ON TIME</v>
      </c>
      <c r="H823">
        <f t="shared" si="99"/>
        <v>2012</v>
      </c>
      <c r="I823">
        <f t="shared" si="100"/>
        <v>8</v>
      </c>
      <c r="J823" s="15">
        <f t="shared" si="101"/>
        <v>18</v>
      </c>
      <c r="K823" t="str">
        <f>+IF(G823="OUT of TIME",J823-VLOOKUP(B823,Enunciado!$F$3:$G$5,2,0),"")</f>
        <v/>
      </c>
    </row>
    <row r="824" spans="1:11" x14ac:dyDescent="0.25">
      <c r="A824" t="s">
        <v>833</v>
      </c>
      <c r="B824" t="s">
        <v>5</v>
      </c>
      <c r="C824" s="3">
        <v>41461</v>
      </c>
      <c r="D824" s="3">
        <v>41472</v>
      </c>
      <c r="E824" s="11" t="str">
        <f t="shared" si="97"/>
        <v>Dept3</v>
      </c>
      <c r="F824" s="1">
        <f>+VLOOKUP(B824,Enunciado!$F$3:$G$5,2,0)+C824</f>
        <v>41491</v>
      </c>
      <c r="G824" t="str">
        <f t="shared" si="98"/>
        <v>ON TIME</v>
      </c>
      <c r="H824">
        <f t="shared" si="99"/>
        <v>2013</v>
      </c>
      <c r="I824">
        <f t="shared" si="100"/>
        <v>7</v>
      </c>
      <c r="J824" s="15">
        <f t="shared" si="101"/>
        <v>11</v>
      </c>
      <c r="K824" t="str">
        <f>+IF(G824="OUT of TIME",J824-VLOOKUP(B824,Enunciado!$F$3:$G$5,2,0),"")</f>
        <v/>
      </c>
    </row>
    <row r="825" spans="1:11" x14ac:dyDescent="0.25">
      <c r="A825" t="s">
        <v>834</v>
      </c>
      <c r="B825" t="s">
        <v>8</v>
      </c>
      <c r="C825" s="3">
        <v>41160</v>
      </c>
      <c r="D825" s="3">
        <v>41160</v>
      </c>
      <c r="E825" s="11" t="str">
        <f t="shared" si="97"/>
        <v>Dept6</v>
      </c>
      <c r="F825" s="1">
        <f>+VLOOKUP(B825,Enunciado!$F$3:$G$5,2,0)+C825</f>
        <v>41165</v>
      </c>
      <c r="G825" t="str">
        <f t="shared" si="98"/>
        <v>ON TIME</v>
      </c>
      <c r="H825">
        <f t="shared" si="99"/>
        <v>2012</v>
      </c>
      <c r="I825">
        <f t="shared" si="100"/>
        <v>9</v>
      </c>
      <c r="J825" s="15">
        <f t="shared" si="101"/>
        <v>0</v>
      </c>
      <c r="K825" t="str">
        <f>+IF(G825="OUT of TIME",J825-VLOOKUP(B825,Enunciado!$F$3:$G$5,2,0),"")</f>
        <v/>
      </c>
    </row>
    <row r="826" spans="1:11" x14ac:dyDescent="0.25">
      <c r="A826" t="s">
        <v>835</v>
      </c>
      <c r="B826" t="s">
        <v>7</v>
      </c>
      <c r="C826" s="3">
        <v>41261</v>
      </c>
      <c r="D826" s="3">
        <v>41265</v>
      </c>
      <c r="E826" s="11" t="str">
        <f t="shared" si="97"/>
        <v>Dept3</v>
      </c>
      <c r="F826" s="1">
        <f>+VLOOKUP(B826,Enunciado!$F$3:$G$5,2,0)+C826</f>
        <v>41276</v>
      </c>
      <c r="G826" t="str">
        <f t="shared" si="98"/>
        <v>ON TIME</v>
      </c>
      <c r="H826">
        <f t="shared" si="99"/>
        <v>2012</v>
      </c>
      <c r="I826">
        <f t="shared" si="100"/>
        <v>12</v>
      </c>
      <c r="J826" s="15">
        <f t="shared" si="101"/>
        <v>4</v>
      </c>
      <c r="K826" t="str">
        <f>+IF(G826="OUT of TIME",J826-VLOOKUP(B826,Enunciado!$F$3:$G$5,2,0),"")</f>
        <v/>
      </c>
    </row>
    <row r="827" spans="1:11" x14ac:dyDescent="0.25">
      <c r="A827" t="s">
        <v>836</v>
      </c>
      <c r="B827" t="s">
        <v>5</v>
      </c>
      <c r="C827" s="3">
        <v>40968</v>
      </c>
      <c r="D827" s="3">
        <v>40977</v>
      </c>
      <c r="E827" s="11" t="str">
        <f t="shared" si="97"/>
        <v>Dept4</v>
      </c>
      <c r="F827" s="1">
        <f>+VLOOKUP(B827,Enunciado!$F$3:$G$5,2,0)+C827</f>
        <v>40998</v>
      </c>
      <c r="G827" t="str">
        <f t="shared" si="98"/>
        <v>ON TIME</v>
      </c>
      <c r="H827">
        <f t="shared" si="99"/>
        <v>2012</v>
      </c>
      <c r="I827">
        <f t="shared" si="100"/>
        <v>2</v>
      </c>
      <c r="J827" s="15">
        <f t="shared" si="101"/>
        <v>9</v>
      </c>
      <c r="K827" t="str">
        <f>+IF(G827="OUT of TIME",J827-VLOOKUP(B827,Enunciado!$F$3:$G$5,2,0),"")</f>
        <v/>
      </c>
    </row>
    <row r="828" spans="1:11" x14ac:dyDescent="0.25">
      <c r="A828" t="s">
        <v>837</v>
      </c>
      <c r="B828" t="s">
        <v>7</v>
      </c>
      <c r="C828" s="3">
        <v>41203</v>
      </c>
      <c r="D828" s="3">
        <v>41203</v>
      </c>
      <c r="E828" s="11" t="str">
        <f t="shared" si="97"/>
        <v>Dept2</v>
      </c>
      <c r="F828" s="1">
        <f>+VLOOKUP(B828,Enunciado!$F$3:$G$5,2,0)+C828</f>
        <v>41218</v>
      </c>
      <c r="G828" t="str">
        <f t="shared" si="98"/>
        <v>ON TIME</v>
      </c>
      <c r="H828">
        <f t="shared" si="99"/>
        <v>2012</v>
      </c>
      <c r="I828">
        <f t="shared" si="100"/>
        <v>10</v>
      </c>
      <c r="J828" s="15">
        <f t="shared" si="101"/>
        <v>0</v>
      </c>
      <c r="K828" t="str">
        <f>+IF(G828="OUT of TIME",J828-VLOOKUP(B828,Enunciado!$F$3:$G$5,2,0),"")</f>
        <v/>
      </c>
    </row>
    <row r="829" spans="1:11" x14ac:dyDescent="0.25">
      <c r="A829" t="s">
        <v>838</v>
      </c>
      <c r="B829" t="s">
        <v>5</v>
      </c>
      <c r="C829" s="3">
        <v>41253</v>
      </c>
      <c r="D829" s="3">
        <v>41282</v>
      </c>
      <c r="E829" s="11" t="str">
        <f t="shared" si="97"/>
        <v>Dept4</v>
      </c>
      <c r="F829" s="1">
        <f>+VLOOKUP(B829,Enunciado!$F$3:$G$5,2,0)+C829</f>
        <v>41283</v>
      </c>
      <c r="G829" t="str">
        <f t="shared" si="98"/>
        <v>ON TIME</v>
      </c>
      <c r="H829">
        <f t="shared" si="99"/>
        <v>2012</v>
      </c>
      <c r="I829">
        <f t="shared" si="100"/>
        <v>12</v>
      </c>
      <c r="J829" s="15">
        <f t="shared" si="101"/>
        <v>29</v>
      </c>
      <c r="K829" t="str">
        <f>+IF(G829="OUT of TIME",J829-VLOOKUP(B829,Enunciado!$F$3:$G$5,2,0),"")</f>
        <v/>
      </c>
    </row>
    <row r="830" spans="1:11" x14ac:dyDescent="0.25">
      <c r="A830" t="s">
        <v>839</v>
      </c>
      <c r="B830" t="s">
        <v>7</v>
      </c>
      <c r="C830" s="3">
        <v>40940</v>
      </c>
      <c r="D830" s="3">
        <v>40942</v>
      </c>
      <c r="E830" s="11" t="str">
        <f t="shared" si="97"/>
        <v>Dept6</v>
      </c>
      <c r="F830" s="1">
        <f>+VLOOKUP(B830,Enunciado!$F$3:$G$5,2,0)+C830</f>
        <v>40955</v>
      </c>
      <c r="G830" t="str">
        <f t="shared" si="98"/>
        <v>ON TIME</v>
      </c>
      <c r="H830">
        <f t="shared" si="99"/>
        <v>2012</v>
      </c>
      <c r="I830">
        <f t="shared" si="100"/>
        <v>2</v>
      </c>
      <c r="J830" s="15">
        <f t="shared" si="101"/>
        <v>2</v>
      </c>
      <c r="K830" t="str">
        <f>+IF(G830="OUT of TIME",J830-VLOOKUP(B830,Enunciado!$F$3:$G$5,2,0),"")</f>
        <v/>
      </c>
    </row>
    <row r="831" spans="1:11" x14ac:dyDescent="0.25">
      <c r="A831" t="s">
        <v>840</v>
      </c>
      <c r="B831" t="s">
        <v>8</v>
      </c>
      <c r="C831" s="3">
        <v>40930</v>
      </c>
      <c r="D831" s="3">
        <v>40946</v>
      </c>
      <c r="E831" s="11" t="str">
        <f t="shared" si="97"/>
        <v>Dept6</v>
      </c>
      <c r="F831" s="1">
        <f>+VLOOKUP(B831,Enunciado!$F$3:$G$5,2,0)+C831</f>
        <v>40935</v>
      </c>
      <c r="G831" t="str">
        <f t="shared" si="98"/>
        <v>OUT OF TIME</v>
      </c>
      <c r="H831">
        <f t="shared" si="99"/>
        <v>2012</v>
      </c>
      <c r="I831">
        <f t="shared" si="100"/>
        <v>1</v>
      </c>
      <c r="J831" s="15">
        <f t="shared" si="101"/>
        <v>16</v>
      </c>
      <c r="K831">
        <f>+IF(G831="OUT of TIME",J831-VLOOKUP(B831,Enunciado!$F$3:$G$5,2,0),"")</f>
        <v>11</v>
      </c>
    </row>
    <row r="832" spans="1:11" x14ac:dyDescent="0.25">
      <c r="A832" t="s">
        <v>841</v>
      </c>
      <c r="B832" t="s">
        <v>8</v>
      </c>
      <c r="C832" s="3">
        <v>41184</v>
      </c>
      <c r="D832" s="3">
        <v>41228</v>
      </c>
      <c r="E832" s="11" t="str">
        <f t="shared" si="97"/>
        <v>Dept3</v>
      </c>
      <c r="F832" s="1">
        <f>+VLOOKUP(B832,Enunciado!$F$3:$G$5,2,0)+C832</f>
        <v>41189</v>
      </c>
      <c r="G832" t="str">
        <f t="shared" si="98"/>
        <v>OUT OF TIME</v>
      </c>
      <c r="H832">
        <f t="shared" si="99"/>
        <v>2012</v>
      </c>
      <c r="I832">
        <f t="shared" si="100"/>
        <v>10</v>
      </c>
      <c r="J832" s="15">
        <f t="shared" si="101"/>
        <v>44</v>
      </c>
      <c r="K832">
        <f>+IF(G832="OUT of TIME",J832-VLOOKUP(B832,Enunciado!$F$3:$G$5,2,0),"")</f>
        <v>39</v>
      </c>
    </row>
    <row r="833" spans="1:11" x14ac:dyDescent="0.25">
      <c r="A833" t="s">
        <v>842</v>
      </c>
      <c r="B833" t="s">
        <v>7</v>
      </c>
      <c r="C833" s="3">
        <v>41383</v>
      </c>
      <c r="D833" s="3">
        <v>41383</v>
      </c>
      <c r="E833" s="11" t="str">
        <f t="shared" si="97"/>
        <v>Dept6</v>
      </c>
      <c r="F833" s="1">
        <f>+VLOOKUP(B833,Enunciado!$F$3:$G$5,2,0)+C833</f>
        <v>41398</v>
      </c>
      <c r="G833" t="str">
        <f t="shared" si="98"/>
        <v>ON TIME</v>
      </c>
      <c r="H833">
        <f t="shared" si="99"/>
        <v>2013</v>
      </c>
      <c r="I833">
        <f t="shared" si="100"/>
        <v>4</v>
      </c>
      <c r="J833" s="15">
        <f t="shared" si="101"/>
        <v>0</v>
      </c>
      <c r="K833" t="str">
        <f>+IF(G833="OUT of TIME",J833-VLOOKUP(B833,Enunciado!$F$3:$G$5,2,0),"")</f>
        <v/>
      </c>
    </row>
    <row r="834" spans="1:11" x14ac:dyDescent="0.25">
      <c r="A834" t="s">
        <v>843</v>
      </c>
      <c r="B834" t="s">
        <v>7</v>
      </c>
      <c r="C834" s="3">
        <v>41562</v>
      </c>
      <c r="D834" s="3">
        <v>41564</v>
      </c>
      <c r="E834" s="11" t="str">
        <f t="shared" si="97"/>
        <v>Dept1</v>
      </c>
      <c r="F834" s="1">
        <f>+VLOOKUP(B834,Enunciado!$F$3:$G$5,2,0)+C834</f>
        <v>41577</v>
      </c>
      <c r="G834" t="str">
        <f t="shared" si="98"/>
        <v>ON TIME</v>
      </c>
      <c r="H834">
        <f t="shared" si="99"/>
        <v>2013</v>
      </c>
      <c r="I834">
        <f t="shared" si="100"/>
        <v>10</v>
      </c>
      <c r="J834" s="15">
        <f t="shared" si="101"/>
        <v>2</v>
      </c>
      <c r="K834" t="str">
        <f>+IF(G834="OUT of TIME",J834-VLOOKUP(B834,Enunciado!$F$3:$G$5,2,0),"")</f>
        <v/>
      </c>
    </row>
    <row r="835" spans="1:11" x14ac:dyDescent="0.25">
      <c r="A835" t="s">
        <v>844</v>
      </c>
      <c r="B835" t="s">
        <v>7</v>
      </c>
      <c r="C835" s="3">
        <v>41029</v>
      </c>
      <c r="D835" s="3">
        <v>41031</v>
      </c>
      <c r="E835" s="11" t="str">
        <f t="shared" ref="E835:E898" si="102">+LEFT(A835,5)</f>
        <v>Dept4</v>
      </c>
      <c r="F835" s="1">
        <f>+VLOOKUP(B835,Enunciado!$F$3:$G$5,2,0)+C835</f>
        <v>41044</v>
      </c>
      <c r="G835" t="str">
        <f t="shared" ref="G835:G898" si="103">+IF(F835&gt;=D835,"ON TIME","OUT OF TIME")</f>
        <v>ON TIME</v>
      </c>
      <c r="H835">
        <f t="shared" ref="H835:H898" si="104">+YEAR(C835)</f>
        <v>2012</v>
      </c>
      <c r="I835">
        <f t="shared" ref="I835:I898" si="105">+MONTH(C835)</f>
        <v>4</v>
      </c>
      <c r="J835" s="15">
        <f t="shared" ref="J835:J898" si="106">+D835-C835</f>
        <v>2</v>
      </c>
      <c r="K835" t="str">
        <f>+IF(G835="OUT of TIME",J835-VLOOKUP(B835,Enunciado!$F$3:$G$5,2,0),"")</f>
        <v/>
      </c>
    </row>
    <row r="836" spans="1:11" x14ac:dyDescent="0.25">
      <c r="A836" t="s">
        <v>845</v>
      </c>
      <c r="B836" t="s">
        <v>8</v>
      </c>
      <c r="C836" s="3">
        <v>41352</v>
      </c>
      <c r="D836" s="3">
        <v>41386</v>
      </c>
      <c r="E836" s="11" t="str">
        <f t="shared" si="102"/>
        <v>Dept4</v>
      </c>
      <c r="F836" s="1">
        <f>+VLOOKUP(B836,Enunciado!$F$3:$G$5,2,0)+C836</f>
        <v>41357</v>
      </c>
      <c r="G836" t="str">
        <f t="shared" si="103"/>
        <v>OUT OF TIME</v>
      </c>
      <c r="H836">
        <f t="shared" si="104"/>
        <v>2013</v>
      </c>
      <c r="I836">
        <f t="shared" si="105"/>
        <v>3</v>
      </c>
      <c r="J836" s="15">
        <f t="shared" si="106"/>
        <v>34</v>
      </c>
      <c r="K836">
        <f>+IF(G836="OUT of TIME",J836-VLOOKUP(B836,Enunciado!$F$3:$G$5,2,0),"")</f>
        <v>29</v>
      </c>
    </row>
    <row r="837" spans="1:11" x14ac:dyDescent="0.25">
      <c r="A837" t="s">
        <v>846</v>
      </c>
      <c r="B837" t="s">
        <v>5</v>
      </c>
      <c r="C837" s="3">
        <v>40963</v>
      </c>
      <c r="D837" s="3">
        <v>40965</v>
      </c>
      <c r="E837" s="11" t="str">
        <f t="shared" si="102"/>
        <v>Dept6</v>
      </c>
      <c r="F837" s="1">
        <f>+VLOOKUP(B837,Enunciado!$F$3:$G$5,2,0)+C837</f>
        <v>40993</v>
      </c>
      <c r="G837" t="str">
        <f t="shared" si="103"/>
        <v>ON TIME</v>
      </c>
      <c r="H837">
        <f t="shared" si="104"/>
        <v>2012</v>
      </c>
      <c r="I837">
        <f t="shared" si="105"/>
        <v>2</v>
      </c>
      <c r="J837" s="15">
        <f t="shared" si="106"/>
        <v>2</v>
      </c>
      <c r="K837" t="str">
        <f>+IF(G837="OUT of TIME",J837-VLOOKUP(B837,Enunciado!$F$3:$G$5,2,0),"")</f>
        <v/>
      </c>
    </row>
    <row r="838" spans="1:11" x14ac:dyDescent="0.25">
      <c r="A838" t="s">
        <v>847</v>
      </c>
      <c r="B838" t="s">
        <v>8</v>
      </c>
      <c r="C838" s="3">
        <v>40946</v>
      </c>
      <c r="D838" s="3">
        <v>40948</v>
      </c>
      <c r="E838" s="11" t="str">
        <f t="shared" si="102"/>
        <v>Dept6</v>
      </c>
      <c r="F838" s="1">
        <f>+VLOOKUP(B838,Enunciado!$F$3:$G$5,2,0)+C838</f>
        <v>40951</v>
      </c>
      <c r="G838" t="str">
        <f t="shared" si="103"/>
        <v>ON TIME</v>
      </c>
      <c r="H838">
        <f t="shared" si="104"/>
        <v>2012</v>
      </c>
      <c r="I838">
        <f t="shared" si="105"/>
        <v>2</v>
      </c>
      <c r="J838" s="15">
        <f t="shared" si="106"/>
        <v>2</v>
      </c>
      <c r="K838" t="str">
        <f>+IF(G838="OUT of TIME",J838-VLOOKUP(B838,Enunciado!$F$3:$G$5,2,0),"")</f>
        <v/>
      </c>
    </row>
    <row r="839" spans="1:11" x14ac:dyDescent="0.25">
      <c r="A839" t="s">
        <v>848</v>
      </c>
      <c r="B839" t="s">
        <v>5</v>
      </c>
      <c r="C839" s="3">
        <v>41014</v>
      </c>
      <c r="D839" s="3">
        <v>41053</v>
      </c>
      <c r="E839" s="11" t="str">
        <f t="shared" si="102"/>
        <v>Dept3</v>
      </c>
      <c r="F839" s="1">
        <f>+VLOOKUP(B839,Enunciado!$F$3:$G$5,2,0)+C839</f>
        <v>41044</v>
      </c>
      <c r="G839" t="str">
        <f t="shared" si="103"/>
        <v>OUT OF TIME</v>
      </c>
      <c r="H839">
        <f t="shared" si="104"/>
        <v>2012</v>
      </c>
      <c r="I839">
        <f t="shared" si="105"/>
        <v>4</v>
      </c>
      <c r="J839" s="15">
        <f t="shared" si="106"/>
        <v>39</v>
      </c>
      <c r="K839">
        <f>+IF(G839="OUT of TIME",J839-VLOOKUP(B839,Enunciado!$F$3:$G$5,2,0),"")</f>
        <v>9</v>
      </c>
    </row>
    <row r="840" spans="1:11" x14ac:dyDescent="0.25">
      <c r="A840" t="s">
        <v>849</v>
      </c>
      <c r="B840" t="s">
        <v>5</v>
      </c>
      <c r="C840" s="3">
        <v>41415</v>
      </c>
      <c r="D840" s="3">
        <v>41418</v>
      </c>
      <c r="E840" s="11" t="str">
        <f t="shared" si="102"/>
        <v>Dept4</v>
      </c>
      <c r="F840" s="1">
        <f>+VLOOKUP(B840,Enunciado!$F$3:$G$5,2,0)+C840</f>
        <v>41445</v>
      </c>
      <c r="G840" t="str">
        <f t="shared" si="103"/>
        <v>ON TIME</v>
      </c>
      <c r="H840">
        <f t="shared" si="104"/>
        <v>2013</v>
      </c>
      <c r="I840">
        <f t="shared" si="105"/>
        <v>5</v>
      </c>
      <c r="J840" s="15">
        <f t="shared" si="106"/>
        <v>3</v>
      </c>
      <c r="K840" t="str">
        <f>+IF(G840="OUT of TIME",J840-VLOOKUP(B840,Enunciado!$F$3:$G$5,2,0),"")</f>
        <v/>
      </c>
    </row>
    <row r="841" spans="1:11" x14ac:dyDescent="0.25">
      <c r="A841" t="s">
        <v>850</v>
      </c>
      <c r="B841" t="s">
        <v>7</v>
      </c>
      <c r="C841" s="3">
        <v>41253</v>
      </c>
      <c r="D841" s="3">
        <v>41271</v>
      </c>
      <c r="E841" s="11" t="str">
        <f t="shared" si="102"/>
        <v>Dept4</v>
      </c>
      <c r="F841" s="1">
        <f>+VLOOKUP(B841,Enunciado!$F$3:$G$5,2,0)+C841</f>
        <v>41268</v>
      </c>
      <c r="G841" t="str">
        <f t="shared" si="103"/>
        <v>OUT OF TIME</v>
      </c>
      <c r="H841">
        <f t="shared" si="104"/>
        <v>2012</v>
      </c>
      <c r="I841">
        <f t="shared" si="105"/>
        <v>12</v>
      </c>
      <c r="J841" s="15">
        <f t="shared" si="106"/>
        <v>18</v>
      </c>
      <c r="K841">
        <f>+IF(G841="OUT of TIME",J841-VLOOKUP(B841,Enunciado!$F$3:$G$5,2,0),"")</f>
        <v>3</v>
      </c>
    </row>
    <row r="842" spans="1:11" x14ac:dyDescent="0.25">
      <c r="A842" t="s">
        <v>851</v>
      </c>
      <c r="B842" t="s">
        <v>5</v>
      </c>
      <c r="C842" s="3">
        <v>41102</v>
      </c>
      <c r="D842" s="3">
        <v>41112</v>
      </c>
      <c r="E842" s="11" t="str">
        <f t="shared" si="102"/>
        <v>Dept2</v>
      </c>
      <c r="F842" s="1">
        <f>+VLOOKUP(B842,Enunciado!$F$3:$G$5,2,0)+C842</f>
        <v>41132</v>
      </c>
      <c r="G842" t="str">
        <f t="shared" si="103"/>
        <v>ON TIME</v>
      </c>
      <c r="H842">
        <f t="shared" si="104"/>
        <v>2012</v>
      </c>
      <c r="I842">
        <f t="shared" si="105"/>
        <v>7</v>
      </c>
      <c r="J842" s="15">
        <f t="shared" si="106"/>
        <v>10</v>
      </c>
      <c r="K842" t="str">
        <f>+IF(G842="OUT of TIME",J842-VLOOKUP(B842,Enunciado!$F$3:$G$5,2,0),"")</f>
        <v/>
      </c>
    </row>
    <row r="843" spans="1:11" x14ac:dyDescent="0.25">
      <c r="A843" t="s">
        <v>852</v>
      </c>
      <c r="B843" t="s">
        <v>7</v>
      </c>
      <c r="C843" s="3">
        <v>41188</v>
      </c>
      <c r="D843" s="3">
        <v>41197</v>
      </c>
      <c r="E843" s="11" t="str">
        <f t="shared" si="102"/>
        <v>Dept2</v>
      </c>
      <c r="F843" s="1">
        <f>+VLOOKUP(B843,Enunciado!$F$3:$G$5,2,0)+C843</f>
        <v>41203</v>
      </c>
      <c r="G843" t="str">
        <f t="shared" si="103"/>
        <v>ON TIME</v>
      </c>
      <c r="H843">
        <f t="shared" si="104"/>
        <v>2012</v>
      </c>
      <c r="I843">
        <f t="shared" si="105"/>
        <v>10</v>
      </c>
      <c r="J843" s="15">
        <f t="shared" si="106"/>
        <v>9</v>
      </c>
      <c r="K843" t="str">
        <f>+IF(G843="OUT of TIME",J843-VLOOKUP(B843,Enunciado!$F$3:$G$5,2,0),"")</f>
        <v/>
      </c>
    </row>
    <row r="844" spans="1:11" x14ac:dyDescent="0.25">
      <c r="A844" t="s">
        <v>853</v>
      </c>
      <c r="B844" t="s">
        <v>8</v>
      </c>
      <c r="C844" s="3">
        <v>41475</v>
      </c>
      <c r="D844" s="3">
        <v>41520</v>
      </c>
      <c r="E844" s="11" t="str">
        <f t="shared" si="102"/>
        <v>Dept5</v>
      </c>
      <c r="F844" s="1">
        <f>+VLOOKUP(B844,Enunciado!$F$3:$G$5,2,0)+C844</f>
        <v>41480</v>
      </c>
      <c r="G844" t="str">
        <f t="shared" si="103"/>
        <v>OUT OF TIME</v>
      </c>
      <c r="H844">
        <f t="shared" si="104"/>
        <v>2013</v>
      </c>
      <c r="I844">
        <f t="shared" si="105"/>
        <v>7</v>
      </c>
      <c r="J844" s="15">
        <f t="shared" si="106"/>
        <v>45</v>
      </c>
      <c r="K844">
        <f>+IF(G844="OUT of TIME",J844-VLOOKUP(B844,Enunciado!$F$3:$G$5,2,0),"")</f>
        <v>40</v>
      </c>
    </row>
    <row r="845" spans="1:11" x14ac:dyDescent="0.25">
      <c r="A845" t="s">
        <v>854</v>
      </c>
      <c r="B845" t="s">
        <v>5</v>
      </c>
      <c r="C845" s="3">
        <v>41438</v>
      </c>
      <c r="D845" s="3">
        <v>41457</v>
      </c>
      <c r="E845" s="11" t="str">
        <f t="shared" si="102"/>
        <v>Dept4</v>
      </c>
      <c r="F845" s="1">
        <f>+VLOOKUP(B845,Enunciado!$F$3:$G$5,2,0)+C845</f>
        <v>41468</v>
      </c>
      <c r="G845" t="str">
        <f t="shared" si="103"/>
        <v>ON TIME</v>
      </c>
      <c r="H845">
        <f t="shared" si="104"/>
        <v>2013</v>
      </c>
      <c r="I845">
        <f t="shared" si="105"/>
        <v>6</v>
      </c>
      <c r="J845" s="15">
        <f t="shared" si="106"/>
        <v>19</v>
      </c>
      <c r="K845" t="str">
        <f>+IF(G845="OUT of TIME",J845-VLOOKUP(B845,Enunciado!$F$3:$G$5,2,0),"")</f>
        <v/>
      </c>
    </row>
    <row r="846" spans="1:11" x14ac:dyDescent="0.25">
      <c r="A846" t="s">
        <v>855</v>
      </c>
      <c r="B846" t="s">
        <v>5</v>
      </c>
      <c r="C846" s="3">
        <v>41004</v>
      </c>
      <c r="D846" s="3">
        <v>41008</v>
      </c>
      <c r="E846" s="11" t="str">
        <f t="shared" si="102"/>
        <v>Dept6</v>
      </c>
      <c r="F846" s="1">
        <f>+VLOOKUP(B846,Enunciado!$F$3:$G$5,2,0)+C846</f>
        <v>41034</v>
      </c>
      <c r="G846" t="str">
        <f t="shared" si="103"/>
        <v>ON TIME</v>
      </c>
      <c r="H846">
        <f t="shared" si="104"/>
        <v>2012</v>
      </c>
      <c r="I846">
        <f t="shared" si="105"/>
        <v>4</v>
      </c>
      <c r="J846" s="15">
        <f t="shared" si="106"/>
        <v>4</v>
      </c>
      <c r="K846" t="str">
        <f>+IF(G846="OUT of TIME",J846-VLOOKUP(B846,Enunciado!$F$3:$G$5,2,0),"")</f>
        <v/>
      </c>
    </row>
    <row r="847" spans="1:11" x14ac:dyDescent="0.25">
      <c r="A847" t="s">
        <v>856</v>
      </c>
      <c r="B847" t="s">
        <v>5</v>
      </c>
      <c r="C847" s="3">
        <v>41094</v>
      </c>
      <c r="D847" s="3">
        <v>41113</v>
      </c>
      <c r="E847" s="11" t="str">
        <f t="shared" si="102"/>
        <v>Dept2</v>
      </c>
      <c r="F847" s="1">
        <f>+VLOOKUP(B847,Enunciado!$F$3:$G$5,2,0)+C847</f>
        <v>41124</v>
      </c>
      <c r="G847" t="str">
        <f t="shared" si="103"/>
        <v>ON TIME</v>
      </c>
      <c r="H847">
        <f t="shared" si="104"/>
        <v>2012</v>
      </c>
      <c r="I847">
        <f t="shared" si="105"/>
        <v>7</v>
      </c>
      <c r="J847" s="15">
        <f t="shared" si="106"/>
        <v>19</v>
      </c>
      <c r="K847" t="str">
        <f>+IF(G847="OUT of TIME",J847-VLOOKUP(B847,Enunciado!$F$3:$G$5,2,0),"")</f>
        <v/>
      </c>
    </row>
    <row r="848" spans="1:11" x14ac:dyDescent="0.25">
      <c r="A848" t="s">
        <v>857</v>
      </c>
      <c r="B848" t="s">
        <v>5</v>
      </c>
      <c r="C848" s="3">
        <v>40956</v>
      </c>
      <c r="D848" s="3">
        <v>40976</v>
      </c>
      <c r="E848" s="11" t="str">
        <f t="shared" si="102"/>
        <v>Dept6</v>
      </c>
      <c r="F848" s="1">
        <f>+VLOOKUP(B848,Enunciado!$F$3:$G$5,2,0)+C848</f>
        <v>40986</v>
      </c>
      <c r="G848" t="str">
        <f t="shared" si="103"/>
        <v>ON TIME</v>
      </c>
      <c r="H848">
        <f t="shared" si="104"/>
        <v>2012</v>
      </c>
      <c r="I848">
        <f t="shared" si="105"/>
        <v>2</v>
      </c>
      <c r="J848" s="15">
        <f t="shared" si="106"/>
        <v>20</v>
      </c>
      <c r="K848" t="str">
        <f>+IF(G848="OUT of TIME",J848-VLOOKUP(B848,Enunciado!$F$3:$G$5,2,0),"")</f>
        <v/>
      </c>
    </row>
    <row r="849" spans="1:11" x14ac:dyDescent="0.25">
      <c r="A849" t="s">
        <v>858</v>
      </c>
      <c r="B849" t="s">
        <v>5</v>
      </c>
      <c r="C849" s="3">
        <v>41215</v>
      </c>
      <c r="D849" s="3">
        <v>41243</v>
      </c>
      <c r="E849" s="11" t="str">
        <f t="shared" si="102"/>
        <v>Dept3</v>
      </c>
      <c r="F849" s="1">
        <f>+VLOOKUP(B849,Enunciado!$F$3:$G$5,2,0)+C849</f>
        <v>41245</v>
      </c>
      <c r="G849" t="str">
        <f t="shared" si="103"/>
        <v>ON TIME</v>
      </c>
      <c r="H849">
        <f t="shared" si="104"/>
        <v>2012</v>
      </c>
      <c r="I849">
        <f t="shared" si="105"/>
        <v>11</v>
      </c>
      <c r="J849" s="15">
        <f t="shared" si="106"/>
        <v>28</v>
      </c>
      <c r="K849" t="str">
        <f>+IF(G849="OUT of TIME",J849-VLOOKUP(B849,Enunciado!$F$3:$G$5,2,0),"")</f>
        <v/>
      </c>
    </row>
    <row r="850" spans="1:11" x14ac:dyDescent="0.25">
      <c r="A850" t="s">
        <v>859</v>
      </c>
      <c r="B850" t="s">
        <v>8</v>
      </c>
      <c r="C850" s="3">
        <v>41413</v>
      </c>
      <c r="D850" s="3">
        <v>41422</v>
      </c>
      <c r="E850" s="11" t="str">
        <f t="shared" si="102"/>
        <v>Dept3</v>
      </c>
      <c r="F850" s="1">
        <f>+VLOOKUP(B850,Enunciado!$F$3:$G$5,2,0)+C850</f>
        <v>41418</v>
      </c>
      <c r="G850" t="str">
        <f t="shared" si="103"/>
        <v>OUT OF TIME</v>
      </c>
      <c r="H850">
        <f t="shared" si="104"/>
        <v>2013</v>
      </c>
      <c r="I850">
        <f t="shared" si="105"/>
        <v>5</v>
      </c>
      <c r="J850" s="15">
        <f t="shared" si="106"/>
        <v>9</v>
      </c>
      <c r="K850">
        <f>+IF(G850="OUT of TIME",J850-VLOOKUP(B850,Enunciado!$F$3:$G$5,2,0),"")</f>
        <v>4</v>
      </c>
    </row>
    <row r="851" spans="1:11" x14ac:dyDescent="0.25">
      <c r="A851" t="s">
        <v>860</v>
      </c>
      <c r="B851" t="s">
        <v>5</v>
      </c>
      <c r="C851" s="3">
        <v>40978</v>
      </c>
      <c r="D851" s="3">
        <v>41011</v>
      </c>
      <c r="E851" s="11" t="str">
        <f t="shared" si="102"/>
        <v>Dept4</v>
      </c>
      <c r="F851" s="1">
        <f>+VLOOKUP(B851,Enunciado!$F$3:$G$5,2,0)+C851</f>
        <v>41008</v>
      </c>
      <c r="G851" t="str">
        <f t="shared" si="103"/>
        <v>OUT OF TIME</v>
      </c>
      <c r="H851">
        <f t="shared" si="104"/>
        <v>2012</v>
      </c>
      <c r="I851">
        <f t="shared" si="105"/>
        <v>3</v>
      </c>
      <c r="J851" s="15">
        <f t="shared" si="106"/>
        <v>33</v>
      </c>
      <c r="K851">
        <f>+IF(G851="OUT of TIME",J851-VLOOKUP(B851,Enunciado!$F$3:$G$5,2,0),"")</f>
        <v>3</v>
      </c>
    </row>
    <row r="852" spans="1:11" x14ac:dyDescent="0.25">
      <c r="A852" t="s">
        <v>861</v>
      </c>
      <c r="B852" t="s">
        <v>8</v>
      </c>
      <c r="C852" s="3">
        <v>41032</v>
      </c>
      <c r="D852" s="3">
        <v>41032</v>
      </c>
      <c r="E852" s="11" t="str">
        <f t="shared" si="102"/>
        <v>Dept5</v>
      </c>
      <c r="F852" s="1">
        <f>+VLOOKUP(B852,Enunciado!$F$3:$G$5,2,0)+C852</f>
        <v>41037</v>
      </c>
      <c r="G852" t="str">
        <f t="shared" si="103"/>
        <v>ON TIME</v>
      </c>
      <c r="H852">
        <f t="shared" si="104"/>
        <v>2012</v>
      </c>
      <c r="I852">
        <f t="shared" si="105"/>
        <v>5</v>
      </c>
      <c r="J852" s="15">
        <f t="shared" si="106"/>
        <v>0</v>
      </c>
      <c r="K852" t="str">
        <f>+IF(G852="OUT of TIME",J852-VLOOKUP(B852,Enunciado!$F$3:$G$5,2,0),"")</f>
        <v/>
      </c>
    </row>
    <row r="853" spans="1:11" x14ac:dyDescent="0.25">
      <c r="A853" t="s">
        <v>862</v>
      </c>
      <c r="B853" t="s">
        <v>7</v>
      </c>
      <c r="C853" s="3">
        <v>40941</v>
      </c>
      <c r="D853" s="3">
        <v>40958</v>
      </c>
      <c r="E853" s="11" t="str">
        <f t="shared" si="102"/>
        <v>Dept1</v>
      </c>
      <c r="F853" s="1">
        <f>+VLOOKUP(B853,Enunciado!$F$3:$G$5,2,0)+C853</f>
        <v>40956</v>
      </c>
      <c r="G853" t="str">
        <f t="shared" si="103"/>
        <v>OUT OF TIME</v>
      </c>
      <c r="H853">
        <f t="shared" si="104"/>
        <v>2012</v>
      </c>
      <c r="I853">
        <f t="shared" si="105"/>
        <v>2</v>
      </c>
      <c r="J853" s="15">
        <f t="shared" si="106"/>
        <v>17</v>
      </c>
      <c r="K853">
        <f>+IF(G853="OUT of TIME",J853-VLOOKUP(B853,Enunciado!$F$3:$G$5,2,0),"")</f>
        <v>2</v>
      </c>
    </row>
    <row r="854" spans="1:11" x14ac:dyDescent="0.25">
      <c r="A854" t="s">
        <v>863</v>
      </c>
      <c r="B854" t="s">
        <v>7</v>
      </c>
      <c r="C854" s="3">
        <v>41558</v>
      </c>
      <c r="D854" s="3">
        <v>41560</v>
      </c>
      <c r="E854" s="11" t="str">
        <f t="shared" si="102"/>
        <v>Dept1</v>
      </c>
      <c r="F854" s="1">
        <f>+VLOOKUP(B854,Enunciado!$F$3:$G$5,2,0)+C854</f>
        <v>41573</v>
      </c>
      <c r="G854" t="str">
        <f t="shared" si="103"/>
        <v>ON TIME</v>
      </c>
      <c r="H854">
        <f t="shared" si="104"/>
        <v>2013</v>
      </c>
      <c r="I854">
        <f t="shared" si="105"/>
        <v>10</v>
      </c>
      <c r="J854" s="15">
        <f t="shared" si="106"/>
        <v>2</v>
      </c>
      <c r="K854" t="str">
        <f>+IF(G854="OUT of TIME",J854-VLOOKUP(B854,Enunciado!$F$3:$G$5,2,0),"")</f>
        <v/>
      </c>
    </row>
    <row r="855" spans="1:11" x14ac:dyDescent="0.25">
      <c r="A855" t="s">
        <v>864</v>
      </c>
      <c r="B855" t="s">
        <v>5</v>
      </c>
      <c r="C855" s="3">
        <v>41603</v>
      </c>
      <c r="D855" s="3">
        <v>41629</v>
      </c>
      <c r="E855" s="11" t="str">
        <f t="shared" si="102"/>
        <v>Dept6</v>
      </c>
      <c r="F855" s="1">
        <f>+VLOOKUP(B855,Enunciado!$F$3:$G$5,2,0)+C855</f>
        <v>41633</v>
      </c>
      <c r="G855" t="str">
        <f t="shared" si="103"/>
        <v>ON TIME</v>
      </c>
      <c r="H855">
        <f t="shared" si="104"/>
        <v>2013</v>
      </c>
      <c r="I855">
        <f t="shared" si="105"/>
        <v>11</v>
      </c>
      <c r="J855" s="15">
        <f t="shared" si="106"/>
        <v>26</v>
      </c>
      <c r="K855" t="str">
        <f>+IF(G855="OUT of TIME",J855-VLOOKUP(B855,Enunciado!$F$3:$G$5,2,0),"")</f>
        <v/>
      </c>
    </row>
    <row r="856" spans="1:11" x14ac:dyDescent="0.25">
      <c r="A856" t="s">
        <v>865</v>
      </c>
      <c r="B856" t="s">
        <v>5</v>
      </c>
      <c r="C856" s="3">
        <v>41161</v>
      </c>
      <c r="D856" s="3">
        <v>41164</v>
      </c>
      <c r="E856" s="11" t="str">
        <f t="shared" si="102"/>
        <v>Dept6</v>
      </c>
      <c r="F856" s="1">
        <f>+VLOOKUP(B856,Enunciado!$F$3:$G$5,2,0)+C856</f>
        <v>41191</v>
      </c>
      <c r="G856" t="str">
        <f t="shared" si="103"/>
        <v>ON TIME</v>
      </c>
      <c r="H856">
        <f t="shared" si="104"/>
        <v>2012</v>
      </c>
      <c r="I856">
        <f t="shared" si="105"/>
        <v>9</v>
      </c>
      <c r="J856" s="15">
        <f t="shared" si="106"/>
        <v>3</v>
      </c>
      <c r="K856" t="str">
        <f>+IF(G856="OUT of TIME",J856-VLOOKUP(B856,Enunciado!$F$3:$G$5,2,0),"")</f>
        <v/>
      </c>
    </row>
    <row r="857" spans="1:11" x14ac:dyDescent="0.25">
      <c r="A857" t="s">
        <v>866</v>
      </c>
      <c r="B857" t="s">
        <v>7</v>
      </c>
      <c r="C857" s="3">
        <v>41258</v>
      </c>
      <c r="D857" s="3">
        <v>41262</v>
      </c>
      <c r="E857" s="11" t="str">
        <f t="shared" si="102"/>
        <v>Dept1</v>
      </c>
      <c r="F857" s="1">
        <f>+VLOOKUP(B857,Enunciado!$F$3:$G$5,2,0)+C857</f>
        <v>41273</v>
      </c>
      <c r="G857" t="str">
        <f t="shared" si="103"/>
        <v>ON TIME</v>
      </c>
      <c r="H857">
        <f t="shared" si="104"/>
        <v>2012</v>
      </c>
      <c r="I857">
        <f t="shared" si="105"/>
        <v>12</v>
      </c>
      <c r="J857" s="15">
        <f t="shared" si="106"/>
        <v>4</v>
      </c>
      <c r="K857" t="str">
        <f>+IF(G857="OUT of TIME",J857-VLOOKUP(B857,Enunciado!$F$3:$G$5,2,0),"")</f>
        <v/>
      </c>
    </row>
    <row r="858" spans="1:11" x14ac:dyDescent="0.25">
      <c r="A858" t="s">
        <v>867</v>
      </c>
      <c r="B858" t="s">
        <v>7</v>
      </c>
      <c r="C858" s="3">
        <v>41211</v>
      </c>
      <c r="D858" s="3">
        <v>41225</v>
      </c>
      <c r="E858" s="11" t="str">
        <f t="shared" si="102"/>
        <v>Dept6</v>
      </c>
      <c r="F858" s="1">
        <f>+VLOOKUP(B858,Enunciado!$F$3:$G$5,2,0)+C858</f>
        <v>41226</v>
      </c>
      <c r="G858" t="str">
        <f t="shared" si="103"/>
        <v>ON TIME</v>
      </c>
      <c r="H858">
        <f t="shared" si="104"/>
        <v>2012</v>
      </c>
      <c r="I858">
        <f t="shared" si="105"/>
        <v>10</v>
      </c>
      <c r="J858" s="15">
        <f t="shared" si="106"/>
        <v>14</v>
      </c>
      <c r="K858" t="str">
        <f>+IF(G858="OUT of TIME",J858-VLOOKUP(B858,Enunciado!$F$3:$G$5,2,0),"")</f>
        <v/>
      </c>
    </row>
    <row r="859" spans="1:11" x14ac:dyDescent="0.25">
      <c r="A859" t="s">
        <v>868</v>
      </c>
      <c r="B859" t="s">
        <v>8</v>
      </c>
      <c r="C859" s="3">
        <v>41219</v>
      </c>
      <c r="D859" s="3">
        <v>41221</v>
      </c>
      <c r="E859" s="11" t="str">
        <f t="shared" si="102"/>
        <v>Dept2</v>
      </c>
      <c r="F859" s="1">
        <f>+VLOOKUP(B859,Enunciado!$F$3:$G$5,2,0)+C859</f>
        <v>41224</v>
      </c>
      <c r="G859" t="str">
        <f t="shared" si="103"/>
        <v>ON TIME</v>
      </c>
      <c r="H859">
        <f t="shared" si="104"/>
        <v>2012</v>
      </c>
      <c r="I859">
        <f t="shared" si="105"/>
        <v>11</v>
      </c>
      <c r="J859" s="15">
        <f t="shared" si="106"/>
        <v>2</v>
      </c>
      <c r="K859" t="str">
        <f>+IF(G859="OUT of TIME",J859-VLOOKUP(B859,Enunciado!$F$3:$G$5,2,0),"")</f>
        <v/>
      </c>
    </row>
    <row r="860" spans="1:11" x14ac:dyDescent="0.25">
      <c r="A860" t="s">
        <v>869</v>
      </c>
      <c r="B860" t="s">
        <v>8</v>
      </c>
      <c r="C860" s="3">
        <v>41519</v>
      </c>
      <c r="D860" s="3">
        <v>41529</v>
      </c>
      <c r="E860" s="11" t="str">
        <f t="shared" si="102"/>
        <v>Dept6</v>
      </c>
      <c r="F860" s="1">
        <f>+VLOOKUP(B860,Enunciado!$F$3:$G$5,2,0)+C860</f>
        <v>41524</v>
      </c>
      <c r="G860" t="str">
        <f t="shared" si="103"/>
        <v>OUT OF TIME</v>
      </c>
      <c r="H860">
        <f t="shared" si="104"/>
        <v>2013</v>
      </c>
      <c r="I860">
        <f t="shared" si="105"/>
        <v>9</v>
      </c>
      <c r="J860" s="15">
        <f t="shared" si="106"/>
        <v>10</v>
      </c>
      <c r="K860">
        <f>+IF(G860="OUT of TIME",J860-VLOOKUP(B860,Enunciado!$F$3:$G$5,2,0),"")</f>
        <v>5</v>
      </c>
    </row>
    <row r="861" spans="1:11" x14ac:dyDescent="0.25">
      <c r="A861" t="s">
        <v>870</v>
      </c>
      <c r="B861" t="s">
        <v>7</v>
      </c>
      <c r="C861" s="3">
        <v>41102</v>
      </c>
      <c r="D861" s="3">
        <v>41105</v>
      </c>
      <c r="E861" s="11" t="str">
        <f t="shared" si="102"/>
        <v>Dept1</v>
      </c>
      <c r="F861" s="1">
        <f>+VLOOKUP(B861,Enunciado!$F$3:$G$5,2,0)+C861</f>
        <v>41117</v>
      </c>
      <c r="G861" t="str">
        <f t="shared" si="103"/>
        <v>ON TIME</v>
      </c>
      <c r="H861">
        <f t="shared" si="104"/>
        <v>2012</v>
      </c>
      <c r="I861">
        <f t="shared" si="105"/>
        <v>7</v>
      </c>
      <c r="J861" s="15">
        <f t="shared" si="106"/>
        <v>3</v>
      </c>
      <c r="K861" t="str">
        <f>+IF(G861="OUT of TIME",J861-VLOOKUP(B861,Enunciado!$F$3:$G$5,2,0),"")</f>
        <v/>
      </c>
    </row>
    <row r="862" spans="1:11" x14ac:dyDescent="0.25">
      <c r="A862" t="s">
        <v>871</v>
      </c>
      <c r="B862" t="s">
        <v>8</v>
      </c>
      <c r="C862" s="3">
        <v>41151</v>
      </c>
      <c r="D862" s="3">
        <v>41154</v>
      </c>
      <c r="E862" s="11" t="str">
        <f t="shared" si="102"/>
        <v>Dept1</v>
      </c>
      <c r="F862" s="1">
        <f>+VLOOKUP(B862,Enunciado!$F$3:$G$5,2,0)+C862</f>
        <v>41156</v>
      </c>
      <c r="G862" t="str">
        <f t="shared" si="103"/>
        <v>ON TIME</v>
      </c>
      <c r="H862">
        <f t="shared" si="104"/>
        <v>2012</v>
      </c>
      <c r="I862">
        <f t="shared" si="105"/>
        <v>8</v>
      </c>
      <c r="J862" s="15">
        <f t="shared" si="106"/>
        <v>3</v>
      </c>
      <c r="K862" t="str">
        <f>+IF(G862="OUT of TIME",J862-VLOOKUP(B862,Enunciado!$F$3:$G$5,2,0),"")</f>
        <v/>
      </c>
    </row>
    <row r="863" spans="1:11" x14ac:dyDescent="0.25">
      <c r="A863" t="s">
        <v>872</v>
      </c>
      <c r="B863" t="s">
        <v>8</v>
      </c>
      <c r="C863" s="3">
        <v>41089</v>
      </c>
      <c r="D863" s="3">
        <v>41105</v>
      </c>
      <c r="E863" s="11" t="str">
        <f t="shared" si="102"/>
        <v>Dept3</v>
      </c>
      <c r="F863" s="1">
        <f>+VLOOKUP(B863,Enunciado!$F$3:$G$5,2,0)+C863</f>
        <v>41094</v>
      </c>
      <c r="G863" t="str">
        <f t="shared" si="103"/>
        <v>OUT OF TIME</v>
      </c>
      <c r="H863">
        <f t="shared" si="104"/>
        <v>2012</v>
      </c>
      <c r="I863">
        <f t="shared" si="105"/>
        <v>6</v>
      </c>
      <c r="J863" s="15">
        <f t="shared" si="106"/>
        <v>16</v>
      </c>
      <c r="K863">
        <f>+IF(G863="OUT of TIME",J863-VLOOKUP(B863,Enunciado!$F$3:$G$5,2,0),"")</f>
        <v>11</v>
      </c>
    </row>
    <row r="864" spans="1:11" x14ac:dyDescent="0.25">
      <c r="A864" t="s">
        <v>873</v>
      </c>
      <c r="B864" t="s">
        <v>5</v>
      </c>
      <c r="C864" s="3">
        <v>41298</v>
      </c>
      <c r="D864" s="3">
        <v>41298</v>
      </c>
      <c r="E864" s="11" t="str">
        <f t="shared" si="102"/>
        <v>Dept3</v>
      </c>
      <c r="F864" s="1">
        <f>+VLOOKUP(B864,Enunciado!$F$3:$G$5,2,0)+C864</f>
        <v>41328</v>
      </c>
      <c r="G864" t="str">
        <f t="shared" si="103"/>
        <v>ON TIME</v>
      </c>
      <c r="H864">
        <f t="shared" si="104"/>
        <v>2013</v>
      </c>
      <c r="I864">
        <f t="shared" si="105"/>
        <v>1</v>
      </c>
      <c r="J864" s="15">
        <f t="shared" si="106"/>
        <v>0</v>
      </c>
      <c r="K864" t="str">
        <f>+IF(G864="OUT of TIME",J864-VLOOKUP(B864,Enunciado!$F$3:$G$5,2,0),"")</f>
        <v/>
      </c>
    </row>
    <row r="865" spans="1:11" x14ac:dyDescent="0.25">
      <c r="A865" t="s">
        <v>874</v>
      </c>
      <c r="B865" t="s">
        <v>5</v>
      </c>
      <c r="C865" s="3">
        <v>41620</v>
      </c>
      <c r="D865" s="3">
        <v>41637</v>
      </c>
      <c r="E865" s="11" t="str">
        <f t="shared" si="102"/>
        <v>Dept4</v>
      </c>
      <c r="F865" s="1">
        <f>+VLOOKUP(B865,Enunciado!$F$3:$G$5,2,0)+C865</f>
        <v>41650</v>
      </c>
      <c r="G865" t="str">
        <f t="shared" si="103"/>
        <v>ON TIME</v>
      </c>
      <c r="H865">
        <f t="shared" si="104"/>
        <v>2013</v>
      </c>
      <c r="I865">
        <f t="shared" si="105"/>
        <v>12</v>
      </c>
      <c r="J865" s="15">
        <f t="shared" si="106"/>
        <v>17</v>
      </c>
      <c r="K865" t="str">
        <f>+IF(G865="OUT of TIME",J865-VLOOKUP(B865,Enunciado!$F$3:$G$5,2,0),"")</f>
        <v/>
      </c>
    </row>
    <row r="866" spans="1:11" x14ac:dyDescent="0.25">
      <c r="A866" t="s">
        <v>875</v>
      </c>
      <c r="B866" t="s">
        <v>8</v>
      </c>
      <c r="C866" s="3">
        <v>41319</v>
      </c>
      <c r="D866" s="3">
        <v>41324</v>
      </c>
      <c r="E866" s="11" t="str">
        <f t="shared" si="102"/>
        <v>Dept2</v>
      </c>
      <c r="F866" s="1">
        <f>+VLOOKUP(B866,Enunciado!$F$3:$G$5,2,0)+C866</f>
        <v>41324</v>
      </c>
      <c r="G866" t="str">
        <f t="shared" si="103"/>
        <v>ON TIME</v>
      </c>
      <c r="H866">
        <f t="shared" si="104"/>
        <v>2013</v>
      </c>
      <c r="I866">
        <f t="shared" si="105"/>
        <v>2</v>
      </c>
      <c r="J866" s="15">
        <f t="shared" si="106"/>
        <v>5</v>
      </c>
      <c r="K866" t="str">
        <f>+IF(G866="OUT of TIME",J866-VLOOKUP(B866,Enunciado!$F$3:$G$5,2,0),"")</f>
        <v/>
      </c>
    </row>
    <row r="867" spans="1:11" x14ac:dyDescent="0.25">
      <c r="A867" t="s">
        <v>876</v>
      </c>
      <c r="B867" t="s">
        <v>8</v>
      </c>
      <c r="C867" s="3">
        <v>41356</v>
      </c>
      <c r="D867" s="3">
        <v>41373</v>
      </c>
      <c r="E867" s="11" t="str">
        <f t="shared" si="102"/>
        <v>Dept3</v>
      </c>
      <c r="F867" s="1">
        <f>+VLOOKUP(B867,Enunciado!$F$3:$G$5,2,0)+C867</f>
        <v>41361</v>
      </c>
      <c r="G867" t="str">
        <f t="shared" si="103"/>
        <v>OUT OF TIME</v>
      </c>
      <c r="H867">
        <f t="shared" si="104"/>
        <v>2013</v>
      </c>
      <c r="I867">
        <f t="shared" si="105"/>
        <v>3</v>
      </c>
      <c r="J867" s="15">
        <f t="shared" si="106"/>
        <v>17</v>
      </c>
      <c r="K867">
        <f>+IF(G867="OUT of TIME",J867-VLOOKUP(B867,Enunciado!$F$3:$G$5,2,0),"")</f>
        <v>12</v>
      </c>
    </row>
    <row r="868" spans="1:11" x14ac:dyDescent="0.25">
      <c r="A868" t="s">
        <v>877</v>
      </c>
      <c r="B868" t="s">
        <v>5</v>
      </c>
      <c r="C868" s="3">
        <v>41046</v>
      </c>
      <c r="D868" s="3">
        <v>41047</v>
      </c>
      <c r="E868" s="11" t="str">
        <f t="shared" si="102"/>
        <v>Dept2</v>
      </c>
      <c r="F868" s="1">
        <f>+VLOOKUP(B868,Enunciado!$F$3:$G$5,2,0)+C868</f>
        <v>41076</v>
      </c>
      <c r="G868" t="str">
        <f t="shared" si="103"/>
        <v>ON TIME</v>
      </c>
      <c r="H868">
        <f t="shared" si="104"/>
        <v>2012</v>
      </c>
      <c r="I868">
        <f t="shared" si="105"/>
        <v>5</v>
      </c>
      <c r="J868" s="15">
        <f t="shared" si="106"/>
        <v>1</v>
      </c>
      <c r="K868" t="str">
        <f>+IF(G868="OUT of TIME",J868-VLOOKUP(B868,Enunciado!$F$3:$G$5,2,0),"")</f>
        <v/>
      </c>
    </row>
    <row r="869" spans="1:11" x14ac:dyDescent="0.25">
      <c r="A869" t="s">
        <v>878</v>
      </c>
      <c r="B869" t="s">
        <v>5</v>
      </c>
      <c r="C869" s="3">
        <v>41453</v>
      </c>
      <c r="D869" s="3">
        <v>41454</v>
      </c>
      <c r="E869" s="11" t="str">
        <f t="shared" si="102"/>
        <v>Dept3</v>
      </c>
      <c r="F869" s="1">
        <f>+VLOOKUP(B869,Enunciado!$F$3:$G$5,2,0)+C869</f>
        <v>41483</v>
      </c>
      <c r="G869" t="str">
        <f t="shared" si="103"/>
        <v>ON TIME</v>
      </c>
      <c r="H869">
        <f t="shared" si="104"/>
        <v>2013</v>
      </c>
      <c r="I869">
        <f t="shared" si="105"/>
        <v>6</v>
      </c>
      <c r="J869" s="15">
        <f t="shared" si="106"/>
        <v>1</v>
      </c>
      <c r="K869" t="str">
        <f>+IF(G869="OUT of TIME",J869-VLOOKUP(B869,Enunciado!$F$3:$G$5,2,0),"")</f>
        <v/>
      </c>
    </row>
    <row r="870" spans="1:11" x14ac:dyDescent="0.25">
      <c r="A870" t="s">
        <v>879</v>
      </c>
      <c r="B870" t="s">
        <v>8</v>
      </c>
      <c r="C870" s="3">
        <v>41011</v>
      </c>
      <c r="D870" s="3">
        <v>41012</v>
      </c>
      <c r="E870" s="11" t="str">
        <f t="shared" si="102"/>
        <v>Dept3</v>
      </c>
      <c r="F870" s="1">
        <f>+VLOOKUP(B870,Enunciado!$F$3:$G$5,2,0)+C870</f>
        <v>41016</v>
      </c>
      <c r="G870" t="str">
        <f t="shared" si="103"/>
        <v>ON TIME</v>
      </c>
      <c r="H870">
        <f t="shared" si="104"/>
        <v>2012</v>
      </c>
      <c r="I870">
        <f t="shared" si="105"/>
        <v>4</v>
      </c>
      <c r="J870" s="15">
        <f t="shared" si="106"/>
        <v>1</v>
      </c>
      <c r="K870" t="str">
        <f>+IF(G870="OUT of TIME",J870-VLOOKUP(B870,Enunciado!$F$3:$G$5,2,0),"")</f>
        <v/>
      </c>
    </row>
    <row r="871" spans="1:11" x14ac:dyDescent="0.25">
      <c r="A871" t="s">
        <v>880</v>
      </c>
      <c r="B871" t="s">
        <v>5</v>
      </c>
      <c r="C871" s="3">
        <v>41564</v>
      </c>
      <c r="D871" s="3">
        <v>41573</v>
      </c>
      <c r="E871" s="11" t="str">
        <f t="shared" si="102"/>
        <v>Dept5</v>
      </c>
      <c r="F871" s="1">
        <f>+VLOOKUP(B871,Enunciado!$F$3:$G$5,2,0)+C871</f>
        <v>41594</v>
      </c>
      <c r="G871" t="str">
        <f t="shared" si="103"/>
        <v>ON TIME</v>
      </c>
      <c r="H871">
        <f t="shared" si="104"/>
        <v>2013</v>
      </c>
      <c r="I871">
        <f t="shared" si="105"/>
        <v>10</v>
      </c>
      <c r="J871" s="15">
        <f t="shared" si="106"/>
        <v>9</v>
      </c>
      <c r="K871" t="str">
        <f>+IF(G871="OUT of TIME",J871-VLOOKUP(B871,Enunciado!$F$3:$G$5,2,0),"")</f>
        <v/>
      </c>
    </row>
    <row r="872" spans="1:11" x14ac:dyDescent="0.25">
      <c r="A872" t="s">
        <v>881</v>
      </c>
      <c r="B872" t="s">
        <v>5</v>
      </c>
      <c r="C872" s="3">
        <v>41516</v>
      </c>
      <c r="D872" s="3">
        <v>41519</v>
      </c>
      <c r="E872" s="11" t="str">
        <f t="shared" si="102"/>
        <v>Dept1</v>
      </c>
      <c r="F872" s="1">
        <f>+VLOOKUP(B872,Enunciado!$F$3:$G$5,2,0)+C872</f>
        <v>41546</v>
      </c>
      <c r="G872" t="str">
        <f t="shared" si="103"/>
        <v>ON TIME</v>
      </c>
      <c r="H872">
        <f t="shared" si="104"/>
        <v>2013</v>
      </c>
      <c r="I872">
        <f t="shared" si="105"/>
        <v>8</v>
      </c>
      <c r="J872" s="15">
        <f t="shared" si="106"/>
        <v>3</v>
      </c>
      <c r="K872" t="str">
        <f>+IF(G872="OUT of TIME",J872-VLOOKUP(B872,Enunciado!$F$3:$G$5,2,0),"")</f>
        <v/>
      </c>
    </row>
    <row r="873" spans="1:11" x14ac:dyDescent="0.25">
      <c r="A873" t="s">
        <v>882</v>
      </c>
      <c r="B873" t="s">
        <v>8</v>
      </c>
      <c r="C873" s="3">
        <v>41085</v>
      </c>
      <c r="D873" s="3">
        <v>41088</v>
      </c>
      <c r="E873" s="11" t="str">
        <f t="shared" si="102"/>
        <v>Dept6</v>
      </c>
      <c r="F873" s="1">
        <f>+VLOOKUP(B873,Enunciado!$F$3:$G$5,2,0)+C873</f>
        <v>41090</v>
      </c>
      <c r="G873" t="str">
        <f t="shared" si="103"/>
        <v>ON TIME</v>
      </c>
      <c r="H873">
        <f t="shared" si="104"/>
        <v>2012</v>
      </c>
      <c r="I873">
        <f t="shared" si="105"/>
        <v>6</v>
      </c>
      <c r="J873" s="15">
        <f t="shared" si="106"/>
        <v>3</v>
      </c>
      <c r="K873" t="str">
        <f>+IF(G873="OUT of TIME",J873-VLOOKUP(B873,Enunciado!$F$3:$G$5,2,0),"")</f>
        <v/>
      </c>
    </row>
    <row r="874" spans="1:11" x14ac:dyDescent="0.25">
      <c r="A874" t="s">
        <v>883</v>
      </c>
      <c r="B874" t="s">
        <v>7</v>
      </c>
      <c r="C874" s="3">
        <v>41176</v>
      </c>
      <c r="D874" s="3">
        <v>41180</v>
      </c>
      <c r="E874" s="11" t="str">
        <f t="shared" si="102"/>
        <v>Dept5</v>
      </c>
      <c r="F874" s="1">
        <f>+VLOOKUP(B874,Enunciado!$F$3:$G$5,2,0)+C874</f>
        <v>41191</v>
      </c>
      <c r="G874" t="str">
        <f t="shared" si="103"/>
        <v>ON TIME</v>
      </c>
      <c r="H874">
        <f t="shared" si="104"/>
        <v>2012</v>
      </c>
      <c r="I874">
        <f t="shared" si="105"/>
        <v>9</v>
      </c>
      <c r="J874" s="15">
        <f t="shared" si="106"/>
        <v>4</v>
      </c>
      <c r="K874" t="str">
        <f>+IF(G874="OUT of TIME",J874-VLOOKUP(B874,Enunciado!$F$3:$G$5,2,0),"")</f>
        <v/>
      </c>
    </row>
    <row r="875" spans="1:11" x14ac:dyDescent="0.25">
      <c r="A875" t="s">
        <v>884</v>
      </c>
      <c r="B875" t="s">
        <v>5</v>
      </c>
      <c r="C875" s="3">
        <v>41088</v>
      </c>
      <c r="D875" s="3">
        <v>41091</v>
      </c>
      <c r="E875" s="11" t="str">
        <f t="shared" si="102"/>
        <v>Dept6</v>
      </c>
      <c r="F875" s="1">
        <f>+VLOOKUP(B875,Enunciado!$F$3:$G$5,2,0)+C875</f>
        <v>41118</v>
      </c>
      <c r="G875" t="str">
        <f t="shared" si="103"/>
        <v>ON TIME</v>
      </c>
      <c r="H875">
        <f t="shared" si="104"/>
        <v>2012</v>
      </c>
      <c r="I875">
        <f t="shared" si="105"/>
        <v>6</v>
      </c>
      <c r="J875" s="15">
        <f t="shared" si="106"/>
        <v>3</v>
      </c>
      <c r="K875" t="str">
        <f>+IF(G875="OUT of TIME",J875-VLOOKUP(B875,Enunciado!$F$3:$G$5,2,0),"")</f>
        <v/>
      </c>
    </row>
    <row r="876" spans="1:11" x14ac:dyDescent="0.25">
      <c r="A876" t="s">
        <v>885</v>
      </c>
      <c r="B876" t="s">
        <v>7</v>
      </c>
      <c r="C876" s="3">
        <v>41187</v>
      </c>
      <c r="D876" s="3">
        <v>41187</v>
      </c>
      <c r="E876" s="11" t="str">
        <f t="shared" si="102"/>
        <v>Dept2</v>
      </c>
      <c r="F876" s="1">
        <f>+VLOOKUP(B876,Enunciado!$F$3:$G$5,2,0)+C876</f>
        <v>41202</v>
      </c>
      <c r="G876" t="str">
        <f t="shared" si="103"/>
        <v>ON TIME</v>
      </c>
      <c r="H876">
        <f t="shared" si="104"/>
        <v>2012</v>
      </c>
      <c r="I876">
        <f t="shared" si="105"/>
        <v>10</v>
      </c>
      <c r="J876" s="15">
        <f t="shared" si="106"/>
        <v>0</v>
      </c>
      <c r="K876" t="str">
        <f>+IF(G876="OUT of TIME",J876-VLOOKUP(B876,Enunciado!$F$3:$G$5,2,0),"")</f>
        <v/>
      </c>
    </row>
    <row r="877" spans="1:11" x14ac:dyDescent="0.25">
      <c r="A877" t="s">
        <v>886</v>
      </c>
      <c r="B877" t="s">
        <v>5</v>
      </c>
      <c r="C877" s="3">
        <v>41280</v>
      </c>
      <c r="D877" s="3">
        <v>41280</v>
      </c>
      <c r="E877" s="11" t="str">
        <f t="shared" si="102"/>
        <v>Dept4</v>
      </c>
      <c r="F877" s="1">
        <f>+VLOOKUP(B877,Enunciado!$F$3:$G$5,2,0)+C877</f>
        <v>41310</v>
      </c>
      <c r="G877" t="str">
        <f t="shared" si="103"/>
        <v>ON TIME</v>
      </c>
      <c r="H877">
        <f t="shared" si="104"/>
        <v>2013</v>
      </c>
      <c r="I877">
        <f t="shared" si="105"/>
        <v>1</v>
      </c>
      <c r="J877" s="15">
        <f t="shared" si="106"/>
        <v>0</v>
      </c>
      <c r="K877" t="str">
        <f>+IF(G877="OUT of TIME",J877-VLOOKUP(B877,Enunciado!$F$3:$G$5,2,0),"")</f>
        <v/>
      </c>
    </row>
    <row r="878" spans="1:11" x14ac:dyDescent="0.25">
      <c r="A878" t="s">
        <v>887</v>
      </c>
      <c r="B878" t="s">
        <v>7</v>
      </c>
      <c r="C878" s="3">
        <v>41241</v>
      </c>
      <c r="D878" s="3">
        <v>41243</v>
      </c>
      <c r="E878" s="11" t="str">
        <f t="shared" si="102"/>
        <v>Dept6</v>
      </c>
      <c r="F878" s="1">
        <f>+VLOOKUP(B878,Enunciado!$F$3:$G$5,2,0)+C878</f>
        <v>41256</v>
      </c>
      <c r="G878" t="str">
        <f t="shared" si="103"/>
        <v>ON TIME</v>
      </c>
      <c r="H878">
        <f t="shared" si="104"/>
        <v>2012</v>
      </c>
      <c r="I878">
        <f t="shared" si="105"/>
        <v>11</v>
      </c>
      <c r="J878" s="15">
        <f t="shared" si="106"/>
        <v>2</v>
      </c>
      <c r="K878" t="str">
        <f>+IF(G878="OUT of TIME",J878-VLOOKUP(B878,Enunciado!$F$3:$G$5,2,0),"")</f>
        <v/>
      </c>
    </row>
    <row r="879" spans="1:11" x14ac:dyDescent="0.25">
      <c r="A879" t="s">
        <v>888</v>
      </c>
      <c r="B879" t="s">
        <v>7</v>
      </c>
      <c r="C879" s="3">
        <v>41216</v>
      </c>
      <c r="D879" s="3">
        <v>41230</v>
      </c>
      <c r="E879" s="11" t="str">
        <f t="shared" si="102"/>
        <v>Dept2</v>
      </c>
      <c r="F879" s="1">
        <f>+VLOOKUP(B879,Enunciado!$F$3:$G$5,2,0)+C879</f>
        <v>41231</v>
      </c>
      <c r="G879" t="str">
        <f t="shared" si="103"/>
        <v>ON TIME</v>
      </c>
      <c r="H879">
        <f t="shared" si="104"/>
        <v>2012</v>
      </c>
      <c r="I879">
        <f t="shared" si="105"/>
        <v>11</v>
      </c>
      <c r="J879" s="15">
        <f t="shared" si="106"/>
        <v>14</v>
      </c>
      <c r="K879" t="str">
        <f>+IF(G879="OUT of TIME",J879-VLOOKUP(B879,Enunciado!$F$3:$G$5,2,0),"")</f>
        <v/>
      </c>
    </row>
    <row r="880" spans="1:11" x14ac:dyDescent="0.25">
      <c r="A880" t="s">
        <v>889</v>
      </c>
      <c r="B880" t="s">
        <v>5</v>
      </c>
      <c r="C880" s="3">
        <v>40984</v>
      </c>
      <c r="D880" s="3">
        <v>40990</v>
      </c>
      <c r="E880" s="11" t="str">
        <f t="shared" si="102"/>
        <v>Dept1</v>
      </c>
      <c r="F880" s="1">
        <f>+VLOOKUP(B880,Enunciado!$F$3:$G$5,2,0)+C880</f>
        <v>41014</v>
      </c>
      <c r="G880" t="str">
        <f t="shared" si="103"/>
        <v>ON TIME</v>
      </c>
      <c r="H880">
        <f t="shared" si="104"/>
        <v>2012</v>
      </c>
      <c r="I880">
        <f t="shared" si="105"/>
        <v>3</v>
      </c>
      <c r="J880" s="15">
        <f t="shared" si="106"/>
        <v>6</v>
      </c>
      <c r="K880" t="str">
        <f>+IF(G880="OUT of TIME",J880-VLOOKUP(B880,Enunciado!$F$3:$G$5,2,0),"")</f>
        <v/>
      </c>
    </row>
    <row r="881" spans="1:11" x14ac:dyDescent="0.25">
      <c r="A881" t="s">
        <v>890</v>
      </c>
      <c r="B881" t="s">
        <v>7</v>
      </c>
      <c r="C881" s="3">
        <v>41404</v>
      </c>
      <c r="D881" s="3">
        <v>41453</v>
      </c>
      <c r="E881" s="11" t="str">
        <f t="shared" si="102"/>
        <v>Dept3</v>
      </c>
      <c r="F881" s="1">
        <f>+VLOOKUP(B881,Enunciado!$F$3:$G$5,2,0)+C881</f>
        <v>41419</v>
      </c>
      <c r="G881" t="str">
        <f t="shared" si="103"/>
        <v>OUT OF TIME</v>
      </c>
      <c r="H881">
        <f t="shared" si="104"/>
        <v>2013</v>
      </c>
      <c r="I881">
        <f t="shared" si="105"/>
        <v>5</v>
      </c>
      <c r="J881" s="15">
        <f t="shared" si="106"/>
        <v>49</v>
      </c>
      <c r="K881">
        <f>+IF(G881="OUT of TIME",J881-VLOOKUP(B881,Enunciado!$F$3:$G$5,2,0),"")</f>
        <v>34</v>
      </c>
    </row>
    <row r="882" spans="1:11" x14ac:dyDescent="0.25">
      <c r="A882" t="s">
        <v>891</v>
      </c>
      <c r="B882" t="s">
        <v>8</v>
      </c>
      <c r="C882" s="3">
        <v>41017</v>
      </c>
      <c r="D882" s="3">
        <v>41020</v>
      </c>
      <c r="E882" s="11" t="str">
        <f t="shared" si="102"/>
        <v>Dept5</v>
      </c>
      <c r="F882" s="1">
        <f>+VLOOKUP(B882,Enunciado!$F$3:$G$5,2,0)+C882</f>
        <v>41022</v>
      </c>
      <c r="G882" t="str">
        <f t="shared" si="103"/>
        <v>ON TIME</v>
      </c>
      <c r="H882">
        <f t="shared" si="104"/>
        <v>2012</v>
      </c>
      <c r="I882">
        <f t="shared" si="105"/>
        <v>4</v>
      </c>
      <c r="J882" s="15">
        <f t="shared" si="106"/>
        <v>3</v>
      </c>
      <c r="K882" t="str">
        <f>+IF(G882="OUT of TIME",J882-VLOOKUP(B882,Enunciado!$F$3:$G$5,2,0),"")</f>
        <v/>
      </c>
    </row>
    <row r="883" spans="1:11" x14ac:dyDescent="0.25">
      <c r="A883" t="s">
        <v>892</v>
      </c>
      <c r="B883" t="s">
        <v>5</v>
      </c>
      <c r="C883" s="3">
        <v>41090</v>
      </c>
      <c r="D883" s="3">
        <v>41099</v>
      </c>
      <c r="E883" s="11" t="str">
        <f t="shared" si="102"/>
        <v>Dept2</v>
      </c>
      <c r="F883" s="1">
        <f>+VLOOKUP(B883,Enunciado!$F$3:$G$5,2,0)+C883</f>
        <v>41120</v>
      </c>
      <c r="G883" t="str">
        <f t="shared" si="103"/>
        <v>ON TIME</v>
      </c>
      <c r="H883">
        <f t="shared" si="104"/>
        <v>2012</v>
      </c>
      <c r="I883">
        <f t="shared" si="105"/>
        <v>6</v>
      </c>
      <c r="J883" s="15">
        <f t="shared" si="106"/>
        <v>9</v>
      </c>
      <c r="K883" t="str">
        <f>+IF(G883="OUT of TIME",J883-VLOOKUP(B883,Enunciado!$F$3:$G$5,2,0),"")</f>
        <v/>
      </c>
    </row>
    <row r="884" spans="1:11" x14ac:dyDescent="0.25">
      <c r="A884" t="s">
        <v>893</v>
      </c>
      <c r="B884" t="s">
        <v>5</v>
      </c>
      <c r="C884" s="3">
        <v>41463</v>
      </c>
      <c r="D884" s="3">
        <v>41466</v>
      </c>
      <c r="E884" s="11" t="str">
        <f t="shared" si="102"/>
        <v>Dept1</v>
      </c>
      <c r="F884" s="1">
        <f>+VLOOKUP(B884,Enunciado!$F$3:$G$5,2,0)+C884</f>
        <v>41493</v>
      </c>
      <c r="G884" t="str">
        <f t="shared" si="103"/>
        <v>ON TIME</v>
      </c>
      <c r="H884">
        <f t="shared" si="104"/>
        <v>2013</v>
      </c>
      <c r="I884">
        <f t="shared" si="105"/>
        <v>7</v>
      </c>
      <c r="J884" s="15">
        <f t="shared" si="106"/>
        <v>3</v>
      </c>
      <c r="K884" t="str">
        <f>+IF(G884="OUT of TIME",J884-VLOOKUP(B884,Enunciado!$F$3:$G$5,2,0),"")</f>
        <v/>
      </c>
    </row>
    <row r="885" spans="1:11" x14ac:dyDescent="0.25">
      <c r="A885" t="s">
        <v>894</v>
      </c>
      <c r="B885" t="s">
        <v>5</v>
      </c>
      <c r="C885" s="3">
        <v>41571</v>
      </c>
      <c r="D885" s="3">
        <v>41575</v>
      </c>
      <c r="E885" s="11" t="str">
        <f t="shared" si="102"/>
        <v>Dept1</v>
      </c>
      <c r="F885" s="1">
        <f>+VLOOKUP(B885,Enunciado!$F$3:$G$5,2,0)+C885</f>
        <v>41601</v>
      </c>
      <c r="G885" t="str">
        <f t="shared" si="103"/>
        <v>ON TIME</v>
      </c>
      <c r="H885">
        <f t="shared" si="104"/>
        <v>2013</v>
      </c>
      <c r="I885">
        <f t="shared" si="105"/>
        <v>10</v>
      </c>
      <c r="J885" s="15">
        <f t="shared" si="106"/>
        <v>4</v>
      </c>
      <c r="K885" t="str">
        <f>+IF(G885="OUT of TIME",J885-VLOOKUP(B885,Enunciado!$F$3:$G$5,2,0),"")</f>
        <v/>
      </c>
    </row>
    <row r="886" spans="1:11" x14ac:dyDescent="0.25">
      <c r="A886" t="s">
        <v>895</v>
      </c>
      <c r="B886" t="s">
        <v>8</v>
      </c>
      <c r="C886" s="3">
        <v>41590</v>
      </c>
      <c r="D886" s="3">
        <v>41592</v>
      </c>
      <c r="E886" s="11" t="str">
        <f t="shared" si="102"/>
        <v>Dept6</v>
      </c>
      <c r="F886" s="1">
        <f>+VLOOKUP(B886,Enunciado!$F$3:$G$5,2,0)+C886</f>
        <v>41595</v>
      </c>
      <c r="G886" t="str">
        <f t="shared" si="103"/>
        <v>ON TIME</v>
      </c>
      <c r="H886">
        <f t="shared" si="104"/>
        <v>2013</v>
      </c>
      <c r="I886">
        <f t="shared" si="105"/>
        <v>11</v>
      </c>
      <c r="J886" s="15">
        <f t="shared" si="106"/>
        <v>2</v>
      </c>
      <c r="K886" t="str">
        <f>+IF(G886="OUT of TIME",J886-VLOOKUP(B886,Enunciado!$F$3:$G$5,2,0),"")</f>
        <v/>
      </c>
    </row>
    <row r="887" spans="1:11" x14ac:dyDescent="0.25">
      <c r="A887" t="s">
        <v>896</v>
      </c>
      <c r="B887" t="s">
        <v>8</v>
      </c>
      <c r="C887" s="3">
        <v>41521</v>
      </c>
      <c r="D887" s="3">
        <v>41562</v>
      </c>
      <c r="E887" s="11" t="str">
        <f t="shared" si="102"/>
        <v>Dept1</v>
      </c>
      <c r="F887" s="1">
        <f>+VLOOKUP(B887,Enunciado!$F$3:$G$5,2,0)+C887</f>
        <v>41526</v>
      </c>
      <c r="G887" t="str">
        <f t="shared" si="103"/>
        <v>OUT OF TIME</v>
      </c>
      <c r="H887">
        <f t="shared" si="104"/>
        <v>2013</v>
      </c>
      <c r="I887">
        <f t="shared" si="105"/>
        <v>9</v>
      </c>
      <c r="J887" s="15">
        <f t="shared" si="106"/>
        <v>41</v>
      </c>
      <c r="K887">
        <f>+IF(G887="OUT of TIME",J887-VLOOKUP(B887,Enunciado!$F$3:$G$5,2,0),"")</f>
        <v>36</v>
      </c>
    </row>
    <row r="888" spans="1:11" x14ac:dyDescent="0.25">
      <c r="A888" t="s">
        <v>897</v>
      </c>
      <c r="B888" t="s">
        <v>7</v>
      </c>
      <c r="C888" s="3">
        <v>41089</v>
      </c>
      <c r="D888" s="3">
        <v>41092</v>
      </c>
      <c r="E888" s="11" t="str">
        <f t="shared" si="102"/>
        <v>Dept2</v>
      </c>
      <c r="F888" s="1">
        <f>+VLOOKUP(B888,Enunciado!$F$3:$G$5,2,0)+C888</f>
        <v>41104</v>
      </c>
      <c r="G888" t="str">
        <f t="shared" si="103"/>
        <v>ON TIME</v>
      </c>
      <c r="H888">
        <f t="shared" si="104"/>
        <v>2012</v>
      </c>
      <c r="I888">
        <f t="shared" si="105"/>
        <v>6</v>
      </c>
      <c r="J888" s="15">
        <f t="shared" si="106"/>
        <v>3</v>
      </c>
      <c r="K888" t="str">
        <f>+IF(G888="OUT of TIME",J888-VLOOKUP(B888,Enunciado!$F$3:$G$5,2,0),"")</f>
        <v/>
      </c>
    </row>
    <row r="889" spans="1:11" x14ac:dyDescent="0.25">
      <c r="A889" t="s">
        <v>898</v>
      </c>
      <c r="B889" t="s">
        <v>8</v>
      </c>
      <c r="C889" s="3">
        <v>41605</v>
      </c>
      <c r="D889" s="3">
        <v>41637</v>
      </c>
      <c r="E889" s="11" t="str">
        <f t="shared" si="102"/>
        <v>Dept1</v>
      </c>
      <c r="F889" s="1">
        <f>+VLOOKUP(B889,Enunciado!$F$3:$G$5,2,0)+C889</f>
        <v>41610</v>
      </c>
      <c r="G889" t="str">
        <f t="shared" si="103"/>
        <v>OUT OF TIME</v>
      </c>
      <c r="H889">
        <f t="shared" si="104"/>
        <v>2013</v>
      </c>
      <c r="I889">
        <f t="shared" si="105"/>
        <v>11</v>
      </c>
      <c r="J889" s="15">
        <f t="shared" si="106"/>
        <v>32</v>
      </c>
      <c r="K889">
        <f>+IF(G889="OUT of TIME",J889-VLOOKUP(B889,Enunciado!$F$3:$G$5,2,0),"")</f>
        <v>27</v>
      </c>
    </row>
    <row r="890" spans="1:11" x14ac:dyDescent="0.25">
      <c r="A890" t="s">
        <v>899</v>
      </c>
      <c r="B890" t="s">
        <v>8</v>
      </c>
      <c r="C890" s="3">
        <v>40936</v>
      </c>
      <c r="D890" s="3">
        <v>40976</v>
      </c>
      <c r="E890" s="11" t="str">
        <f t="shared" si="102"/>
        <v>Dept5</v>
      </c>
      <c r="F890" s="1">
        <f>+VLOOKUP(B890,Enunciado!$F$3:$G$5,2,0)+C890</f>
        <v>40941</v>
      </c>
      <c r="G890" t="str">
        <f t="shared" si="103"/>
        <v>OUT OF TIME</v>
      </c>
      <c r="H890">
        <f t="shared" si="104"/>
        <v>2012</v>
      </c>
      <c r="I890">
        <f t="shared" si="105"/>
        <v>1</v>
      </c>
      <c r="J890" s="15">
        <f t="shared" si="106"/>
        <v>40</v>
      </c>
      <c r="K890">
        <f>+IF(G890="OUT of TIME",J890-VLOOKUP(B890,Enunciado!$F$3:$G$5,2,0),"")</f>
        <v>35</v>
      </c>
    </row>
    <row r="891" spans="1:11" x14ac:dyDescent="0.25">
      <c r="A891" t="s">
        <v>900</v>
      </c>
      <c r="B891" t="s">
        <v>5</v>
      </c>
      <c r="C891" s="3">
        <v>41395</v>
      </c>
      <c r="D891" s="3">
        <v>41399</v>
      </c>
      <c r="E891" s="11" t="str">
        <f t="shared" si="102"/>
        <v>Dept3</v>
      </c>
      <c r="F891" s="1">
        <f>+VLOOKUP(B891,Enunciado!$F$3:$G$5,2,0)+C891</f>
        <v>41425</v>
      </c>
      <c r="G891" t="str">
        <f t="shared" si="103"/>
        <v>ON TIME</v>
      </c>
      <c r="H891">
        <f t="shared" si="104"/>
        <v>2013</v>
      </c>
      <c r="I891">
        <f t="shared" si="105"/>
        <v>5</v>
      </c>
      <c r="J891" s="15">
        <f t="shared" si="106"/>
        <v>4</v>
      </c>
      <c r="K891" t="str">
        <f>+IF(G891="OUT of TIME",J891-VLOOKUP(B891,Enunciado!$F$3:$G$5,2,0),"")</f>
        <v/>
      </c>
    </row>
    <row r="892" spans="1:11" x14ac:dyDescent="0.25">
      <c r="A892" t="s">
        <v>901</v>
      </c>
      <c r="B892" t="s">
        <v>7</v>
      </c>
      <c r="C892" s="3">
        <v>40990</v>
      </c>
      <c r="D892" s="3">
        <v>40996</v>
      </c>
      <c r="E892" s="11" t="str">
        <f t="shared" si="102"/>
        <v>Dept1</v>
      </c>
      <c r="F892" s="1">
        <f>+VLOOKUP(B892,Enunciado!$F$3:$G$5,2,0)+C892</f>
        <v>41005</v>
      </c>
      <c r="G892" t="str">
        <f t="shared" si="103"/>
        <v>ON TIME</v>
      </c>
      <c r="H892">
        <f t="shared" si="104"/>
        <v>2012</v>
      </c>
      <c r="I892">
        <f t="shared" si="105"/>
        <v>3</v>
      </c>
      <c r="J892" s="15">
        <f t="shared" si="106"/>
        <v>6</v>
      </c>
      <c r="K892" t="str">
        <f>+IF(G892="OUT of TIME",J892-VLOOKUP(B892,Enunciado!$F$3:$G$5,2,0),"")</f>
        <v/>
      </c>
    </row>
    <row r="893" spans="1:11" x14ac:dyDescent="0.25">
      <c r="A893" t="s">
        <v>902</v>
      </c>
      <c r="B893" t="s">
        <v>7</v>
      </c>
      <c r="C893" s="3">
        <v>41248</v>
      </c>
      <c r="D893" s="3">
        <v>41248</v>
      </c>
      <c r="E893" s="11" t="str">
        <f t="shared" si="102"/>
        <v>Dept5</v>
      </c>
      <c r="F893" s="1">
        <f>+VLOOKUP(B893,Enunciado!$F$3:$G$5,2,0)+C893</f>
        <v>41263</v>
      </c>
      <c r="G893" t="str">
        <f t="shared" si="103"/>
        <v>ON TIME</v>
      </c>
      <c r="H893">
        <f t="shared" si="104"/>
        <v>2012</v>
      </c>
      <c r="I893">
        <f t="shared" si="105"/>
        <v>12</v>
      </c>
      <c r="J893" s="15">
        <f t="shared" si="106"/>
        <v>0</v>
      </c>
      <c r="K893" t="str">
        <f>+IF(G893="OUT of TIME",J893-VLOOKUP(B893,Enunciado!$F$3:$G$5,2,0),"")</f>
        <v/>
      </c>
    </row>
    <row r="894" spans="1:11" x14ac:dyDescent="0.25">
      <c r="A894" t="s">
        <v>903</v>
      </c>
      <c r="B894" t="s">
        <v>5</v>
      </c>
      <c r="C894" s="3">
        <v>41471</v>
      </c>
      <c r="D894" s="3">
        <v>41472</v>
      </c>
      <c r="E894" s="11" t="str">
        <f t="shared" si="102"/>
        <v>Dept5</v>
      </c>
      <c r="F894" s="1">
        <f>+VLOOKUP(B894,Enunciado!$F$3:$G$5,2,0)+C894</f>
        <v>41501</v>
      </c>
      <c r="G894" t="str">
        <f t="shared" si="103"/>
        <v>ON TIME</v>
      </c>
      <c r="H894">
        <f t="shared" si="104"/>
        <v>2013</v>
      </c>
      <c r="I894">
        <f t="shared" si="105"/>
        <v>7</v>
      </c>
      <c r="J894" s="15">
        <f t="shared" si="106"/>
        <v>1</v>
      </c>
      <c r="K894" t="str">
        <f>+IF(G894="OUT of TIME",J894-VLOOKUP(B894,Enunciado!$F$3:$G$5,2,0),"")</f>
        <v/>
      </c>
    </row>
    <row r="895" spans="1:11" x14ac:dyDescent="0.25">
      <c r="A895" t="s">
        <v>904</v>
      </c>
      <c r="B895" t="s">
        <v>5</v>
      </c>
      <c r="C895" s="3">
        <v>41005</v>
      </c>
      <c r="D895" s="3">
        <v>41007</v>
      </c>
      <c r="E895" s="11" t="str">
        <f t="shared" si="102"/>
        <v>Dept1</v>
      </c>
      <c r="F895" s="1">
        <f>+VLOOKUP(B895,Enunciado!$F$3:$G$5,2,0)+C895</f>
        <v>41035</v>
      </c>
      <c r="G895" t="str">
        <f t="shared" si="103"/>
        <v>ON TIME</v>
      </c>
      <c r="H895">
        <f t="shared" si="104"/>
        <v>2012</v>
      </c>
      <c r="I895">
        <f t="shared" si="105"/>
        <v>4</v>
      </c>
      <c r="J895" s="15">
        <f t="shared" si="106"/>
        <v>2</v>
      </c>
      <c r="K895" t="str">
        <f>+IF(G895="OUT of TIME",J895-VLOOKUP(B895,Enunciado!$F$3:$G$5,2,0),"")</f>
        <v/>
      </c>
    </row>
    <row r="896" spans="1:11" x14ac:dyDescent="0.25">
      <c r="A896" t="s">
        <v>905</v>
      </c>
      <c r="B896" t="s">
        <v>8</v>
      </c>
      <c r="C896" s="3">
        <v>41351</v>
      </c>
      <c r="D896" s="3">
        <v>41356</v>
      </c>
      <c r="E896" s="11" t="str">
        <f t="shared" si="102"/>
        <v>Dept6</v>
      </c>
      <c r="F896" s="1">
        <f>+VLOOKUP(B896,Enunciado!$F$3:$G$5,2,0)+C896</f>
        <v>41356</v>
      </c>
      <c r="G896" t="str">
        <f t="shared" si="103"/>
        <v>ON TIME</v>
      </c>
      <c r="H896">
        <f t="shared" si="104"/>
        <v>2013</v>
      </c>
      <c r="I896">
        <f t="shared" si="105"/>
        <v>3</v>
      </c>
      <c r="J896" s="15">
        <f t="shared" si="106"/>
        <v>5</v>
      </c>
      <c r="K896" t="str">
        <f>+IF(G896="OUT of TIME",J896-VLOOKUP(B896,Enunciado!$F$3:$G$5,2,0),"")</f>
        <v/>
      </c>
    </row>
    <row r="897" spans="1:11" x14ac:dyDescent="0.25">
      <c r="A897" t="s">
        <v>906</v>
      </c>
      <c r="B897" t="s">
        <v>8</v>
      </c>
      <c r="C897" s="3">
        <v>41100</v>
      </c>
      <c r="D897" s="3">
        <v>41100</v>
      </c>
      <c r="E897" s="11" t="str">
        <f t="shared" si="102"/>
        <v>Dept3</v>
      </c>
      <c r="F897" s="1">
        <f>+VLOOKUP(B897,Enunciado!$F$3:$G$5,2,0)+C897</f>
        <v>41105</v>
      </c>
      <c r="G897" t="str">
        <f t="shared" si="103"/>
        <v>ON TIME</v>
      </c>
      <c r="H897">
        <f t="shared" si="104"/>
        <v>2012</v>
      </c>
      <c r="I897">
        <f t="shared" si="105"/>
        <v>7</v>
      </c>
      <c r="J897" s="15">
        <f t="shared" si="106"/>
        <v>0</v>
      </c>
      <c r="K897" t="str">
        <f>+IF(G897="OUT of TIME",J897-VLOOKUP(B897,Enunciado!$F$3:$G$5,2,0),"")</f>
        <v/>
      </c>
    </row>
    <row r="898" spans="1:11" x14ac:dyDescent="0.25">
      <c r="A898" t="s">
        <v>907</v>
      </c>
      <c r="B898" t="s">
        <v>7</v>
      </c>
      <c r="C898" s="3">
        <v>41420</v>
      </c>
      <c r="D898" s="3">
        <v>41421</v>
      </c>
      <c r="E898" s="11" t="str">
        <f t="shared" si="102"/>
        <v>Dept5</v>
      </c>
      <c r="F898" s="1">
        <f>+VLOOKUP(B898,Enunciado!$F$3:$G$5,2,0)+C898</f>
        <v>41435</v>
      </c>
      <c r="G898" t="str">
        <f t="shared" si="103"/>
        <v>ON TIME</v>
      </c>
      <c r="H898">
        <f t="shared" si="104"/>
        <v>2013</v>
      </c>
      <c r="I898">
        <f t="shared" si="105"/>
        <v>5</v>
      </c>
      <c r="J898" s="15">
        <f t="shared" si="106"/>
        <v>1</v>
      </c>
      <c r="K898" t="str">
        <f>+IF(G898="OUT of TIME",J898-VLOOKUP(B898,Enunciado!$F$3:$G$5,2,0),"")</f>
        <v/>
      </c>
    </row>
    <row r="899" spans="1:11" x14ac:dyDescent="0.25">
      <c r="A899" t="s">
        <v>908</v>
      </c>
      <c r="B899" t="s">
        <v>7</v>
      </c>
      <c r="C899" s="3">
        <v>41314</v>
      </c>
      <c r="D899" s="3">
        <v>41325</v>
      </c>
      <c r="E899" s="11" t="str">
        <f t="shared" ref="E899:E962" si="107">+LEFT(A899,5)</f>
        <v>Dept6</v>
      </c>
      <c r="F899" s="1">
        <f>+VLOOKUP(B899,Enunciado!$F$3:$G$5,2,0)+C899</f>
        <v>41329</v>
      </c>
      <c r="G899" t="str">
        <f t="shared" ref="G899:G962" si="108">+IF(F899&gt;=D899,"ON TIME","OUT OF TIME")</f>
        <v>ON TIME</v>
      </c>
      <c r="H899">
        <f t="shared" ref="H899:H962" si="109">+YEAR(C899)</f>
        <v>2013</v>
      </c>
      <c r="I899">
        <f t="shared" ref="I899:I962" si="110">+MONTH(C899)</f>
        <v>2</v>
      </c>
      <c r="J899" s="15">
        <f t="shared" ref="J899:J962" si="111">+D899-C899</f>
        <v>11</v>
      </c>
      <c r="K899" t="str">
        <f>+IF(G899="OUT of TIME",J899-VLOOKUP(B899,Enunciado!$F$3:$G$5,2,0),"")</f>
        <v/>
      </c>
    </row>
    <row r="900" spans="1:11" x14ac:dyDescent="0.25">
      <c r="A900" t="s">
        <v>909</v>
      </c>
      <c r="B900" t="s">
        <v>7</v>
      </c>
      <c r="C900" s="3">
        <v>40960</v>
      </c>
      <c r="D900" s="3">
        <v>40984</v>
      </c>
      <c r="E900" s="11" t="str">
        <f t="shared" si="107"/>
        <v>Dept4</v>
      </c>
      <c r="F900" s="1">
        <f>+VLOOKUP(B900,Enunciado!$F$3:$G$5,2,0)+C900</f>
        <v>40975</v>
      </c>
      <c r="G900" t="str">
        <f t="shared" si="108"/>
        <v>OUT OF TIME</v>
      </c>
      <c r="H900">
        <f t="shared" si="109"/>
        <v>2012</v>
      </c>
      <c r="I900">
        <f t="shared" si="110"/>
        <v>2</v>
      </c>
      <c r="J900" s="15">
        <f t="shared" si="111"/>
        <v>24</v>
      </c>
      <c r="K900">
        <f>+IF(G900="OUT of TIME",J900-VLOOKUP(B900,Enunciado!$F$3:$G$5,2,0),"")</f>
        <v>9</v>
      </c>
    </row>
    <row r="901" spans="1:11" x14ac:dyDescent="0.25">
      <c r="A901" t="s">
        <v>910</v>
      </c>
      <c r="B901" t="s">
        <v>8</v>
      </c>
      <c r="C901" s="3">
        <v>41216</v>
      </c>
      <c r="D901" s="3">
        <v>41220</v>
      </c>
      <c r="E901" s="11" t="str">
        <f t="shared" si="107"/>
        <v>Dept2</v>
      </c>
      <c r="F901" s="1">
        <f>+VLOOKUP(B901,Enunciado!$F$3:$G$5,2,0)+C901</f>
        <v>41221</v>
      </c>
      <c r="G901" t="str">
        <f t="shared" si="108"/>
        <v>ON TIME</v>
      </c>
      <c r="H901">
        <f t="shared" si="109"/>
        <v>2012</v>
      </c>
      <c r="I901">
        <f t="shared" si="110"/>
        <v>11</v>
      </c>
      <c r="J901" s="15">
        <f t="shared" si="111"/>
        <v>4</v>
      </c>
      <c r="K901" t="str">
        <f>+IF(G901="OUT of TIME",J901-VLOOKUP(B901,Enunciado!$F$3:$G$5,2,0),"")</f>
        <v/>
      </c>
    </row>
    <row r="902" spans="1:11" x14ac:dyDescent="0.25">
      <c r="A902" t="s">
        <v>911</v>
      </c>
      <c r="B902" t="s">
        <v>5</v>
      </c>
      <c r="C902" s="3">
        <v>41462</v>
      </c>
      <c r="D902" s="3">
        <v>41464</v>
      </c>
      <c r="E902" s="11" t="str">
        <f t="shared" si="107"/>
        <v>Dept4</v>
      </c>
      <c r="F902" s="1">
        <f>+VLOOKUP(B902,Enunciado!$F$3:$G$5,2,0)+C902</f>
        <v>41492</v>
      </c>
      <c r="G902" t="str">
        <f t="shared" si="108"/>
        <v>ON TIME</v>
      </c>
      <c r="H902">
        <f t="shared" si="109"/>
        <v>2013</v>
      </c>
      <c r="I902">
        <f t="shared" si="110"/>
        <v>7</v>
      </c>
      <c r="J902" s="15">
        <f t="shared" si="111"/>
        <v>2</v>
      </c>
      <c r="K902" t="str">
        <f>+IF(G902="OUT of TIME",J902-VLOOKUP(B902,Enunciado!$F$3:$G$5,2,0),"")</f>
        <v/>
      </c>
    </row>
    <row r="903" spans="1:11" x14ac:dyDescent="0.25">
      <c r="A903" t="s">
        <v>912</v>
      </c>
      <c r="B903" t="s">
        <v>8</v>
      </c>
      <c r="C903" s="3">
        <v>41269</v>
      </c>
      <c r="D903" s="3">
        <v>41291</v>
      </c>
      <c r="E903" s="11" t="str">
        <f t="shared" si="107"/>
        <v>Dept1</v>
      </c>
      <c r="F903" s="1">
        <f>+VLOOKUP(B903,Enunciado!$F$3:$G$5,2,0)+C903</f>
        <v>41274</v>
      </c>
      <c r="G903" t="str">
        <f t="shared" si="108"/>
        <v>OUT OF TIME</v>
      </c>
      <c r="H903">
        <f t="shared" si="109"/>
        <v>2012</v>
      </c>
      <c r="I903">
        <f t="shared" si="110"/>
        <v>12</v>
      </c>
      <c r="J903" s="15">
        <f t="shared" si="111"/>
        <v>22</v>
      </c>
      <c r="K903">
        <f>+IF(G903="OUT of TIME",J903-VLOOKUP(B903,Enunciado!$F$3:$G$5,2,0),"")</f>
        <v>17</v>
      </c>
    </row>
    <row r="904" spans="1:11" x14ac:dyDescent="0.25">
      <c r="A904" t="s">
        <v>913</v>
      </c>
      <c r="B904" t="s">
        <v>7</v>
      </c>
      <c r="C904" s="3">
        <v>41294</v>
      </c>
      <c r="D904" s="3">
        <v>41300</v>
      </c>
      <c r="E904" s="11" t="str">
        <f t="shared" si="107"/>
        <v>Dept2</v>
      </c>
      <c r="F904" s="1">
        <f>+VLOOKUP(B904,Enunciado!$F$3:$G$5,2,0)+C904</f>
        <v>41309</v>
      </c>
      <c r="G904" t="str">
        <f t="shared" si="108"/>
        <v>ON TIME</v>
      </c>
      <c r="H904">
        <f t="shared" si="109"/>
        <v>2013</v>
      </c>
      <c r="I904">
        <f t="shared" si="110"/>
        <v>1</v>
      </c>
      <c r="J904" s="15">
        <f t="shared" si="111"/>
        <v>6</v>
      </c>
      <c r="K904" t="str">
        <f>+IF(G904="OUT of TIME",J904-VLOOKUP(B904,Enunciado!$F$3:$G$5,2,0),"")</f>
        <v/>
      </c>
    </row>
    <row r="905" spans="1:11" x14ac:dyDescent="0.25">
      <c r="A905" t="s">
        <v>914</v>
      </c>
      <c r="B905" t="s">
        <v>8</v>
      </c>
      <c r="C905" s="3">
        <v>41244</v>
      </c>
      <c r="D905" s="3">
        <v>41248</v>
      </c>
      <c r="E905" s="11" t="str">
        <f t="shared" si="107"/>
        <v>Dept4</v>
      </c>
      <c r="F905" s="1">
        <f>+VLOOKUP(B905,Enunciado!$F$3:$G$5,2,0)+C905</f>
        <v>41249</v>
      </c>
      <c r="G905" t="str">
        <f t="shared" si="108"/>
        <v>ON TIME</v>
      </c>
      <c r="H905">
        <f t="shared" si="109"/>
        <v>2012</v>
      </c>
      <c r="I905">
        <f t="shared" si="110"/>
        <v>12</v>
      </c>
      <c r="J905" s="15">
        <f t="shared" si="111"/>
        <v>4</v>
      </c>
      <c r="K905" t="str">
        <f>+IF(G905="OUT of TIME",J905-VLOOKUP(B905,Enunciado!$F$3:$G$5,2,0),"")</f>
        <v/>
      </c>
    </row>
    <row r="906" spans="1:11" x14ac:dyDescent="0.25">
      <c r="A906" t="s">
        <v>915</v>
      </c>
      <c r="B906" t="s">
        <v>8</v>
      </c>
      <c r="C906" s="3">
        <v>41024</v>
      </c>
      <c r="D906" s="3">
        <v>41025</v>
      </c>
      <c r="E906" s="11" t="str">
        <f t="shared" si="107"/>
        <v>Dept2</v>
      </c>
      <c r="F906" s="1">
        <f>+VLOOKUP(B906,Enunciado!$F$3:$G$5,2,0)+C906</f>
        <v>41029</v>
      </c>
      <c r="G906" t="str">
        <f t="shared" si="108"/>
        <v>ON TIME</v>
      </c>
      <c r="H906">
        <f t="shared" si="109"/>
        <v>2012</v>
      </c>
      <c r="I906">
        <f t="shared" si="110"/>
        <v>4</v>
      </c>
      <c r="J906" s="15">
        <f t="shared" si="111"/>
        <v>1</v>
      </c>
      <c r="K906" t="str">
        <f>+IF(G906="OUT of TIME",J906-VLOOKUP(B906,Enunciado!$F$3:$G$5,2,0),"")</f>
        <v/>
      </c>
    </row>
    <row r="907" spans="1:11" x14ac:dyDescent="0.25">
      <c r="A907" t="s">
        <v>916</v>
      </c>
      <c r="B907" t="s">
        <v>8</v>
      </c>
      <c r="C907" s="3">
        <v>41621</v>
      </c>
      <c r="D907" s="3">
        <v>41622</v>
      </c>
      <c r="E907" s="11" t="str">
        <f t="shared" si="107"/>
        <v>Dept4</v>
      </c>
      <c r="F907" s="1">
        <f>+VLOOKUP(B907,Enunciado!$F$3:$G$5,2,0)+C907</f>
        <v>41626</v>
      </c>
      <c r="G907" t="str">
        <f t="shared" si="108"/>
        <v>ON TIME</v>
      </c>
      <c r="H907">
        <f t="shared" si="109"/>
        <v>2013</v>
      </c>
      <c r="I907">
        <f t="shared" si="110"/>
        <v>12</v>
      </c>
      <c r="J907" s="15">
        <f t="shared" si="111"/>
        <v>1</v>
      </c>
      <c r="K907" t="str">
        <f>+IF(G907="OUT of TIME",J907-VLOOKUP(B907,Enunciado!$F$3:$G$5,2,0),"")</f>
        <v/>
      </c>
    </row>
    <row r="908" spans="1:11" x14ac:dyDescent="0.25">
      <c r="A908" t="s">
        <v>917</v>
      </c>
      <c r="B908" t="s">
        <v>8</v>
      </c>
      <c r="C908" s="3">
        <v>40932</v>
      </c>
      <c r="D908" s="3">
        <v>40946</v>
      </c>
      <c r="E908" s="11" t="str">
        <f t="shared" si="107"/>
        <v>Dept5</v>
      </c>
      <c r="F908" s="1">
        <f>+VLOOKUP(B908,Enunciado!$F$3:$G$5,2,0)+C908</f>
        <v>40937</v>
      </c>
      <c r="G908" t="str">
        <f t="shared" si="108"/>
        <v>OUT OF TIME</v>
      </c>
      <c r="H908">
        <f t="shared" si="109"/>
        <v>2012</v>
      </c>
      <c r="I908">
        <f t="shared" si="110"/>
        <v>1</v>
      </c>
      <c r="J908" s="15">
        <f t="shared" si="111"/>
        <v>14</v>
      </c>
      <c r="K908">
        <f>+IF(G908="OUT of TIME",J908-VLOOKUP(B908,Enunciado!$F$3:$G$5,2,0),"")</f>
        <v>9</v>
      </c>
    </row>
    <row r="909" spans="1:11" x14ac:dyDescent="0.25">
      <c r="A909" t="s">
        <v>918</v>
      </c>
      <c r="B909" t="s">
        <v>8</v>
      </c>
      <c r="C909" s="3">
        <v>41003</v>
      </c>
      <c r="D909" s="3">
        <v>41020</v>
      </c>
      <c r="E909" s="11" t="str">
        <f t="shared" si="107"/>
        <v>Dept5</v>
      </c>
      <c r="F909" s="1">
        <f>+VLOOKUP(B909,Enunciado!$F$3:$G$5,2,0)+C909</f>
        <v>41008</v>
      </c>
      <c r="G909" t="str">
        <f t="shared" si="108"/>
        <v>OUT OF TIME</v>
      </c>
      <c r="H909">
        <f t="shared" si="109"/>
        <v>2012</v>
      </c>
      <c r="I909">
        <f t="shared" si="110"/>
        <v>4</v>
      </c>
      <c r="J909" s="15">
        <f t="shared" si="111"/>
        <v>17</v>
      </c>
      <c r="K909">
        <f>+IF(G909="OUT of TIME",J909-VLOOKUP(B909,Enunciado!$F$3:$G$5,2,0),"")</f>
        <v>12</v>
      </c>
    </row>
    <row r="910" spans="1:11" x14ac:dyDescent="0.25">
      <c r="A910" t="s">
        <v>919</v>
      </c>
      <c r="B910" t="s">
        <v>8</v>
      </c>
      <c r="C910" s="3">
        <v>41409</v>
      </c>
      <c r="D910" s="3">
        <v>41440</v>
      </c>
      <c r="E910" s="11" t="str">
        <f t="shared" si="107"/>
        <v>Dept4</v>
      </c>
      <c r="F910" s="1">
        <f>+VLOOKUP(B910,Enunciado!$F$3:$G$5,2,0)+C910</f>
        <v>41414</v>
      </c>
      <c r="G910" t="str">
        <f t="shared" si="108"/>
        <v>OUT OF TIME</v>
      </c>
      <c r="H910">
        <f t="shared" si="109"/>
        <v>2013</v>
      </c>
      <c r="I910">
        <f t="shared" si="110"/>
        <v>5</v>
      </c>
      <c r="J910" s="15">
        <f t="shared" si="111"/>
        <v>31</v>
      </c>
      <c r="K910">
        <f>+IF(G910="OUT of TIME",J910-VLOOKUP(B910,Enunciado!$F$3:$G$5,2,0),"")</f>
        <v>26</v>
      </c>
    </row>
    <row r="911" spans="1:11" x14ac:dyDescent="0.25">
      <c r="A911" t="s">
        <v>920</v>
      </c>
      <c r="B911" t="s">
        <v>7</v>
      </c>
      <c r="C911" s="3">
        <v>41458</v>
      </c>
      <c r="D911" s="3">
        <v>41506</v>
      </c>
      <c r="E911" s="11" t="str">
        <f t="shared" si="107"/>
        <v>Dept2</v>
      </c>
      <c r="F911" s="1">
        <f>+VLOOKUP(B911,Enunciado!$F$3:$G$5,2,0)+C911</f>
        <v>41473</v>
      </c>
      <c r="G911" t="str">
        <f t="shared" si="108"/>
        <v>OUT OF TIME</v>
      </c>
      <c r="H911">
        <f t="shared" si="109"/>
        <v>2013</v>
      </c>
      <c r="I911">
        <f t="shared" si="110"/>
        <v>7</v>
      </c>
      <c r="J911" s="15">
        <f t="shared" si="111"/>
        <v>48</v>
      </c>
      <c r="K911">
        <f>+IF(G911="OUT of TIME",J911-VLOOKUP(B911,Enunciado!$F$3:$G$5,2,0),"")</f>
        <v>33</v>
      </c>
    </row>
    <row r="912" spans="1:11" x14ac:dyDescent="0.25">
      <c r="A912" t="s">
        <v>921</v>
      </c>
      <c r="B912" t="s">
        <v>5</v>
      </c>
      <c r="C912" s="3">
        <v>41284</v>
      </c>
      <c r="D912" s="3">
        <v>41285</v>
      </c>
      <c r="E912" s="11" t="str">
        <f t="shared" si="107"/>
        <v>Dept3</v>
      </c>
      <c r="F912" s="1">
        <f>+VLOOKUP(B912,Enunciado!$F$3:$G$5,2,0)+C912</f>
        <v>41314</v>
      </c>
      <c r="G912" t="str">
        <f t="shared" si="108"/>
        <v>ON TIME</v>
      </c>
      <c r="H912">
        <f t="shared" si="109"/>
        <v>2013</v>
      </c>
      <c r="I912">
        <f t="shared" si="110"/>
        <v>1</v>
      </c>
      <c r="J912" s="15">
        <f t="shared" si="111"/>
        <v>1</v>
      </c>
      <c r="K912" t="str">
        <f>+IF(G912="OUT of TIME",J912-VLOOKUP(B912,Enunciado!$F$3:$G$5,2,0),"")</f>
        <v/>
      </c>
    </row>
    <row r="913" spans="1:11" x14ac:dyDescent="0.25">
      <c r="A913" t="s">
        <v>922</v>
      </c>
      <c r="B913" t="s">
        <v>8</v>
      </c>
      <c r="C913" s="3">
        <v>41407</v>
      </c>
      <c r="D913" s="3">
        <v>41426</v>
      </c>
      <c r="E913" s="11" t="str">
        <f t="shared" si="107"/>
        <v>Dept3</v>
      </c>
      <c r="F913" s="1">
        <f>+VLOOKUP(B913,Enunciado!$F$3:$G$5,2,0)+C913</f>
        <v>41412</v>
      </c>
      <c r="G913" t="str">
        <f t="shared" si="108"/>
        <v>OUT OF TIME</v>
      </c>
      <c r="H913">
        <f t="shared" si="109"/>
        <v>2013</v>
      </c>
      <c r="I913">
        <f t="shared" si="110"/>
        <v>5</v>
      </c>
      <c r="J913" s="15">
        <f t="shared" si="111"/>
        <v>19</v>
      </c>
      <c r="K913">
        <f>+IF(G913="OUT of TIME",J913-VLOOKUP(B913,Enunciado!$F$3:$G$5,2,0),"")</f>
        <v>14</v>
      </c>
    </row>
    <row r="914" spans="1:11" x14ac:dyDescent="0.25">
      <c r="A914" t="s">
        <v>923</v>
      </c>
      <c r="B914" t="s">
        <v>5</v>
      </c>
      <c r="C914" s="3">
        <v>41549</v>
      </c>
      <c r="D914" s="3">
        <v>41584</v>
      </c>
      <c r="E914" s="11" t="str">
        <f t="shared" si="107"/>
        <v>Dept4</v>
      </c>
      <c r="F914" s="1">
        <f>+VLOOKUP(B914,Enunciado!$F$3:$G$5,2,0)+C914</f>
        <v>41579</v>
      </c>
      <c r="G914" t="str">
        <f t="shared" si="108"/>
        <v>OUT OF TIME</v>
      </c>
      <c r="H914">
        <f t="shared" si="109"/>
        <v>2013</v>
      </c>
      <c r="I914">
        <f t="shared" si="110"/>
        <v>10</v>
      </c>
      <c r="J914" s="15">
        <f t="shared" si="111"/>
        <v>35</v>
      </c>
      <c r="K914">
        <f>+IF(G914="OUT of TIME",J914-VLOOKUP(B914,Enunciado!$F$3:$G$5,2,0),"")</f>
        <v>5</v>
      </c>
    </row>
    <row r="915" spans="1:11" x14ac:dyDescent="0.25">
      <c r="A915" t="s">
        <v>924</v>
      </c>
      <c r="B915" t="s">
        <v>7</v>
      </c>
      <c r="C915" s="3">
        <v>41105</v>
      </c>
      <c r="D915" s="3">
        <v>41107</v>
      </c>
      <c r="E915" s="11" t="str">
        <f t="shared" si="107"/>
        <v>Dept5</v>
      </c>
      <c r="F915" s="1">
        <f>+VLOOKUP(B915,Enunciado!$F$3:$G$5,2,0)+C915</f>
        <v>41120</v>
      </c>
      <c r="G915" t="str">
        <f t="shared" si="108"/>
        <v>ON TIME</v>
      </c>
      <c r="H915">
        <f t="shared" si="109"/>
        <v>2012</v>
      </c>
      <c r="I915">
        <f t="shared" si="110"/>
        <v>7</v>
      </c>
      <c r="J915" s="15">
        <f t="shared" si="111"/>
        <v>2</v>
      </c>
      <c r="K915" t="str">
        <f>+IF(G915="OUT of TIME",J915-VLOOKUP(B915,Enunciado!$F$3:$G$5,2,0),"")</f>
        <v/>
      </c>
    </row>
    <row r="916" spans="1:11" x14ac:dyDescent="0.25">
      <c r="A916" t="s">
        <v>925</v>
      </c>
      <c r="B916" t="s">
        <v>5</v>
      </c>
      <c r="C916" s="3">
        <v>41027</v>
      </c>
      <c r="D916" s="3">
        <v>41028</v>
      </c>
      <c r="E916" s="11" t="str">
        <f t="shared" si="107"/>
        <v>Dept6</v>
      </c>
      <c r="F916" s="1">
        <f>+VLOOKUP(B916,Enunciado!$F$3:$G$5,2,0)+C916</f>
        <v>41057</v>
      </c>
      <c r="G916" t="str">
        <f t="shared" si="108"/>
        <v>ON TIME</v>
      </c>
      <c r="H916">
        <f t="shared" si="109"/>
        <v>2012</v>
      </c>
      <c r="I916">
        <f t="shared" si="110"/>
        <v>4</v>
      </c>
      <c r="J916" s="15">
        <f t="shared" si="111"/>
        <v>1</v>
      </c>
      <c r="K916" t="str">
        <f>+IF(G916="OUT of TIME",J916-VLOOKUP(B916,Enunciado!$F$3:$G$5,2,0),"")</f>
        <v/>
      </c>
    </row>
    <row r="917" spans="1:11" x14ac:dyDescent="0.25">
      <c r="A917" t="s">
        <v>926</v>
      </c>
      <c r="B917" t="s">
        <v>7</v>
      </c>
      <c r="C917" s="3">
        <v>41229</v>
      </c>
      <c r="D917" s="3">
        <v>41230</v>
      </c>
      <c r="E917" s="11" t="str">
        <f t="shared" si="107"/>
        <v>Dept3</v>
      </c>
      <c r="F917" s="1">
        <f>+VLOOKUP(B917,Enunciado!$F$3:$G$5,2,0)+C917</f>
        <v>41244</v>
      </c>
      <c r="G917" t="str">
        <f t="shared" si="108"/>
        <v>ON TIME</v>
      </c>
      <c r="H917">
        <f t="shared" si="109"/>
        <v>2012</v>
      </c>
      <c r="I917">
        <f t="shared" si="110"/>
        <v>11</v>
      </c>
      <c r="J917" s="15">
        <f t="shared" si="111"/>
        <v>1</v>
      </c>
      <c r="K917" t="str">
        <f>+IF(G917="OUT of TIME",J917-VLOOKUP(B917,Enunciado!$F$3:$G$5,2,0),"")</f>
        <v/>
      </c>
    </row>
    <row r="918" spans="1:11" x14ac:dyDescent="0.25">
      <c r="A918" t="s">
        <v>927</v>
      </c>
      <c r="B918" t="s">
        <v>7</v>
      </c>
      <c r="C918" s="3">
        <v>40944</v>
      </c>
      <c r="D918" s="3">
        <v>40986</v>
      </c>
      <c r="E918" s="11" t="str">
        <f t="shared" si="107"/>
        <v>Dept4</v>
      </c>
      <c r="F918" s="1">
        <f>+VLOOKUP(B918,Enunciado!$F$3:$G$5,2,0)+C918</f>
        <v>40959</v>
      </c>
      <c r="G918" t="str">
        <f t="shared" si="108"/>
        <v>OUT OF TIME</v>
      </c>
      <c r="H918">
        <f t="shared" si="109"/>
        <v>2012</v>
      </c>
      <c r="I918">
        <f t="shared" si="110"/>
        <v>2</v>
      </c>
      <c r="J918" s="15">
        <f t="shared" si="111"/>
        <v>42</v>
      </c>
      <c r="K918">
        <f>+IF(G918="OUT of TIME",J918-VLOOKUP(B918,Enunciado!$F$3:$G$5,2,0),"")</f>
        <v>27</v>
      </c>
    </row>
    <row r="919" spans="1:11" x14ac:dyDescent="0.25">
      <c r="A919" t="s">
        <v>928</v>
      </c>
      <c r="B919" t="s">
        <v>5</v>
      </c>
      <c r="C919" s="3">
        <v>41493</v>
      </c>
      <c r="D919" s="3">
        <v>41493</v>
      </c>
      <c r="E919" s="11" t="str">
        <f t="shared" si="107"/>
        <v>Dept4</v>
      </c>
      <c r="F919" s="1">
        <f>+VLOOKUP(B919,Enunciado!$F$3:$G$5,2,0)+C919</f>
        <v>41523</v>
      </c>
      <c r="G919" t="str">
        <f t="shared" si="108"/>
        <v>ON TIME</v>
      </c>
      <c r="H919">
        <f t="shared" si="109"/>
        <v>2013</v>
      </c>
      <c r="I919">
        <f t="shared" si="110"/>
        <v>8</v>
      </c>
      <c r="J919" s="15">
        <f t="shared" si="111"/>
        <v>0</v>
      </c>
      <c r="K919" t="str">
        <f>+IF(G919="OUT of TIME",J919-VLOOKUP(B919,Enunciado!$F$3:$G$5,2,0),"")</f>
        <v/>
      </c>
    </row>
    <row r="920" spans="1:11" x14ac:dyDescent="0.25">
      <c r="A920" t="s">
        <v>929</v>
      </c>
      <c r="B920" t="s">
        <v>8</v>
      </c>
      <c r="C920" s="3">
        <v>41355</v>
      </c>
      <c r="D920" s="3">
        <v>41370</v>
      </c>
      <c r="E920" s="11" t="str">
        <f t="shared" si="107"/>
        <v>Dept1</v>
      </c>
      <c r="F920" s="1">
        <f>+VLOOKUP(B920,Enunciado!$F$3:$G$5,2,0)+C920</f>
        <v>41360</v>
      </c>
      <c r="G920" t="str">
        <f t="shared" si="108"/>
        <v>OUT OF TIME</v>
      </c>
      <c r="H920">
        <f t="shared" si="109"/>
        <v>2013</v>
      </c>
      <c r="I920">
        <f t="shared" si="110"/>
        <v>3</v>
      </c>
      <c r="J920" s="15">
        <f t="shared" si="111"/>
        <v>15</v>
      </c>
      <c r="K920">
        <f>+IF(G920="OUT of TIME",J920-VLOOKUP(B920,Enunciado!$F$3:$G$5,2,0),"")</f>
        <v>10</v>
      </c>
    </row>
    <row r="921" spans="1:11" x14ac:dyDescent="0.25">
      <c r="A921" t="s">
        <v>28</v>
      </c>
      <c r="B921" t="s">
        <v>5</v>
      </c>
      <c r="C921" s="3">
        <v>41183</v>
      </c>
      <c r="D921" s="3">
        <v>41215</v>
      </c>
      <c r="E921" s="11" t="str">
        <f t="shared" si="107"/>
        <v>Dept1</v>
      </c>
      <c r="F921" s="1">
        <f>+VLOOKUP(B921,Enunciado!$F$3:$G$5,2,0)+C921</f>
        <v>41213</v>
      </c>
      <c r="G921" t="str">
        <f t="shared" si="108"/>
        <v>OUT OF TIME</v>
      </c>
      <c r="H921">
        <f t="shared" si="109"/>
        <v>2012</v>
      </c>
      <c r="I921">
        <f t="shared" si="110"/>
        <v>10</v>
      </c>
      <c r="J921" s="15">
        <f t="shared" si="111"/>
        <v>32</v>
      </c>
      <c r="K921">
        <f>+IF(G921="OUT of TIME",J921-VLOOKUP(B921,Enunciado!$F$3:$G$5,2,0),"")</f>
        <v>2</v>
      </c>
    </row>
    <row r="922" spans="1:11" x14ac:dyDescent="0.25">
      <c r="A922" t="s">
        <v>930</v>
      </c>
      <c r="B922" t="s">
        <v>7</v>
      </c>
      <c r="C922" s="3">
        <v>41461</v>
      </c>
      <c r="D922" s="3">
        <v>41466</v>
      </c>
      <c r="E922" s="11" t="str">
        <f t="shared" si="107"/>
        <v>Dept4</v>
      </c>
      <c r="F922" s="1">
        <f>+VLOOKUP(B922,Enunciado!$F$3:$G$5,2,0)+C922</f>
        <v>41476</v>
      </c>
      <c r="G922" t="str">
        <f t="shared" si="108"/>
        <v>ON TIME</v>
      </c>
      <c r="H922">
        <f t="shared" si="109"/>
        <v>2013</v>
      </c>
      <c r="I922">
        <f t="shared" si="110"/>
        <v>7</v>
      </c>
      <c r="J922" s="15">
        <f t="shared" si="111"/>
        <v>5</v>
      </c>
      <c r="K922" t="str">
        <f>+IF(G922="OUT of TIME",J922-VLOOKUP(B922,Enunciado!$F$3:$G$5,2,0),"")</f>
        <v/>
      </c>
    </row>
    <row r="923" spans="1:11" x14ac:dyDescent="0.25">
      <c r="A923" t="s">
        <v>931</v>
      </c>
      <c r="B923" t="s">
        <v>8</v>
      </c>
      <c r="C923" s="3">
        <v>41042</v>
      </c>
      <c r="D923" s="3">
        <v>41045</v>
      </c>
      <c r="E923" s="11" t="str">
        <f t="shared" si="107"/>
        <v>Dept2</v>
      </c>
      <c r="F923" s="1">
        <f>+VLOOKUP(B923,Enunciado!$F$3:$G$5,2,0)+C923</f>
        <v>41047</v>
      </c>
      <c r="G923" t="str">
        <f t="shared" si="108"/>
        <v>ON TIME</v>
      </c>
      <c r="H923">
        <f t="shared" si="109"/>
        <v>2012</v>
      </c>
      <c r="I923">
        <f t="shared" si="110"/>
        <v>5</v>
      </c>
      <c r="J923" s="15">
        <f t="shared" si="111"/>
        <v>3</v>
      </c>
      <c r="K923" t="str">
        <f>+IF(G923="OUT of TIME",J923-VLOOKUP(B923,Enunciado!$F$3:$G$5,2,0),"")</f>
        <v/>
      </c>
    </row>
    <row r="924" spans="1:11" x14ac:dyDescent="0.25">
      <c r="A924" t="s">
        <v>932</v>
      </c>
      <c r="B924" t="s">
        <v>5</v>
      </c>
      <c r="C924" s="3">
        <v>40997</v>
      </c>
      <c r="D924" s="3">
        <v>41005</v>
      </c>
      <c r="E924" s="11" t="str">
        <f t="shared" si="107"/>
        <v>Dept4</v>
      </c>
      <c r="F924" s="1">
        <f>+VLOOKUP(B924,Enunciado!$F$3:$G$5,2,0)+C924</f>
        <v>41027</v>
      </c>
      <c r="G924" t="str">
        <f t="shared" si="108"/>
        <v>ON TIME</v>
      </c>
      <c r="H924">
        <f t="shared" si="109"/>
        <v>2012</v>
      </c>
      <c r="I924">
        <f t="shared" si="110"/>
        <v>3</v>
      </c>
      <c r="J924" s="15">
        <f t="shared" si="111"/>
        <v>8</v>
      </c>
      <c r="K924" t="str">
        <f>+IF(G924="OUT of TIME",J924-VLOOKUP(B924,Enunciado!$F$3:$G$5,2,0),"")</f>
        <v/>
      </c>
    </row>
    <row r="925" spans="1:11" x14ac:dyDescent="0.25">
      <c r="A925" t="s">
        <v>933</v>
      </c>
      <c r="B925" t="s">
        <v>8</v>
      </c>
      <c r="C925" s="3">
        <v>41123</v>
      </c>
      <c r="D925" s="3">
        <v>41130</v>
      </c>
      <c r="E925" s="11" t="str">
        <f t="shared" si="107"/>
        <v>Dept3</v>
      </c>
      <c r="F925" s="1">
        <f>+VLOOKUP(B925,Enunciado!$F$3:$G$5,2,0)+C925</f>
        <v>41128</v>
      </c>
      <c r="G925" t="str">
        <f t="shared" si="108"/>
        <v>OUT OF TIME</v>
      </c>
      <c r="H925">
        <f t="shared" si="109"/>
        <v>2012</v>
      </c>
      <c r="I925">
        <f t="shared" si="110"/>
        <v>8</v>
      </c>
      <c r="J925" s="15">
        <f t="shared" si="111"/>
        <v>7</v>
      </c>
      <c r="K925">
        <f>+IF(G925="OUT of TIME",J925-VLOOKUP(B925,Enunciado!$F$3:$G$5,2,0),"")</f>
        <v>2</v>
      </c>
    </row>
    <row r="926" spans="1:11" x14ac:dyDescent="0.25">
      <c r="A926" t="s">
        <v>934</v>
      </c>
      <c r="B926" t="s">
        <v>8</v>
      </c>
      <c r="C926" s="3">
        <v>41025</v>
      </c>
      <c r="D926" s="3">
        <v>41027</v>
      </c>
      <c r="E926" s="11" t="str">
        <f t="shared" si="107"/>
        <v>Dept5</v>
      </c>
      <c r="F926" s="1">
        <f>+VLOOKUP(B926,Enunciado!$F$3:$G$5,2,0)+C926</f>
        <v>41030</v>
      </c>
      <c r="G926" t="str">
        <f t="shared" si="108"/>
        <v>ON TIME</v>
      </c>
      <c r="H926">
        <f t="shared" si="109"/>
        <v>2012</v>
      </c>
      <c r="I926">
        <f t="shared" si="110"/>
        <v>4</v>
      </c>
      <c r="J926" s="15">
        <f t="shared" si="111"/>
        <v>2</v>
      </c>
      <c r="K926" t="str">
        <f>+IF(G926="OUT of TIME",J926-VLOOKUP(B926,Enunciado!$F$3:$G$5,2,0),"")</f>
        <v/>
      </c>
    </row>
    <row r="927" spans="1:11" x14ac:dyDescent="0.25">
      <c r="A927" t="s">
        <v>935</v>
      </c>
      <c r="B927" t="s">
        <v>5</v>
      </c>
      <c r="C927" s="3">
        <v>40933</v>
      </c>
      <c r="D927" s="3">
        <v>40937</v>
      </c>
      <c r="E927" s="11" t="str">
        <f t="shared" si="107"/>
        <v>Dept4</v>
      </c>
      <c r="F927" s="1">
        <f>+VLOOKUP(B927,Enunciado!$F$3:$G$5,2,0)+C927</f>
        <v>40963</v>
      </c>
      <c r="G927" t="str">
        <f t="shared" si="108"/>
        <v>ON TIME</v>
      </c>
      <c r="H927">
        <f t="shared" si="109"/>
        <v>2012</v>
      </c>
      <c r="I927">
        <f t="shared" si="110"/>
        <v>1</v>
      </c>
      <c r="J927" s="15">
        <f t="shared" si="111"/>
        <v>4</v>
      </c>
      <c r="K927" t="str">
        <f>+IF(G927="OUT of TIME",J927-VLOOKUP(B927,Enunciado!$F$3:$G$5,2,0),"")</f>
        <v/>
      </c>
    </row>
    <row r="928" spans="1:11" x14ac:dyDescent="0.25">
      <c r="A928" t="s">
        <v>936</v>
      </c>
      <c r="B928" t="s">
        <v>8</v>
      </c>
      <c r="C928" s="3">
        <v>41062</v>
      </c>
      <c r="D928" s="3">
        <v>41094</v>
      </c>
      <c r="E928" s="11" t="str">
        <f t="shared" si="107"/>
        <v>Dept6</v>
      </c>
      <c r="F928" s="1">
        <f>+VLOOKUP(B928,Enunciado!$F$3:$G$5,2,0)+C928</f>
        <v>41067</v>
      </c>
      <c r="G928" t="str">
        <f t="shared" si="108"/>
        <v>OUT OF TIME</v>
      </c>
      <c r="H928">
        <f t="shared" si="109"/>
        <v>2012</v>
      </c>
      <c r="I928">
        <f t="shared" si="110"/>
        <v>6</v>
      </c>
      <c r="J928" s="15">
        <f t="shared" si="111"/>
        <v>32</v>
      </c>
      <c r="K928">
        <f>+IF(G928="OUT of TIME",J928-VLOOKUP(B928,Enunciado!$F$3:$G$5,2,0),"")</f>
        <v>27</v>
      </c>
    </row>
    <row r="929" spans="1:11" x14ac:dyDescent="0.25">
      <c r="A929" t="s">
        <v>937</v>
      </c>
      <c r="B929" t="s">
        <v>8</v>
      </c>
      <c r="C929" s="3">
        <v>41026</v>
      </c>
      <c r="D929" s="3">
        <v>41042</v>
      </c>
      <c r="E929" s="11" t="str">
        <f t="shared" si="107"/>
        <v>Dept3</v>
      </c>
      <c r="F929" s="1">
        <f>+VLOOKUP(B929,Enunciado!$F$3:$G$5,2,0)+C929</f>
        <v>41031</v>
      </c>
      <c r="G929" t="str">
        <f t="shared" si="108"/>
        <v>OUT OF TIME</v>
      </c>
      <c r="H929">
        <f t="shared" si="109"/>
        <v>2012</v>
      </c>
      <c r="I929">
        <f t="shared" si="110"/>
        <v>4</v>
      </c>
      <c r="J929" s="15">
        <f t="shared" si="111"/>
        <v>16</v>
      </c>
      <c r="K929">
        <f>+IF(G929="OUT of TIME",J929-VLOOKUP(B929,Enunciado!$F$3:$G$5,2,0),"")</f>
        <v>11</v>
      </c>
    </row>
    <row r="930" spans="1:11" x14ac:dyDescent="0.25">
      <c r="A930" t="s">
        <v>938</v>
      </c>
      <c r="B930" t="s">
        <v>8</v>
      </c>
      <c r="C930" s="3">
        <v>41219</v>
      </c>
      <c r="D930" s="3">
        <v>41236</v>
      </c>
      <c r="E930" s="11" t="str">
        <f t="shared" si="107"/>
        <v>Dept5</v>
      </c>
      <c r="F930" s="1">
        <f>+VLOOKUP(B930,Enunciado!$F$3:$G$5,2,0)+C930</f>
        <v>41224</v>
      </c>
      <c r="G930" t="str">
        <f t="shared" si="108"/>
        <v>OUT OF TIME</v>
      </c>
      <c r="H930">
        <f t="shared" si="109"/>
        <v>2012</v>
      </c>
      <c r="I930">
        <f t="shared" si="110"/>
        <v>11</v>
      </c>
      <c r="J930" s="15">
        <f t="shared" si="111"/>
        <v>17</v>
      </c>
      <c r="K930">
        <f>+IF(G930="OUT of TIME",J930-VLOOKUP(B930,Enunciado!$F$3:$G$5,2,0),"")</f>
        <v>12</v>
      </c>
    </row>
    <row r="931" spans="1:11" x14ac:dyDescent="0.25">
      <c r="A931" t="s">
        <v>939</v>
      </c>
      <c r="B931" t="s">
        <v>7</v>
      </c>
      <c r="C931" s="3">
        <v>41516</v>
      </c>
      <c r="D931" s="3">
        <v>41557</v>
      </c>
      <c r="E931" s="11" t="str">
        <f t="shared" si="107"/>
        <v>Dept2</v>
      </c>
      <c r="F931" s="1">
        <f>+VLOOKUP(B931,Enunciado!$F$3:$G$5,2,0)+C931</f>
        <v>41531</v>
      </c>
      <c r="G931" t="str">
        <f t="shared" si="108"/>
        <v>OUT OF TIME</v>
      </c>
      <c r="H931">
        <f t="shared" si="109"/>
        <v>2013</v>
      </c>
      <c r="I931">
        <f t="shared" si="110"/>
        <v>8</v>
      </c>
      <c r="J931" s="15">
        <f t="shared" si="111"/>
        <v>41</v>
      </c>
      <c r="K931">
        <f>+IF(G931="OUT of TIME",J931-VLOOKUP(B931,Enunciado!$F$3:$G$5,2,0),"")</f>
        <v>26</v>
      </c>
    </row>
    <row r="932" spans="1:11" x14ac:dyDescent="0.25">
      <c r="A932" t="s">
        <v>940</v>
      </c>
      <c r="B932" t="s">
        <v>7</v>
      </c>
      <c r="C932" s="3">
        <v>41212</v>
      </c>
      <c r="D932" s="3">
        <v>41247</v>
      </c>
      <c r="E932" s="11" t="str">
        <f t="shared" si="107"/>
        <v>Dept6</v>
      </c>
      <c r="F932" s="1">
        <f>+VLOOKUP(B932,Enunciado!$F$3:$G$5,2,0)+C932</f>
        <v>41227</v>
      </c>
      <c r="G932" t="str">
        <f t="shared" si="108"/>
        <v>OUT OF TIME</v>
      </c>
      <c r="H932">
        <f t="shared" si="109"/>
        <v>2012</v>
      </c>
      <c r="I932">
        <f t="shared" si="110"/>
        <v>10</v>
      </c>
      <c r="J932" s="15">
        <f t="shared" si="111"/>
        <v>35</v>
      </c>
      <c r="K932">
        <f>+IF(G932="OUT of TIME",J932-VLOOKUP(B932,Enunciado!$F$3:$G$5,2,0),"")</f>
        <v>20</v>
      </c>
    </row>
    <row r="933" spans="1:11" x14ac:dyDescent="0.25">
      <c r="A933" t="s">
        <v>941</v>
      </c>
      <c r="B933" t="s">
        <v>7</v>
      </c>
      <c r="C933" s="3">
        <v>41012</v>
      </c>
      <c r="D933" s="3">
        <v>41019</v>
      </c>
      <c r="E933" s="11" t="str">
        <f t="shared" si="107"/>
        <v>Dept4</v>
      </c>
      <c r="F933" s="1">
        <f>+VLOOKUP(B933,Enunciado!$F$3:$G$5,2,0)+C933</f>
        <v>41027</v>
      </c>
      <c r="G933" t="str">
        <f t="shared" si="108"/>
        <v>ON TIME</v>
      </c>
      <c r="H933">
        <f t="shared" si="109"/>
        <v>2012</v>
      </c>
      <c r="I933">
        <f t="shared" si="110"/>
        <v>4</v>
      </c>
      <c r="J933" s="15">
        <f t="shared" si="111"/>
        <v>7</v>
      </c>
      <c r="K933" t="str">
        <f>+IF(G933="OUT of TIME",J933-VLOOKUP(B933,Enunciado!$F$3:$G$5,2,0),"")</f>
        <v/>
      </c>
    </row>
    <row r="934" spans="1:11" x14ac:dyDescent="0.25">
      <c r="A934" t="s">
        <v>942</v>
      </c>
      <c r="B934" t="s">
        <v>7</v>
      </c>
      <c r="C934" s="3">
        <v>41503</v>
      </c>
      <c r="D934" s="3">
        <v>41505</v>
      </c>
      <c r="E934" s="11" t="str">
        <f t="shared" si="107"/>
        <v>Dept5</v>
      </c>
      <c r="F934" s="1">
        <f>+VLOOKUP(B934,Enunciado!$F$3:$G$5,2,0)+C934</f>
        <v>41518</v>
      </c>
      <c r="G934" t="str">
        <f t="shared" si="108"/>
        <v>ON TIME</v>
      </c>
      <c r="H934">
        <f t="shared" si="109"/>
        <v>2013</v>
      </c>
      <c r="I934">
        <f t="shared" si="110"/>
        <v>8</v>
      </c>
      <c r="J934" s="15">
        <f t="shared" si="111"/>
        <v>2</v>
      </c>
      <c r="K934" t="str">
        <f>+IF(G934="OUT of TIME",J934-VLOOKUP(B934,Enunciado!$F$3:$G$5,2,0),"")</f>
        <v/>
      </c>
    </row>
    <row r="935" spans="1:11" x14ac:dyDescent="0.25">
      <c r="A935" t="s">
        <v>943</v>
      </c>
      <c r="B935" t="s">
        <v>5</v>
      </c>
      <c r="C935" s="3">
        <v>40935</v>
      </c>
      <c r="D935" s="3">
        <v>40938</v>
      </c>
      <c r="E935" s="11" t="str">
        <f t="shared" si="107"/>
        <v>Dept1</v>
      </c>
      <c r="F935" s="1">
        <f>+VLOOKUP(B935,Enunciado!$F$3:$G$5,2,0)+C935</f>
        <v>40965</v>
      </c>
      <c r="G935" t="str">
        <f t="shared" si="108"/>
        <v>ON TIME</v>
      </c>
      <c r="H935">
        <f t="shared" si="109"/>
        <v>2012</v>
      </c>
      <c r="I935">
        <f t="shared" si="110"/>
        <v>1</v>
      </c>
      <c r="J935" s="15">
        <f t="shared" si="111"/>
        <v>3</v>
      </c>
      <c r="K935" t="str">
        <f>+IF(G935="OUT of TIME",J935-VLOOKUP(B935,Enunciado!$F$3:$G$5,2,0),"")</f>
        <v/>
      </c>
    </row>
    <row r="936" spans="1:11" x14ac:dyDescent="0.25">
      <c r="A936" t="s">
        <v>944</v>
      </c>
      <c r="B936" t="s">
        <v>7</v>
      </c>
      <c r="C936" s="3">
        <v>40971</v>
      </c>
      <c r="D936" s="3">
        <v>40972</v>
      </c>
      <c r="E936" s="11" t="str">
        <f t="shared" si="107"/>
        <v>Dept2</v>
      </c>
      <c r="F936" s="1">
        <f>+VLOOKUP(B936,Enunciado!$F$3:$G$5,2,0)+C936</f>
        <v>40986</v>
      </c>
      <c r="G936" t="str">
        <f t="shared" si="108"/>
        <v>ON TIME</v>
      </c>
      <c r="H936">
        <f t="shared" si="109"/>
        <v>2012</v>
      </c>
      <c r="I936">
        <f t="shared" si="110"/>
        <v>3</v>
      </c>
      <c r="J936" s="15">
        <f t="shared" si="111"/>
        <v>1</v>
      </c>
      <c r="K936" t="str">
        <f>+IF(G936="OUT of TIME",J936-VLOOKUP(B936,Enunciado!$F$3:$G$5,2,0),"")</f>
        <v/>
      </c>
    </row>
    <row r="937" spans="1:11" x14ac:dyDescent="0.25">
      <c r="A937" t="s">
        <v>945</v>
      </c>
      <c r="B937" t="s">
        <v>5</v>
      </c>
      <c r="C937" s="3">
        <v>41302</v>
      </c>
      <c r="D937" s="3">
        <v>41305</v>
      </c>
      <c r="E937" s="11" t="str">
        <f t="shared" si="107"/>
        <v>Dept5</v>
      </c>
      <c r="F937" s="1">
        <f>+VLOOKUP(B937,Enunciado!$F$3:$G$5,2,0)+C937</f>
        <v>41332</v>
      </c>
      <c r="G937" t="str">
        <f t="shared" si="108"/>
        <v>ON TIME</v>
      </c>
      <c r="H937">
        <f t="shared" si="109"/>
        <v>2013</v>
      </c>
      <c r="I937">
        <f t="shared" si="110"/>
        <v>1</v>
      </c>
      <c r="J937" s="15">
        <f t="shared" si="111"/>
        <v>3</v>
      </c>
      <c r="K937" t="str">
        <f>+IF(G937="OUT of TIME",J937-VLOOKUP(B937,Enunciado!$F$3:$G$5,2,0),"")</f>
        <v/>
      </c>
    </row>
    <row r="938" spans="1:11" x14ac:dyDescent="0.25">
      <c r="A938" t="s">
        <v>792</v>
      </c>
      <c r="B938" t="s">
        <v>7</v>
      </c>
      <c r="C938" s="3">
        <v>40947</v>
      </c>
      <c r="D938" s="3">
        <v>40961</v>
      </c>
      <c r="E938" s="11" t="str">
        <f t="shared" si="107"/>
        <v>Dept3</v>
      </c>
      <c r="F938" s="1">
        <f>+VLOOKUP(B938,Enunciado!$F$3:$G$5,2,0)+C938</f>
        <v>40962</v>
      </c>
      <c r="G938" t="str">
        <f t="shared" si="108"/>
        <v>ON TIME</v>
      </c>
      <c r="H938">
        <f t="shared" si="109"/>
        <v>2012</v>
      </c>
      <c r="I938">
        <f t="shared" si="110"/>
        <v>2</v>
      </c>
      <c r="J938" s="15">
        <f t="shared" si="111"/>
        <v>14</v>
      </c>
      <c r="K938" t="str">
        <f>+IF(G938="OUT of TIME",J938-VLOOKUP(B938,Enunciado!$F$3:$G$5,2,0),"")</f>
        <v/>
      </c>
    </row>
    <row r="939" spans="1:11" x14ac:dyDescent="0.25">
      <c r="A939" t="s">
        <v>946</v>
      </c>
      <c r="B939" t="s">
        <v>7</v>
      </c>
      <c r="C939" s="3">
        <v>41515</v>
      </c>
      <c r="D939" s="3">
        <v>41523</v>
      </c>
      <c r="E939" s="11" t="str">
        <f t="shared" si="107"/>
        <v>Dept4</v>
      </c>
      <c r="F939" s="1">
        <f>+VLOOKUP(B939,Enunciado!$F$3:$G$5,2,0)+C939</f>
        <v>41530</v>
      </c>
      <c r="G939" t="str">
        <f t="shared" si="108"/>
        <v>ON TIME</v>
      </c>
      <c r="H939">
        <f t="shared" si="109"/>
        <v>2013</v>
      </c>
      <c r="I939">
        <f t="shared" si="110"/>
        <v>8</v>
      </c>
      <c r="J939" s="15">
        <f t="shared" si="111"/>
        <v>8</v>
      </c>
      <c r="K939" t="str">
        <f>+IF(G939="OUT of TIME",J939-VLOOKUP(B939,Enunciado!$F$3:$G$5,2,0),"")</f>
        <v/>
      </c>
    </row>
    <row r="940" spans="1:11" x14ac:dyDescent="0.25">
      <c r="A940" t="s">
        <v>947</v>
      </c>
      <c r="B940" t="s">
        <v>5</v>
      </c>
      <c r="C940" s="3">
        <v>41516</v>
      </c>
      <c r="D940" s="3">
        <v>41554</v>
      </c>
      <c r="E940" s="11" t="str">
        <f t="shared" si="107"/>
        <v>Dept4</v>
      </c>
      <c r="F940" s="1">
        <f>+VLOOKUP(B940,Enunciado!$F$3:$G$5,2,0)+C940</f>
        <v>41546</v>
      </c>
      <c r="G940" t="str">
        <f t="shared" si="108"/>
        <v>OUT OF TIME</v>
      </c>
      <c r="H940">
        <f t="shared" si="109"/>
        <v>2013</v>
      </c>
      <c r="I940">
        <f t="shared" si="110"/>
        <v>8</v>
      </c>
      <c r="J940" s="15">
        <f t="shared" si="111"/>
        <v>38</v>
      </c>
      <c r="K940">
        <f>+IF(G940="OUT of TIME",J940-VLOOKUP(B940,Enunciado!$F$3:$G$5,2,0),"")</f>
        <v>8</v>
      </c>
    </row>
    <row r="941" spans="1:11" x14ac:dyDescent="0.25">
      <c r="A941" t="s">
        <v>948</v>
      </c>
      <c r="B941" t="s">
        <v>5</v>
      </c>
      <c r="C941" s="3">
        <v>40950</v>
      </c>
      <c r="D941" s="3">
        <v>40957</v>
      </c>
      <c r="E941" s="11" t="str">
        <f t="shared" si="107"/>
        <v>Dept3</v>
      </c>
      <c r="F941" s="1">
        <f>+VLOOKUP(B941,Enunciado!$F$3:$G$5,2,0)+C941</f>
        <v>40980</v>
      </c>
      <c r="G941" t="str">
        <f t="shared" si="108"/>
        <v>ON TIME</v>
      </c>
      <c r="H941">
        <f t="shared" si="109"/>
        <v>2012</v>
      </c>
      <c r="I941">
        <f t="shared" si="110"/>
        <v>2</v>
      </c>
      <c r="J941" s="15">
        <f t="shared" si="111"/>
        <v>7</v>
      </c>
      <c r="K941" t="str">
        <f>+IF(G941="OUT of TIME",J941-VLOOKUP(B941,Enunciado!$F$3:$G$5,2,0),"")</f>
        <v/>
      </c>
    </row>
    <row r="942" spans="1:11" x14ac:dyDescent="0.25">
      <c r="A942" t="s">
        <v>949</v>
      </c>
      <c r="B942" t="s">
        <v>8</v>
      </c>
      <c r="C942" s="3">
        <v>41423</v>
      </c>
      <c r="D942" s="3">
        <v>41425</v>
      </c>
      <c r="E942" s="11" t="str">
        <f t="shared" si="107"/>
        <v>Dept3</v>
      </c>
      <c r="F942" s="1">
        <f>+VLOOKUP(B942,Enunciado!$F$3:$G$5,2,0)+C942</f>
        <v>41428</v>
      </c>
      <c r="G942" t="str">
        <f t="shared" si="108"/>
        <v>ON TIME</v>
      </c>
      <c r="H942">
        <f t="shared" si="109"/>
        <v>2013</v>
      </c>
      <c r="I942">
        <f t="shared" si="110"/>
        <v>5</v>
      </c>
      <c r="J942" s="15">
        <f t="shared" si="111"/>
        <v>2</v>
      </c>
      <c r="K942" t="str">
        <f>+IF(G942="OUT of TIME",J942-VLOOKUP(B942,Enunciado!$F$3:$G$5,2,0),"")</f>
        <v/>
      </c>
    </row>
    <row r="943" spans="1:11" x14ac:dyDescent="0.25">
      <c r="A943" t="s">
        <v>950</v>
      </c>
      <c r="B943" t="s">
        <v>5</v>
      </c>
      <c r="C943" s="3">
        <v>41250</v>
      </c>
      <c r="D943" s="3">
        <v>41257</v>
      </c>
      <c r="E943" s="11" t="str">
        <f t="shared" si="107"/>
        <v>Dept6</v>
      </c>
      <c r="F943" s="1">
        <f>+VLOOKUP(B943,Enunciado!$F$3:$G$5,2,0)+C943</f>
        <v>41280</v>
      </c>
      <c r="G943" t="str">
        <f t="shared" si="108"/>
        <v>ON TIME</v>
      </c>
      <c r="H943">
        <f t="shared" si="109"/>
        <v>2012</v>
      </c>
      <c r="I943">
        <f t="shared" si="110"/>
        <v>12</v>
      </c>
      <c r="J943" s="15">
        <f t="shared" si="111"/>
        <v>7</v>
      </c>
      <c r="K943" t="str">
        <f>+IF(G943="OUT of TIME",J943-VLOOKUP(B943,Enunciado!$F$3:$G$5,2,0),"")</f>
        <v/>
      </c>
    </row>
    <row r="944" spans="1:11" x14ac:dyDescent="0.25">
      <c r="A944" t="s">
        <v>951</v>
      </c>
      <c r="B944" t="s">
        <v>7</v>
      </c>
      <c r="C944" s="3">
        <v>41079</v>
      </c>
      <c r="D944" s="3">
        <v>41091</v>
      </c>
      <c r="E944" s="11" t="str">
        <f t="shared" si="107"/>
        <v>Dept6</v>
      </c>
      <c r="F944" s="1">
        <f>+VLOOKUP(B944,Enunciado!$F$3:$G$5,2,0)+C944</f>
        <v>41094</v>
      </c>
      <c r="G944" t="str">
        <f t="shared" si="108"/>
        <v>ON TIME</v>
      </c>
      <c r="H944">
        <f t="shared" si="109"/>
        <v>2012</v>
      </c>
      <c r="I944">
        <f t="shared" si="110"/>
        <v>6</v>
      </c>
      <c r="J944" s="15">
        <f t="shared" si="111"/>
        <v>12</v>
      </c>
      <c r="K944" t="str">
        <f>+IF(G944="OUT of TIME",J944-VLOOKUP(B944,Enunciado!$F$3:$G$5,2,0),"")</f>
        <v/>
      </c>
    </row>
    <row r="945" spans="1:11" x14ac:dyDescent="0.25">
      <c r="A945" t="s">
        <v>952</v>
      </c>
      <c r="B945" t="s">
        <v>7</v>
      </c>
      <c r="C945" s="3">
        <v>41423</v>
      </c>
      <c r="D945" s="3">
        <v>41436</v>
      </c>
      <c r="E945" s="11" t="str">
        <f t="shared" si="107"/>
        <v>Dept3</v>
      </c>
      <c r="F945" s="1">
        <f>+VLOOKUP(B945,Enunciado!$F$3:$G$5,2,0)+C945</f>
        <v>41438</v>
      </c>
      <c r="G945" t="str">
        <f t="shared" si="108"/>
        <v>ON TIME</v>
      </c>
      <c r="H945">
        <f t="shared" si="109"/>
        <v>2013</v>
      </c>
      <c r="I945">
        <f t="shared" si="110"/>
        <v>5</v>
      </c>
      <c r="J945" s="15">
        <f t="shared" si="111"/>
        <v>13</v>
      </c>
      <c r="K945" t="str">
        <f>+IF(G945="OUT of TIME",J945-VLOOKUP(B945,Enunciado!$F$3:$G$5,2,0),"")</f>
        <v/>
      </c>
    </row>
    <row r="946" spans="1:11" x14ac:dyDescent="0.25">
      <c r="A946" t="s">
        <v>953</v>
      </c>
      <c r="B946" t="s">
        <v>8</v>
      </c>
      <c r="C946" s="3">
        <v>41534</v>
      </c>
      <c r="D946" s="3">
        <v>41535</v>
      </c>
      <c r="E946" s="11" t="str">
        <f t="shared" si="107"/>
        <v>Dept2</v>
      </c>
      <c r="F946" s="1">
        <f>+VLOOKUP(B946,Enunciado!$F$3:$G$5,2,0)+C946</f>
        <v>41539</v>
      </c>
      <c r="G946" t="str">
        <f t="shared" si="108"/>
        <v>ON TIME</v>
      </c>
      <c r="H946">
        <f t="shared" si="109"/>
        <v>2013</v>
      </c>
      <c r="I946">
        <f t="shared" si="110"/>
        <v>9</v>
      </c>
      <c r="J946" s="15">
        <f t="shared" si="111"/>
        <v>1</v>
      </c>
      <c r="K946" t="str">
        <f>+IF(G946="OUT of TIME",J946-VLOOKUP(B946,Enunciado!$F$3:$G$5,2,0),"")</f>
        <v/>
      </c>
    </row>
    <row r="947" spans="1:11" x14ac:dyDescent="0.25">
      <c r="A947" t="s">
        <v>954</v>
      </c>
      <c r="B947" t="s">
        <v>8</v>
      </c>
      <c r="C947" s="3">
        <v>41262</v>
      </c>
      <c r="D947" s="3">
        <v>41298</v>
      </c>
      <c r="E947" s="11" t="str">
        <f t="shared" si="107"/>
        <v>Dept2</v>
      </c>
      <c r="F947" s="1">
        <f>+VLOOKUP(B947,Enunciado!$F$3:$G$5,2,0)+C947</f>
        <v>41267</v>
      </c>
      <c r="G947" t="str">
        <f t="shared" si="108"/>
        <v>OUT OF TIME</v>
      </c>
      <c r="H947">
        <f t="shared" si="109"/>
        <v>2012</v>
      </c>
      <c r="I947">
        <f t="shared" si="110"/>
        <v>12</v>
      </c>
      <c r="J947" s="15">
        <f t="shared" si="111"/>
        <v>36</v>
      </c>
      <c r="K947">
        <f>+IF(G947="OUT of TIME",J947-VLOOKUP(B947,Enunciado!$F$3:$G$5,2,0),"")</f>
        <v>31</v>
      </c>
    </row>
    <row r="948" spans="1:11" x14ac:dyDescent="0.25">
      <c r="A948" t="s">
        <v>955</v>
      </c>
      <c r="B948" t="s">
        <v>7</v>
      </c>
      <c r="C948" s="3">
        <v>41126</v>
      </c>
      <c r="D948" s="3">
        <v>41157</v>
      </c>
      <c r="E948" s="11" t="str">
        <f t="shared" si="107"/>
        <v>Dept4</v>
      </c>
      <c r="F948" s="1">
        <f>+VLOOKUP(B948,Enunciado!$F$3:$G$5,2,0)+C948</f>
        <v>41141</v>
      </c>
      <c r="G948" t="str">
        <f t="shared" si="108"/>
        <v>OUT OF TIME</v>
      </c>
      <c r="H948">
        <f t="shared" si="109"/>
        <v>2012</v>
      </c>
      <c r="I948">
        <f t="shared" si="110"/>
        <v>8</v>
      </c>
      <c r="J948" s="15">
        <f t="shared" si="111"/>
        <v>31</v>
      </c>
      <c r="K948">
        <f>+IF(G948="OUT of TIME",J948-VLOOKUP(B948,Enunciado!$F$3:$G$5,2,0),"")</f>
        <v>16</v>
      </c>
    </row>
    <row r="949" spans="1:11" x14ac:dyDescent="0.25">
      <c r="A949" t="s">
        <v>956</v>
      </c>
      <c r="B949" t="s">
        <v>5</v>
      </c>
      <c r="C949" s="3">
        <v>41349</v>
      </c>
      <c r="D949" s="3">
        <v>41352</v>
      </c>
      <c r="E949" s="11" t="str">
        <f t="shared" si="107"/>
        <v>Dept4</v>
      </c>
      <c r="F949" s="1">
        <f>+VLOOKUP(B949,Enunciado!$F$3:$G$5,2,0)+C949</f>
        <v>41379</v>
      </c>
      <c r="G949" t="str">
        <f t="shared" si="108"/>
        <v>ON TIME</v>
      </c>
      <c r="H949">
        <f t="shared" si="109"/>
        <v>2013</v>
      </c>
      <c r="I949">
        <f t="shared" si="110"/>
        <v>3</v>
      </c>
      <c r="J949" s="15">
        <f t="shared" si="111"/>
        <v>3</v>
      </c>
      <c r="K949" t="str">
        <f>+IF(G949="OUT of TIME",J949-VLOOKUP(B949,Enunciado!$F$3:$G$5,2,0),"")</f>
        <v/>
      </c>
    </row>
    <row r="950" spans="1:11" x14ac:dyDescent="0.25">
      <c r="A950" t="s">
        <v>957</v>
      </c>
      <c r="B950" t="s">
        <v>7</v>
      </c>
      <c r="C950" s="3">
        <v>41444</v>
      </c>
      <c r="D950" s="3">
        <v>41492</v>
      </c>
      <c r="E950" s="11" t="str">
        <f t="shared" si="107"/>
        <v>Dept1</v>
      </c>
      <c r="F950" s="1">
        <f>+VLOOKUP(B950,Enunciado!$F$3:$G$5,2,0)+C950</f>
        <v>41459</v>
      </c>
      <c r="G950" t="str">
        <f t="shared" si="108"/>
        <v>OUT OF TIME</v>
      </c>
      <c r="H950">
        <f t="shared" si="109"/>
        <v>2013</v>
      </c>
      <c r="I950">
        <f t="shared" si="110"/>
        <v>6</v>
      </c>
      <c r="J950" s="15">
        <f t="shared" si="111"/>
        <v>48</v>
      </c>
      <c r="K950">
        <f>+IF(G950="OUT of TIME",J950-VLOOKUP(B950,Enunciado!$F$3:$G$5,2,0),"")</f>
        <v>33</v>
      </c>
    </row>
    <row r="951" spans="1:11" x14ac:dyDescent="0.25">
      <c r="A951" t="s">
        <v>958</v>
      </c>
      <c r="B951" t="s">
        <v>8</v>
      </c>
      <c r="C951" s="3">
        <v>41192</v>
      </c>
      <c r="D951" s="3">
        <v>41202</v>
      </c>
      <c r="E951" s="11" t="str">
        <f t="shared" si="107"/>
        <v>Dept6</v>
      </c>
      <c r="F951" s="1">
        <f>+VLOOKUP(B951,Enunciado!$F$3:$G$5,2,0)+C951</f>
        <v>41197</v>
      </c>
      <c r="G951" t="str">
        <f t="shared" si="108"/>
        <v>OUT OF TIME</v>
      </c>
      <c r="H951">
        <f t="shared" si="109"/>
        <v>2012</v>
      </c>
      <c r="I951">
        <f t="shared" si="110"/>
        <v>10</v>
      </c>
      <c r="J951" s="15">
        <f t="shared" si="111"/>
        <v>10</v>
      </c>
      <c r="K951">
        <f>+IF(G951="OUT of TIME",J951-VLOOKUP(B951,Enunciado!$F$3:$G$5,2,0),"")</f>
        <v>5</v>
      </c>
    </row>
    <row r="952" spans="1:11" x14ac:dyDescent="0.25">
      <c r="A952" t="s">
        <v>959</v>
      </c>
      <c r="B952" t="s">
        <v>5</v>
      </c>
      <c r="C952" s="3">
        <v>41516</v>
      </c>
      <c r="D952" s="3">
        <v>41527</v>
      </c>
      <c r="E952" s="11" t="str">
        <f t="shared" si="107"/>
        <v>Dept6</v>
      </c>
      <c r="F952" s="1">
        <f>+VLOOKUP(B952,Enunciado!$F$3:$G$5,2,0)+C952</f>
        <v>41546</v>
      </c>
      <c r="G952" t="str">
        <f t="shared" si="108"/>
        <v>ON TIME</v>
      </c>
      <c r="H952">
        <f t="shared" si="109"/>
        <v>2013</v>
      </c>
      <c r="I952">
        <f t="shared" si="110"/>
        <v>8</v>
      </c>
      <c r="J952" s="15">
        <f t="shared" si="111"/>
        <v>11</v>
      </c>
      <c r="K952" t="str">
        <f>+IF(G952="OUT of TIME",J952-VLOOKUP(B952,Enunciado!$F$3:$G$5,2,0),"")</f>
        <v/>
      </c>
    </row>
    <row r="953" spans="1:11" x14ac:dyDescent="0.25">
      <c r="A953" t="s">
        <v>960</v>
      </c>
      <c r="B953" t="s">
        <v>5</v>
      </c>
      <c r="C953" s="3">
        <v>41567</v>
      </c>
      <c r="D953" s="3">
        <v>41576</v>
      </c>
      <c r="E953" s="11" t="str">
        <f t="shared" si="107"/>
        <v>Dept6</v>
      </c>
      <c r="F953" s="1">
        <f>+VLOOKUP(B953,Enunciado!$F$3:$G$5,2,0)+C953</f>
        <v>41597</v>
      </c>
      <c r="G953" t="str">
        <f t="shared" si="108"/>
        <v>ON TIME</v>
      </c>
      <c r="H953">
        <f t="shared" si="109"/>
        <v>2013</v>
      </c>
      <c r="I953">
        <f t="shared" si="110"/>
        <v>10</v>
      </c>
      <c r="J953" s="15">
        <f t="shared" si="111"/>
        <v>9</v>
      </c>
      <c r="K953" t="str">
        <f>+IF(G953="OUT of TIME",J953-VLOOKUP(B953,Enunciado!$F$3:$G$5,2,0),"")</f>
        <v/>
      </c>
    </row>
    <row r="954" spans="1:11" x14ac:dyDescent="0.25">
      <c r="A954" t="s">
        <v>961</v>
      </c>
      <c r="B954" t="s">
        <v>7</v>
      </c>
      <c r="C954" s="3">
        <v>40925</v>
      </c>
      <c r="D954" s="3">
        <v>40932</v>
      </c>
      <c r="E954" s="11" t="str">
        <f t="shared" si="107"/>
        <v>Dept4</v>
      </c>
      <c r="F954" s="1">
        <f>+VLOOKUP(B954,Enunciado!$F$3:$G$5,2,0)+C954</f>
        <v>40940</v>
      </c>
      <c r="G954" t="str">
        <f t="shared" si="108"/>
        <v>ON TIME</v>
      </c>
      <c r="H954">
        <f t="shared" si="109"/>
        <v>2012</v>
      </c>
      <c r="I954">
        <f t="shared" si="110"/>
        <v>1</v>
      </c>
      <c r="J954" s="15">
        <f t="shared" si="111"/>
        <v>7</v>
      </c>
      <c r="K954" t="str">
        <f>+IF(G954="OUT of TIME",J954-VLOOKUP(B954,Enunciado!$F$3:$G$5,2,0),"")</f>
        <v/>
      </c>
    </row>
    <row r="955" spans="1:11" x14ac:dyDescent="0.25">
      <c r="A955" t="s">
        <v>962</v>
      </c>
      <c r="B955" t="s">
        <v>7</v>
      </c>
      <c r="C955" s="3">
        <v>41125</v>
      </c>
      <c r="D955" s="3">
        <v>41130</v>
      </c>
      <c r="E955" s="11" t="str">
        <f t="shared" si="107"/>
        <v>Dept6</v>
      </c>
      <c r="F955" s="1">
        <f>+VLOOKUP(B955,Enunciado!$F$3:$G$5,2,0)+C955</f>
        <v>41140</v>
      </c>
      <c r="G955" t="str">
        <f t="shared" si="108"/>
        <v>ON TIME</v>
      </c>
      <c r="H955">
        <f t="shared" si="109"/>
        <v>2012</v>
      </c>
      <c r="I955">
        <f t="shared" si="110"/>
        <v>8</v>
      </c>
      <c r="J955" s="15">
        <f t="shared" si="111"/>
        <v>5</v>
      </c>
      <c r="K955" t="str">
        <f>+IF(G955="OUT of TIME",J955-VLOOKUP(B955,Enunciado!$F$3:$G$5,2,0),"")</f>
        <v/>
      </c>
    </row>
    <row r="956" spans="1:11" x14ac:dyDescent="0.25">
      <c r="A956" t="s">
        <v>963</v>
      </c>
      <c r="B956" t="s">
        <v>8</v>
      </c>
      <c r="C956" s="3">
        <v>41361</v>
      </c>
      <c r="D956" s="3">
        <v>41377</v>
      </c>
      <c r="E956" s="11" t="str">
        <f t="shared" si="107"/>
        <v>Dept5</v>
      </c>
      <c r="F956" s="1">
        <f>+VLOOKUP(B956,Enunciado!$F$3:$G$5,2,0)+C956</f>
        <v>41366</v>
      </c>
      <c r="G956" t="str">
        <f t="shared" si="108"/>
        <v>OUT OF TIME</v>
      </c>
      <c r="H956">
        <f t="shared" si="109"/>
        <v>2013</v>
      </c>
      <c r="I956">
        <f t="shared" si="110"/>
        <v>3</v>
      </c>
      <c r="J956" s="15">
        <f t="shared" si="111"/>
        <v>16</v>
      </c>
      <c r="K956">
        <f>+IF(G956="OUT of TIME",J956-VLOOKUP(B956,Enunciado!$F$3:$G$5,2,0),"")</f>
        <v>11</v>
      </c>
    </row>
    <row r="957" spans="1:11" x14ac:dyDescent="0.25">
      <c r="A957" t="s">
        <v>964</v>
      </c>
      <c r="B957" t="s">
        <v>7</v>
      </c>
      <c r="C957" s="3">
        <v>40969</v>
      </c>
      <c r="D957" s="3">
        <v>40970</v>
      </c>
      <c r="E957" s="11" t="str">
        <f t="shared" si="107"/>
        <v>Dept3</v>
      </c>
      <c r="F957" s="1">
        <f>+VLOOKUP(B957,Enunciado!$F$3:$G$5,2,0)+C957</f>
        <v>40984</v>
      </c>
      <c r="G957" t="str">
        <f t="shared" si="108"/>
        <v>ON TIME</v>
      </c>
      <c r="H957">
        <f t="shared" si="109"/>
        <v>2012</v>
      </c>
      <c r="I957">
        <f t="shared" si="110"/>
        <v>3</v>
      </c>
      <c r="J957" s="15">
        <f t="shared" si="111"/>
        <v>1</v>
      </c>
      <c r="K957" t="str">
        <f>+IF(G957="OUT of TIME",J957-VLOOKUP(B957,Enunciado!$F$3:$G$5,2,0),"")</f>
        <v/>
      </c>
    </row>
    <row r="958" spans="1:11" x14ac:dyDescent="0.25">
      <c r="A958" t="s">
        <v>965</v>
      </c>
      <c r="B958" t="s">
        <v>8</v>
      </c>
      <c r="C958" s="3">
        <v>41488</v>
      </c>
      <c r="D958" s="3">
        <v>41501</v>
      </c>
      <c r="E958" s="11" t="str">
        <f t="shared" si="107"/>
        <v>Dept2</v>
      </c>
      <c r="F958" s="1">
        <f>+VLOOKUP(B958,Enunciado!$F$3:$G$5,2,0)+C958</f>
        <v>41493</v>
      </c>
      <c r="G958" t="str">
        <f t="shared" si="108"/>
        <v>OUT OF TIME</v>
      </c>
      <c r="H958">
        <f t="shared" si="109"/>
        <v>2013</v>
      </c>
      <c r="I958">
        <f t="shared" si="110"/>
        <v>8</v>
      </c>
      <c r="J958" s="15">
        <f t="shared" si="111"/>
        <v>13</v>
      </c>
      <c r="K958">
        <f>+IF(G958="OUT of TIME",J958-VLOOKUP(B958,Enunciado!$F$3:$G$5,2,0),"")</f>
        <v>8</v>
      </c>
    </row>
    <row r="959" spans="1:11" x14ac:dyDescent="0.25">
      <c r="A959" t="s">
        <v>966</v>
      </c>
      <c r="B959" t="s">
        <v>7</v>
      </c>
      <c r="C959" s="3">
        <v>41139</v>
      </c>
      <c r="D959" s="3">
        <v>41161</v>
      </c>
      <c r="E959" s="11" t="str">
        <f t="shared" si="107"/>
        <v>Dept5</v>
      </c>
      <c r="F959" s="1">
        <f>+VLOOKUP(B959,Enunciado!$F$3:$G$5,2,0)+C959</f>
        <v>41154</v>
      </c>
      <c r="G959" t="str">
        <f t="shared" si="108"/>
        <v>OUT OF TIME</v>
      </c>
      <c r="H959">
        <f t="shared" si="109"/>
        <v>2012</v>
      </c>
      <c r="I959">
        <f t="shared" si="110"/>
        <v>8</v>
      </c>
      <c r="J959" s="15">
        <f t="shared" si="111"/>
        <v>22</v>
      </c>
      <c r="K959">
        <f>+IF(G959="OUT of TIME",J959-VLOOKUP(B959,Enunciado!$F$3:$G$5,2,0),"")</f>
        <v>7</v>
      </c>
    </row>
    <row r="960" spans="1:11" x14ac:dyDescent="0.25">
      <c r="A960" t="s">
        <v>967</v>
      </c>
      <c r="B960" t="s">
        <v>7</v>
      </c>
      <c r="C960" s="3">
        <v>40974</v>
      </c>
      <c r="D960" s="3">
        <v>40976</v>
      </c>
      <c r="E960" s="11" t="str">
        <f t="shared" si="107"/>
        <v>Dept6</v>
      </c>
      <c r="F960" s="1">
        <f>+VLOOKUP(B960,Enunciado!$F$3:$G$5,2,0)+C960</f>
        <v>40989</v>
      </c>
      <c r="G960" t="str">
        <f t="shared" si="108"/>
        <v>ON TIME</v>
      </c>
      <c r="H960">
        <f t="shared" si="109"/>
        <v>2012</v>
      </c>
      <c r="I960">
        <f t="shared" si="110"/>
        <v>3</v>
      </c>
      <c r="J960" s="15">
        <f t="shared" si="111"/>
        <v>2</v>
      </c>
      <c r="K960" t="str">
        <f>+IF(G960="OUT of TIME",J960-VLOOKUP(B960,Enunciado!$F$3:$G$5,2,0),"")</f>
        <v/>
      </c>
    </row>
    <row r="961" spans="1:11" x14ac:dyDescent="0.25">
      <c r="A961" t="s">
        <v>968</v>
      </c>
      <c r="B961" t="s">
        <v>7</v>
      </c>
      <c r="C961" s="3">
        <v>41163</v>
      </c>
      <c r="D961" s="3">
        <v>41191</v>
      </c>
      <c r="E961" s="11" t="str">
        <f t="shared" si="107"/>
        <v>Dept2</v>
      </c>
      <c r="F961" s="1">
        <f>+VLOOKUP(B961,Enunciado!$F$3:$G$5,2,0)+C961</f>
        <v>41178</v>
      </c>
      <c r="G961" t="str">
        <f t="shared" si="108"/>
        <v>OUT OF TIME</v>
      </c>
      <c r="H961">
        <f t="shared" si="109"/>
        <v>2012</v>
      </c>
      <c r="I961">
        <f t="shared" si="110"/>
        <v>9</v>
      </c>
      <c r="J961" s="15">
        <f t="shared" si="111"/>
        <v>28</v>
      </c>
      <c r="K961">
        <f>+IF(G961="OUT of TIME",J961-VLOOKUP(B961,Enunciado!$F$3:$G$5,2,0),"")</f>
        <v>13</v>
      </c>
    </row>
    <row r="962" spans="1:11" x14ac:dyDescent="0.25">
      <c r="A962" t="s">
        <v>969</v>
      </c>
      <c r="B962" t="s">
        <v>5</v>
      </c>
      <c r="C962" s="3">
        <v>41387</v>
      </c>
      <c r="D962" s="3">
        <v>41403</v>
      </c>
      <c r="E962" s="11" t="str">
        <f t="shared" si="107"/>
        <v>Dept5</v>
      </c>
      <c r="F962" s="1">
        <f>+VLOOKUP(B962,Enunciado!$F$3:$G$5,2,0)+C962</f>
        <v>41417</v>
      </c>
      <c r="G962" t="str">
        <f t="shared" si="108"/>
        <v>ON TIME</v>
      </c>
      <c r="H962">
        <f t="shared" si="109"/>
        <v>2013</v>
      </c>
      <c r="I962">
        <f t="shared" si="110"/>
        <v>4</v>
      </c>
      <c r="J962" s="15">
        <f t="shared" si="111"/>
        <v>16</v>
      </c>
      <c r="K962" t="str">
        <f>+IF(G962="OUT of TIME",J962-VLOOKUP(B962,Enunciado!$F$3:$G$5,2,0),"")</f>
        <v/>
      </c>
    </row>
    <row r="963" spans="1:11" x14ac:dyDescent="0.25">
      <c r="A963" t="s">
        <v>970</v>
      </c>
      <c r="B963" t="s">
        <v>8</v>
      </c>
      <c r="C963" s="3">
        <v>41536</v>
      </c>
      <c r="D963" s="3">
        <v>41553</v>
      </c>
      <c r="E963" s="11" t="str">
        <f t="shared" ref="E963:E1001" si="112">+LEFT(A963,5)</f>
        <v>Dept5</v>
      </c>
      <c r="F963" s="1">
        <f>+VLOOKUP(B963,Enunciado!$F$3:$G$5,2,0)+C963</f>
        <v>41541</v>
      </c>
      <c r="G963" t="str">
        <f t="shared" ref="G963:G1001" si="113">+IF(F963&gt;=D963,"ON TIME","OUT OF TIME")</f>
        <v>OUT OF TIME</v>
      </c>
      <c r="H963">
        <f t="shared" ref="H963:H1001" si="114">+YEAR(C963)</f>
        <v>2013</v>
      </c>
      <c r="I963">
        <f t="shared" ref="I963:I1001" si="115">+MONTH(C963)</f>
        <v>9</v>
      </c>
      <c r="J963" s="15">
        <f t="shared" ref="J963:J1001" si="116">+D963-C963</f>
        <v>17</v>
      </c>
      <c r="K963">
        <f>+IF(G963="OUT of TIME",J963-VLOOKUP(B963,Enunciado!$F$3:$G$5,2,0),"")</f>
        <v>12</v>
      </c>
    </row>
    <row r="964" spans="1:11" x14ac:dyDescent="0.25">
      <c r="A964" t="s">
        <v>971</v>
      </c>
      <c r="B964" t="s">
        <v>5</v>
      </c>
      <c r="C964" s="3">
        <v>41611</v>
      </c>
      <c r="D964" s="3">
        <v>41614</v>
      </c>
      <c r="E964" s="11" t="str">
        <f t="shared" si="112"/>
        <v>Dept1</v>
      </c>
      <c r="F964" s="1">
        <f>+VLOOKUP(B964,Enunciado!$F$3:$G$5,2,0)+C964</f>
        <v>41641</v>
      </c>
      <c r="G964" t="str">
        <f t="shared" si="113"/>
        <v>ON TIME</v>
      </c>
      <c r="H964">
        <f t="shared" si="114"/>
        <v>2013</v>
      </c>
      <c r="I964">
        <f t="shared" si="115"/>
        <v>12</v>
      </c>
      <c r="J964" s="15">
        <f t="shared" si="116"/>
        <v>3</v>
      </c>
      <c r="K964" t="str">
        <f>+IF(G964="OUT of TIME",J964-VLOOKUP(B964,Enunciado!$F$3:$G$5,2,0),"")</f>
        <v/>
      </c>
    </row>
    <row r="965" spans="1:11" x14ac:dyDescent="0.25">
      <c r="A965" t="s">
        <v>972</v>
      </c>
      <c r="B965" t="s">
        <v>5</v>
      </c>
      <c r="C965" s="3">
        <v>41166</v>
      </c>
      <c r="D965" s="3">
        <v>41169</v>
      </c>
      <c r="E965" s="11" t="str">
        <f t="shared" si="112"/>
        <v>Dept6</v>
      </c>
      <c r="F965" s="1">
        <f>+VLOOKUP(B965,Enunciado!$F$3:$G$5,2,0)+C965</f>
        <v>41196</v>
      </c>
      <c r="G965" t="str">
        <f t="shared" si="113"/>
        <v>ON TIME</v>
      </c>
      <c r="H965">
        <f t="shared" si="114"/>
        <v>2012</v>
      </c>
      <c r="I965">
        <f t="shared" si="115"/>
        <v>9</v>
      </c>
      <c r="J965" s="15">
        <f t="shared" si="116"/>
        <v>3</v>
      </c>
      <c r="K965" t="str">
        <f>+IF(G965="OUT of TIME",J965-VLOOKUP(B965,Enunciado!$F$3:$G$5,2,0),"")</f>
        <v/>
      </c>
    </row>
    <row r="966" spans="1:11" x14ac:dyDescent="0.25">
      <c r="A966" t="s">
        <v>973</v>
      </c>
      <c r="B966" t="s">
        <v>5</v>
      </c>
      <c r="C966" s="3">
        <v>41584</v>
      </c>
      <c r="D966" s="3">
        <v>41585</v>
      </c>
      <c r="E966" s="11" t="str">
        <f t="shared" si="112"/>
        <v>Dept2</v>
      </c>
      <c r="F966" s="1">
        <f>+VLOOKUP(B966,Enunciado!$F$3:$G$5,2,0)+C966</f>
        <v>41614</v>
      </c>
      <c r="G966" t="str">
        <f t="shared" si="113"/>
        <v>ON TIME</v>
      </c>
      <c r="H966">
        <f t="shared" si="114"/>
        <v>2013</v>
      </c>
      <c r="I966">
        <f t="shared" si="115"/>
        <v>11</v>
      </c>
      <c r="J966" s="15">
        <f t="shared" si="116"/>
        <v>1</v>
      </c>
      <c r="K966" t="str">
        <f>+IF(G966="OUT of TIME",J966-VLOOKUP(B966,Enunciado!$F$3:$G$5,2,0),"")</f>
        <v/>
      </c>
    </row>
    <row r="967" spans="1:11" x14ac:dyDescent="0.25">
      <c r="A967" t="s">
        <v>974</v>
      </c>
      <c r="B967" t="s">
        <v>7</v>
      </c>
      <c r="C967" s="3">
        <v>41216</v>
      </c>
      <c r="D967" s="3">
        <v>41218</v>
      </c>
      <c r="E967" s="11" t="str">
        <f t="shared" si="112"/>
        <v>Dept3</v>
      </c>
      <c r="F967" s="1">
        <f>+VLOOKUP(B967,Enunciado!$F$3:$G$5,2,0)+C967</f>
        <v>41231</v>
      </c>
      <c r="G967" t="str">
        <f t="shared" si="113"/>
        <v>ON TIME</v>
      </c>
      <c r="H967">
        <f t="shared" si="114"/>
        <v>2012</v>
      </c>
      <c r="I967">
        <f t="shared" si="115"/>
        <v>11</v>
      </c>
      <c r="J967" s="15">
        <f t="shared" si="116"/>
        <v>2</v>
      </c>
      <c r="K967" t="str">
        <f>+IF(G967="OUT of TIME",J967-VLOOKUP(B967,Enunciado!$F$3:$G$5,2,0),"")</f>
        <v/>
      </c>
    </row>
    <row r="968" spans="1:11" x14ac:dyDescent="0.25">
      <c r="A968" t="s">
        <v>975</v>
      </c>
      <c r="B968" t="s">
        <v>7</v>
      </c>
      <c r="C968" s="3">
        <v>41238</v>
      </c>
      <c r="D968" s="3">
        <v>41250</v>
      </c>
      <c r="E968" s="11" t="str">
        <f t="shared" si="112"/>
        <v>Dept1</v>
      </c>
      <c r="F968" s="1">
        <f>+VLOOKUP(B968,Enunciado!$F$3:$G$5,2,0)+C968</f>
        <v>41253</v>
      </c>
      <c r="G968" t="str">
        <f t="shared" si="113"/>
        <v>ON TIME</v>
      </c>
      <c r="H968">
        <f t="shared" si="114"/>
        <v>2012</v>
      </c>
      <c r="I968">
        <f t="shared" si="115"/>
        <v>11</v>
      </c>
      <c r="J968" s="15">
        <f t="shared" si="116"/>
        <v>12</v>
      </c>
      <c r="K968" t="str">
        <f>+IF(G968="OUT of TIME",J968-VLOOKUP(B968,Enunciado!$F$3:$G$5,2,0),"")</f>
        <v/>
      </c>
    </row>
    <row r="969" spans="1:11" x14ac:dyDescent="0.25">
      <c r="A969" t="s">
        <v>976</v>
      </c>
      <c r="B969" t="s">
        <v>8</v>
      </c>
      <c r="C969" s="3">
        <v>41497</v>
      </c>
      <c r="D969" s="3">
        <v>41525</v>
      </c>
      <c r="E969" s="11" t="str">
        <f t="shared" si="112"/>
        <v>Dept3</v>
      </c>
      <c r="F969" s="1">
        <f>+VLOOKUP(B969,Enunciado!$F$3:$G$5,2,0)+C969</f>
        <v>41502</v>
      </c>
      <c r="G969" t="str">
        <f t="shared" si="113"/>
        <v>OUT OF TIME</v>
      </c>
      <c r="H969">
        <f t="shared" si="114"/>
        <v>2013</v>
      </c>
      <c r="I969">
        <f t="shared" si="115"/>
        <v>8</v>
      </c>
      <c r="J969" s="15">
        <f t="shared" si="116"/>
        <v>28</v>
      </c>
      <c r="K969">
        <f>+IF(G969="OUT of TIME",J969-VLOOKUP(B969,Enunciado!$F$3:$G$5,2,0),"")</f>
        <v>23</v>
      </c>
    </row>
    <row r="970" spans="1:11" x14ac:dyDescent="0.25">
      <c r="A970" t="s">
        <v>977</v>
      </c>
      <c r="B970" t="s">
        <v>7</v>
      </c>
      <c r="C970" s="3">
        <v>41066</v>
      </c>
      <c r="D970" s="3">
        <v>41114</v>
      </c>
      <c r="E970" s="11" t="str">
        <f t="shared" si="112"/>
        <v>Dept3</v>
      </c>
      <c r="F970" s="1">
        <f>+VLOOKUP(B970,Enunciado!$F$3:$G$5,2,0)+C970</f>
        <v>41081</v>
      </c>
      <c r="G970" t="str">
        <f t="shared" si="113"/>
        <v>OUT OF TIME</v>
      </c>
      <c r="H970">
        <f t="shared" si="114"/>
        <v>2012</v>
      </c>
      <c r="I970">
        <f t="shared" si="115"/>
        <v>6</v>
      </c>
      <c r="J970" s="15">
        <f t="shared" si="116"/>
        <v>48</v>
      </c>
      <c r="K970">
        <f>+IF(G970="OUT of TIME",J970-VLOOKUP(B970,Enunciado!$F$3:$G$5,2,0),"")</f>
        <v>33</v>
      </c>
    </row>
    <row r="971" spans="1:11" x14ac:dyDescent="0.25">
      <c r="A971" t="s">
        <v>978</v>
      </c>
      <c r="B971" t="s">
        <v>5</v>
      </c>
      <c r="C971" s="3">
        <v>41352</v>
      </c>
      <c r="D971" s="3">
        <v>41360</v>
      </c>
      <c r="E971" s="11" t="str">
        <f t="shared" si="112"/>
        <v>Dept6</v>
      </c>
      <c r="F971" s="1">
        <f>+VLOOKUP(B971,Enunciado!$F$3:$G$5,2,0)+C971</f>
        <v>41382</v>
      </c>
      <c r="G971" t="str">
        <f t="shared" si="113"/>
        <v>ON TIME</v>
      </c>
      <c r="H971">
        <f t="shared" si="114"/>
        <v>2013</v>
      </c>
      <c r="I971">
        <f t="shared" si="115"/>
        <v>3</v>
      </c>
      <c r="J971" s="15">
        <f t="shared" si="116"/>
        <v>8</v>
      </c>
      <c r="K971" t="str">
        <f>+IF(G971="OUT of TIME",J971-VLOOKUP(B971,Enunciado!$F$3:$G$5,2,0),"")</f>
        <v/>
      </c>
    </row>
    <row r="972" spans="1:11" x14ac:dyDescent="0.25">
      <c r="A972" t="s">
        <v>979</v>
      </c>
      <c r="B972" t="s">
        <v>7</v>
      </c>
      <c r="C972" s="3">
        <v>40997</v>
      </c>
      <c r="D972" s="3">
        <v>41009</v>
      </c>
      <c r="E972" s="11" t="str">
        <f t="shared" si="112"/>
        <v>Dept3</v>
      </c>
      <c r="F972" s="1">
        <f>+VLOOKUP(B972,Enunciado!$F$3:$G$5,2,0)+C972</f>
        <v>41012</v>
      </c>
      <c r="G972" t="str">
        <f t="shared" si="113"/>
        <v>ON TIME</v>
      </c>
      <c r="H972">
        <f t="shared" si="114"/>
        <v>2012</v>
      </c>
      <c r="I972">
        <f t="shared" si="115"/>
        <v>3</v>
      </c>
      <c r="J972" s="15">
        <f t="shared" si="116"/>
        <v>12</v>
      </c>
      <c r="K972" t="str">
        <f>+IF(G972="OUT of TIME",J972-VLOOKUP(B972,Enunciado!$F$3:$G$5,2,0),"")</f>
        <v/>
      </c>
    </row>
    <row r="973" spans="1:11" x14ac:dyDescent="0.25">
      <c r="A973" t="s">
        <v>980</v>
      </c>
      <c r="B973" t="s">
        <v>7</v>
      </c>
      <c r="C973" s="3">
        <v>41427</v>
      </c>
      <c r="D973" s="3">
        <v>41431</v>
      </c>
      <c r="E973" s="11" t="str">
        <f t="shared" si="112"/>
        <v>Dept2</v>
      </c>
      <c r="F973" s="1">
        <f>+VLOOKUP(B973,Enunciado!$F$3:$G$5,2,0)+C973</f>
        <v>41442</v>
      </c>
      <c r="G973" t="str">
        <f t="shared" si="113"/>
        <v>ON TIME</v>
      </c>
      <c r="H973">
        <f t="shared" si="114"/>
        <v>2013</v>
      </c>
      <c r="I973">
        <f t="shared" si="115"/>
        <v>6</v>
      </c>
      <c r="J973" s="15">
        <f t="shared" si="116"/>
        <v>4</v>
      </c>
      <c r="K973" t="str">
        <f>+IF(G973="OUT of TIME",J973-VLOOKUP(B973,Enunciado!$F$3:$G$5,2,0),"")</f>
        <v/>
      </c>
    </row>
    <row r="974" spans="1:11" x14ac:dyDescent="0.25">
      <c r="A974" t="s">
        <v>981</v>
      </c>
      <c r="B974" t="s">
        <v>7</v>
      </c>
      <c r="C974" s="3">
        <v>41323</v>
      </c>
      <c r="D974" s="3">
        <v>41333</v>
      </c>
      <c r="E974" s="11" t="str">
        <f t="shared" si="112"/>
        <v>Dept4</v>
      </c>
      <c r="F974" s="1">
        <f>+VLOOKUP(B974,Enunciado!$F$3:$G$5,2,0)+C974</f>
        <v>41338</v>
      </c>
      <c r="G974" t="str">
        <f t="shared" si="113"/>
        <v>ON TIME</v>
      </c>
      <c r="H974">
        <f t="shared" si="114"/>
        <v>2013</v>
      </c>
      <c r="I974">
        <f t="shared" si="115"/>
        <v>2</v>
      </c>
      <c r="J974" s="15">
        <f t="shared" si="116"/>
        <v>10</v>
      </c>
      <c r="K974" t="str">
        <f>+IF(G974="OUT of TIME",J974-VLOOKUP(B974,Enunciado!$F$3:$G$5,2,0),"")</f>
        <v/>
      </c>
    </row>
    <row r="975" spans="1:11" x14ac:dyDescent="0.25">
      <c r="A975" t="s">
        <v>982</v>
      </c>
      <c r="B975" t="s">
        <v>7</v>
      </c>
      <c r="C975" s="3">
        <v>41408</v>
      </c>
      <c r="D975" s="3">
        <v>41408</v>
      </c>
      <c r="E975" s="11" t="str">
        <f t="shared" si="112"/>
        <v>Dept1</v>
      </c>
      <c r="F975" s="1">
        <f>+VLOOKUP(B975,Enunciado!$F$3:$G$5,2,0)+C975</f>
        <v>41423</v>
      </c>
      <c r="G975" t="str">
        <f t="shared" si="113"/>
        <v>ON TIME</v>
      </c>
      <c r="H975">
        <f t="shared" si="114"/>
        <v>2013</v>
      </c>
      <c r="I975">
        <f t="shared" si="115"/>
        <v>5</v>
      </c>
      <c r="J975" s="15">
        <f t="shared" si="116"/>
        <v>0</v>
      </c>
      <c r="K975" t="str">
        <f>+IF(G975="OUT of TIME",J975-VLOOKUP(B975,Enunciado!$F$3:$G$5,2,0),"")</f>
        <v/>
      </c>
    </row>
    <row r="976" spans="1:11" x14ac:dyDescent="0.25">
      <c r="A976" t="s">
        <v>983</v>
      </c>
      <c r="B976" t="s">
        <v>7</v>
      </c>
      <c r="C976" s="3">
        <v>41234</v>
      </c>
      <c r="D976" s="3">
        <v>41256</v>
      </c>
      <c r="E976" s="11" t="str">
        <f t="shared" si="112"/>
        <v>Dept5</v>
      </c>
      <c r="F976" s="1">
        <f>+VLOOKUP(B976,Enunciado!$F$3:$G$5,2,0)+C976</f>
        <v>41249</v>
      </c>
      <c r="G976" t="str">
        <f t="shared" si="113"/>
        <v>OUT OF TIME</v>
      </c>
      <c r="H976">
        <f t="shared" si="114"/>
        <v>2012</v>
      </c>
      <c r="I976">
        <f t="shared" si="115"/>
        <v>11</v>
      </c>
      <c r="J976" s="15">
        <f t="shared" si="116"/>
        <v>22</v>
      </c>
      <c r="K976">
        <f>+IF(G976="OUT of TIME",J976-VLOOKUP(B976,Enunciado!$F$3:$G$5,2,0),"")</f>
        <v>7</v>
      </c>
    </row>
    <row r="977" spans="1:11" x14ac:dyDescent="0.25">
      <c r="A977" t="s">
        <v>984</v>
      </c>
      <c r="B977" t="s">
        <v>8</v>
      </c>
      <c r="C977" s="3">
        <v>41353</v>
      </c>
      <c r="D977" s="3">
        <v>41376</v>
      </c>
      <c r="E977" s="11" t="str">
        <f t="shared" si="112"/>
        <v>Dept4</v>
      </c>
      <c r="F977" s="1">
        <f>+VLOOKUP(B977,Enunciado!$F$3:$G$5,2,0)+C977</f>
        <v>41358</v>
      </c>
      <c r="G977" t="str">
        <f t="shared" si="113"/>
        <v>OUT OF TIME</v>
      </c>
      <c r="H977">
        <f t="shared" si="114"/>
        <v>2013</v>
      </c>
      <c r="I977">
        <f t="shared" si="115"/>
        <v>3</v>
      </c>
      <c r="J977" s="15">
        <f t="shared" si="116"/>
        <v>23</v>
      </c>
      <c r="K977">
        <f>+IF(G977="OUT of TIME",J977-VLOOKUP(B977,Enunciado!$F$3:$G$5,2,0),"")</f>
        <v>18</v>
      </c>
    </row>
    <row r="978" spans="1:11" x14ac:dyDescent="0.25">
      <c r="A978" t="s">
        <v>985</v>
      </c>
      <c r="B978" t="s">
        <v>7</v>
      </c>
      <c r="C978" s="3">
        <v>41638</v>
      </c>
      <c r="D978" s="3">
        <v>41639</v>
      </c>
      <c r="E978" s="11" t="str">
        <f t="shared" si="112"/>
        <v>Dept6</v>
      </c>
      <c r="F978" s="1">
        <f>+VLOOKUP(B978,Enunciado!$F$3:$G$5,2,0)+C978</f>
        <v>41653</v>
      </c>
      <c r="G978" t="str">
        <f t="shared" si="113"/>
        <v>ON TIME</v>
      </c>
      <c r="H978">
        <f t="shared" si="114"/>
        <v>2013</v>
      </c>
      <c r="I978">
        <f t="shared" si="115"/>
        <v>12</v>
      </c>
      <c r="J978" s="15">
        <f t="shared" si="116"/>
        <v>1</v>
      </c>
      <c r="K978" t="str">
        <f>+IF(G978="OUT of TIME",J978-VLOOKUP(B978,Enunciado!$F$3:$G$5,2,0),"")</f>
        <v/>
      </c>
    </row>
    <row r="979" spans="1:11" x14ac:dyDescent="0.25">
      <c r="A979" t="s">
        <v>24</v>
      </c>
      <c r="B979" t="s">
        <v>7</v>
      </c>
      <c r="C979" s="3">
        <v>41015</v>
      </c>
      <c r="D979" s="3">
        <v>41016</v>
      </c>
      <c r="E979" s="11" t="str">
        <f t="shared" si="112"/>
        <v>Dept6</v>
      </c>
      <c r="F979" s="1">
        <f>+VLOOKUP(B979,Enunciado!$F$3:$G$5,2,0)+C979</f>
        <v>41030</v>
      </c>
      <c r="G979" t="str">
        <f t="shared" si="113"/>
        <v>ON TIME</v>
      </c>
      <c r="H979">
        <f t="shared" si="114"/>
        <v>2012</v>
      </c>
      <c r="I979">
        <f t="shared" si="115"/>
        <v>4</v>
      </c>
      <c r="J979" s="15">
        <f t="shared" si="116"/>
        <v>1</v>
      </c>
      <c r="K979" t="str">
        <f>+IF(G979="OUT of TIME",J979-VLOOKUP(B979,Enunciado!$F$3:$G$5,2,0),"")</f>
        <v/>
      </c>
    </row>
    <row r="980" spans="1:11" x14ac:dyDescent="0.25">
      <c r="A980" t="s">
        <v>986</v>
      </c>
      <c r="B980" t="s">
        <v>5</v>
      </c>
      <c r="C980" s="3">
        <v>41465</v>
      </c>
      <c r="D980" s="3">
        <v>41475</v>
      </c>
      <c r="E980" s="11" t="str">
        <f t="shared" si="112"/>
        <v>Dept6</v>
      </c>
      <c r="F980" s="1">
        <f>+VLOOKUP(B980,Enunciado!$F$3:$G$5,2,0)+C980</f>
        <v>41495</v>
      </c>
      <c r="G980" t="str">
        <f t="shared" si="113"/>
        <v>ON TIME</v>
      </c>
      <c r="H980">
        <f t="shared" si="114"/>
        <v>2013</v>
      </c>
      <c r="I980">
        <f t="shared" si="115"/>
        <v>7</v>
      </c>
      <c r="J980" s="15">
        <f t="shared" si="116"/>
        <v>10</v>
      </c>
      <c r="K980" t="str">
        <f>+IF(G980="OUT of TIME",J980-VLOOKUP(B980,Enunciado!$F$3:$G$5,2,0),"")</f>
        <v/>
      </c>
    </row>
    <row r="981" spans="1:11" x14ac:dyDescent="0.25">
      <c r="A981" t="s">
        <v>987</v>
      </c>
      <c r="B981" t="s">
        <v>8</v>
      </c>
      <c r="C981" s="3">
        <v>41436</v>
      </c>
      <c r="D981" s="3">
        <v>41439</v>
      </c>
      <c r="E981" s="11" t="str">
        <f t="shared" si="112"/>
        <v>Dept1</v>
      </c>
      <c r="F981" s="1">
        <f>+VLOOKUP(B981,Enunciado!$F$3:$G$5,2,0)+C981</f>
        <v>41441</v>
      </c>
      <c r="G981" t="str">
        <f t="shared" si="113"/>
        <v>ON TIME</v>
      </c>
      <c r="H981">
        <f t="shared" si="114"/>
        <v>2013</v>
      </c>
      <c r="I981">
        <f t="shared" si="115"/>
        <v>6</v>
      </c>
      <c r="J981" s="15">
        <f t="shared" si="116"/>
        <v>3</v>
      </c>
      <c r="K981" t="str">
        <f>+IF(G981="OUT of TIME",J981-VLOOKUP(B981,Enunciado!$F$3:$G$5,2,0),"")</f>
        <v/>
      </c>
    </row>
    <row r="982" spans="1:11" x14ac:dyDescent="0.25">
      <c r="A982" t="s">
        <v>988</v>
      </c>
      <c r="B982" t="s">
        <v>7</v>
      </c>
      <c r="C982" s="3">
        <v>41492</v>
      </c>
      <c r="D982" s="3">
        <v>41526</v>
      </c>
      <c r="E982" s="11" t="str">
        <f t="shared" si="112"/>
        <v>Dept6</v>
      </c>
      <c r="F982" s="1">
        <f>+VLOOKUP(B982,Enunciado!$F$3:$G$5,2,0)+C982</f>
        <v>41507</v>
      </c>
      <c r="G982" t="str">
        <f t="shared" si="113"/>
        <v>OUT OF TIME</v>
      </c>
      <c r="H982">
        <f t="shared" si="114"/>
        <v>2013</v>
      </c>
      <c r="I982">
        <f t="shared" si="115"/>
        <v>8</v>
      </c>
      <c r="J982" s="15">
        <f t="shared" si="116"/>
        <v>34</v>
      </c>
      <c r="K982">
        <f>+IF(G982="OUT of TIME",J982-VLOOKUP(B982,Enunciado!$F$3:$G$5,2,0),"")</f>
        <v>19</v>
      </c>
    </row>
    <row r="983" spans="1:11" x14ac:dyDescent="0.25">
      <c r="A983" t="s">
        <v>23</v>
      </c>
      <c r="B983" t="s">
        <v>8</v>
      </c>
      <c r="C983" s="3">
        <v>40942</v>
      </c>
      <c r="D983" s="3">
        <v>40944</v>
      </c>
      <c r="E983" s="11" t="str">
        <f t="shared" si="112"/>
        <v>Dept2</v>
      </c>
      <c r="F983" s="1">
        <f>+VLOOKUP(B983,Enunciado!$F$3:$G$5,2,0)+C983</f>
        <v>40947</v>
      </c>
      <c r="G983" t="str">
        <f t="shared" si="113"/>
        <v>ON TIME</v>
      </c>
      <c r="H983">
        <f t="shared" si="114"/>
        <v>2012</v>
      </c>
      <c r="I983">
        <f t="shared" si="115"/>
        <v>2</v>
      </c>
      <c r="J983" s="15">
        <f t="shared" si="116"/>
        <v>2</v>
      </c>
      <c r="K983" t="str">
        <f>+IF(G983="OUT of TIME",J983-VLOOKUP(B983,Enunciado!$F$3:$G$5,2,0),"")</f>
        <v/>
      </c>
    </row>
    <row r="984" spans="1:11" x14ac:dyDescent="0.25">
      <c r="A984" t="s">
        <v>989</v>
      </c>
      <c r="B984" t="s">
        <v>7</v>
      </c>
      <c r="C984" s="3">
        <v>41520</v>
      </c>
      <c r="D984" s="3">
        <v>41561</v>
      </c>
      <c r="E984" s="11" t="str">
        <f t="shared" si="112"/>
        <v>Dept4</v>
      </c>
      <c r="F984" s="1">
        <f>+VLOOKUP(B984,Enunciado!$F$3:$G$5,2,0)+C984</f>
        <v>41535</v>
      </c>
      <c r="G984" t="str">
        <f t="shared" si="113"/>
        <v>OUT OF TIME</v>
      </c>
      <c r="H984">
        <f t="shared" si="114"/>
        <v>2013</v>
      </c>
      <c r="I984">
        <f t="shared" si="115"/>
        <v>9</v>
      </c>
      <c r="J984" s="15">
        <f t="shared" si="116"/>
        <v>41</v>
      </c>
      <c r="K984">
        <f>+IF(G984="OUT of TIME",J984-VLOOKUP(B984,Enunciado!$F$3:$G$5,2,0),"")</f>
        <v>26</v>
      </c>
    </row>
    <row r="985" spans="1:11" x14ac:dyDescent="0.25">
      <c r="A985" t="s">
        <v>990</v>
      </c>
      <c r="B985" t="s">
        <v>7</v>
      </c>
      <c r="C985" s="3">
        <v>41476</v>
      </c>
      <c r="D985" s="3">
        <v>41498</v>
      </c>
      <c r="E985" s="11" t="str">
        <f t="shared" si="112"/>
        <v>Dept5</v>
      </c>
      <c r="F985" s="1">
        <f>+VLOOKUP(B985,Enunciado!$F$3:$G$5,2,0)+C985</f>
        <v>41491</v>
      </c>
      <c r="G985" t="str">
        <f t="shared" si="113"/>
        <v>OUT OF TIME</v>
      </c>
      <c r="H985">
        <f t="shared" si="114"/>
        <v>2013</v>
      </c>
      <c r="I985">
        <f t="shared" si="115"/>
        <v>7</v>
      </c>
      <c r="J985" s="15">
        <f t="shared" si="116"/>
        <v>22</v>
      </c>
      <c r="K985">
        <f>+IF(G985="OUT of TIME",J985-VLOOKUP(B985,Enunciado!$F$3:$G$5,2,0),"")</f>
        <v>7</v>
      </c>
    </row>
    <row r="986" spans="1:11" x14ac:dyDescent="0.25">
      <c r="A986" t="s">
        <v>991</v>
      </c>
      <c r="B986" t="s">
        <v>5</v>
      </c>
      <c r="C986" s="3">
        <v>41507</v>
      </c>
      <c r="D986" s="3">
        <v>41508</v>
      </c>
      <c r="E986" s="11" t="str">
        <f t="shared" si="112"/>
        <v>Dept1</v>
      </c>
      <c r="F986" s="1">
        <f>+VLOOKUP(B986,Enunciado!$F$3:$G$5,2,0)+C986</f>
        <v>41537</v>
      </c>
      <c r="G986" t="str">
        <f t="shared" si="113"/>
        <v>ON TIME</v>
      </c>
      <c r="H986">
        <f t="shared" si="114"/>
        <v>2013</v>
      </c>
      <c r="I986">
        <f t="shared" si="115"/>
        <v>8</v>
      </c>
      <c r="J986" s="15">
        <f t="shared" si="116"/>
        <v>1</v>
      </c>
      <c r="K986" t="str">
        <f>+IF(G986="OUT of TIME",J986-VLOOKUP(B986,Enunciado!$F$3:$G$5,2,0),"")</f>
        <v/>
      </c>
    </row>
    <row r="987" spans="1:11" x14ac:dyDescent="0.25">
      <c r="A987" t="s">
        <v>992</v>
      </c>
      <c r="B987" t="s">
        <v>7</v>
      </c>
      <c r="C987" s="3">
        <v>41447</v>
      </c>
      <c r="D987" s="3">
        <v>41489</v>
      </c>
      <c r="E987" s="11" t="str">
        <f t="shared" si="112"/>
        <v>Dept5</v>
      </c>
      <c r="F987" s="1">
        <f>+VLOOKUP(B987,Enunciado!$F$3:$G$5,2,0)+C987</f>
        <v>41462</v>
      </c>
      <c r="G987" t="str">
        <f t="shared" si="113"/>
        <v>OUT OF TIME</v>
      </c>
      <c r="H987">
        <f t="shared" si="114"/>
        <v>2013</v>
      </c>
      <c r="I987">
        <f t="shared" si="115"/>
        <v>6</v>
      </c>
      <c r="J987" s="15">
        <f t="shared" si="116"/>
        <v>42</v>
      </c>
      <c r="K987">
        <f>+IF(G987="OUT of TIME",J987-VLOOKUP(B987,Enunciado!$F$3:$G$5,2,0),"")</f>
        <v>27</v>
      </c>
    </row>
    <row r="988" spans="1:11" x14ac:dyDescent="0.25">
      <c r="A988" t="s">
        <v>993</v>
      </c>
      <c r="B988" t="s">
        <v>8</v>
      </c>
      <c r="C988" s="3">
        <v>40987</v>
      </c>
      <c r="D988" s="3">
        <v>40989</v>
      </c>
      <c r="E988" s="11" t="str">
        <f t="shared" si="112"/>
        <v>Dept2</v>
      </c>
      <c r="F988" s="1">
        <f>+VLOOKUP(B988,Enunciado!$F$3:$G$5,2,0)+C988</f>
        <v>40992</v>
      </c>
      <c r="G988" t="str">
        <f t="shared" si="113"/>
        <v>ON TIME</v>
      </c>
      <c r="H988">
        <f t="shared" si="114"/>
        <v>2012</v>
      </c>
      <c r="I988">
        <f t="shared" si="115"/>
        <v>3</v>
      </c>
      <c r="J988" s="15">
        <f t="shared" si="116"/>
        <v>2</v>
      </c>
      <c r="K988" t="str">
        <f>+IF(G988="OUT of TIME",J988-VLOOKUP(B988,Enunciado!$F$3:$G$5,2,0),"")</f>
        <v/>
      </c>
    </row>
    <row r="989" spans="1:11" x14ac:dyDescent="0.25">
      <c r="A989" t="s">
        <v>994</v>
      </c>
      <c r="B989" t="s">
        <v>7</v>
      </c>
      <c r="C989" s="3">
        <v>41548</v>
      </c>
      <c r="D989" s="3">
        <v>41548</v>
      </c>
      <c r="E989" s="11" t="str">
        <f t="shared" si="112"/>
        <v>Dept1</v>
      </c>
      <c r="F989" s="1">
        <f>+VLOOKUP(B989,Enunciado!$F$3:$G$5,2,0)+C989</f>
        <v>41563</v>
      </c>
      <c r="G989" t="str">
        <f t="shared" si="113"/>
        <v>ON TIME</v>
      </c>
      <c r="H989">
        <f t="shared" si="114"/>
        <v>2013</v>
      </c>
      <c r="I989">
        <f t="shared" si="115"/>
        <v>10</v>
      </c>
      <c r="J989" s="15">
        <f t="shared" si="116"/>
        <v>0</v>
      </c>
      <c r="K989" t="str">
        <f>+IF(G989="OUT of TIME",J989-VLOOKUP(B989,Enunciado!$F$3:$G$5,2,0),"")</f>
        <v/>
      </c>
    </row>
    <row r="990" spans="1:11" x14ac:dyDescent="0.25">
      <c r="A990" t="s">
        <v>995</v>
      </c>
      <c r="B990" t="s">
        <v>5</v>
      </c>
      <c r="C990" s="3">
        <v>41422</v>
      </c>
      <c r="D990" s="3">
        <v>41422</v>
      </c>
      <c r="E990" s="11" t="str">
        <f t="shared" si="112"/>
        <v>Dept5</v>
      </c>
      <c r="F990" s="1">
        <f>+VLOOKUP(B990,Enunciado!$F$3:$G$5,2,0)+C990</f>
        <v>41452</v>
      </c>
      <c r="G990" t="str">
        <f t="shared" si="113"/>
        <v>ON TIME</v>
      </c>
      <c r="H990">
        <f t="shared" si="114"/>
        <v>2013</v>
      </c>
      <c r="I990">
        <f t="shared" si="115"/>
        <v>5</v>
      </c>
      <c r="J990" s="15">
        <f t="shared" si="116"/>
        <v>0</v>
      </c>
      <c r="K990" t="str">
        <f>+IF(G990="OUT of TIME",J990-VLOOKUP(B990,Enunciado!$F$3:$G$5,2,0),"")</f>
        <v/>
      </c>
    </row>
    <row r="991" spans="1:11" x14ac:dyDescent="0.25">
      <c r="A991" t="s">
        <v>996</v>
      </c>
      <c r="B991" t="s">
        <v>5</v>
      </c>
      <c r="C991" s="3">
        <v>40972</v>
      </c>
      <c r="D991" s="3">
        <v>40997</v>
      </c>
      <c r="E991" s="11" t="str">
        <f t="shared" si="112"/>
        <v>Dept1</v>
      </c>
      <c r="F991" s="1">
        <f>+VLOOKUP(B991,Enunciado!$F$3:$G$5,2,0)+C991</f>
        <v>41002</v>
      </c>
      <c r="G991" t="str">
        <f t="shared" si="113"/>
        <v>ON TIME</v>
      </c>
      <c r="H991">
        <f t="shared" si="114"/>
        <v>2012</v>
      </c>
      <c r="I991">
        <f t="shared" si="115"/>
        <v>3</v>
      </c>
      <c r="J991" s="15">
        <f t="shared" si="116"/>
        <v>25</v>
      </c>
      <c r="K991" t="str">
        <f>+IF(G991="OUT of TIME",J991-VLOOKUP(B991,Enunciado!$F$3:$G$5,2,0),"")</f>
        <v/>
      </c>
    </row>
    <row r="992" spans="1:11" x14ac:dyDescent="0.25">
      <c r="A992" t="s">
        <v>997</v>
      </c>
      <c r="B992" t="s">
        <v>5</v>
      </c>
      <c r="C992" s="3">
        <v>41205</v>
      </c>
      <c r="D992" s="3">
        <v>41251</v>
      </c>
      <c r="E992" s="11" t="str">
        <f t="shared" si="112"/>
        <v>Dept4</v>
      </c>
      <c r="F992" s="1">
        <f>+VLOOKUP(B992,Enunciado!$F$3:$G$5,2,0)+C992</f>
        <v>41235</v>
      </c>
      <c r="G992" t="str">
        <f t="shared" si="113"/>
        <v>OUT OF TIME</v>
      </c>
      <c r="H992">
        <f t="shared" si="114"/>
        <v>2012</v>
      </c>
      <c r="I992">
        <f t="shared" si="115"/>
        <v>10</v>
      </c>
      <c r="J992" s="15">
        <f t="shared" si="116"/>
        <v>46</v>
      </c>
      <c r="K992">
        <f>+IF(G992="OUT of TIME",J992-VLOOKUP(B992,Enunciado!$F$3:$G$5,2,0),"")</f>
        <v>16</v>
      </c>
    </row>
    <row r="993" spans="1:11" x14ac:dyDescent="0.25">
      <c r="A993" t="s">
        <v>998</v>
      </c>
      <c r="B993" t="s">
        <v>8</v>
      </c>
      <c r="C993" s="3">
        <v>41456</v>
      </c>
      <c r="D993" s="3">
        <v>41503</v>
      </c>
      <c r="E993" s="11" t="str">
        <f t="shared" si="112"/>
        <v>Dept2</v>
      </c>
      <c r="F993" s="1">
        <f>+VLOOKUP(B993,Enunciado!$F$3:$G$5,2,0)+C993</f>
        <v>41461</v>
      </c>
      <c r="G993" t="str">
        <f t="shared" si="113"/>
        <v>OUT OF TIME</v>
      </c>
      <c r="H993">
        <f t="shared" si="114"/>
        <v>2013</v>
      </c>
      <c r="I993">
        <f t="shared" si="115"/>
        <v>7</v>
      </c>
      <c r="J993" s="15">
        <f t="shared" si="116"/>
        <v>47</v>
      </c>
      <c r="K993">
        <f>+IF(G993="OUT of TIME",J993-VLOOKUP(B993,Enunciado!$F$3:$G$5,2,0),"")</f>
        <v>42</v>
      </c>
    </row>
    <row r="994" spans="1:11" x14ac:dyDescent="0.25">
      <c r="A994" t="s">
        <v>999</v>
      </c>
      <c r="B994" t="s">
        <v>5</v>
      </c>
      <c r="C994" s="3">
        <v>41142</v>
      </c>
      <c r="D994" s="3">
        <v>41143</v>
      </c>
      <c r="E994" s="11" t="str">
        <f t="shared" si="112"/>
        <v>Dept6</v>
      </c>
      <c r="F994" s="1">
        <f>+VLOOKUP(B994,Enunciado!$F$3:$G$5,2,0)+C994</f>
        <v>41172</v>
      </c>
      <c r="G994" t="str">
        <f t="shared" si="113"/>
        <v>ON TIME</v>
      </c>
      <c r="H994">
        <f t="shared" si="114"/>
        <v>2012</v>
      </c>
      <c r="I994">
        <f t="shared" si="115"/>
        <v>8</v>
      </c>
      <c r="J994" s="15">
        <f t="shared" si="116"/>
        <v>1</v>
      </c>
      <c r="K994" t="str">
        <f>+IF(G994="OUT of TIME",J994-VLOOKUP(B994,Enunciado!$F$3:$G$5,2,0),"")</f>
        <v/>
      </c>
    </row>
    <row r="995" spans="1:11" x14ac:dyDescent="0.25">
      <c r="A995" t="s">
        <v>1000</v>
      </c>
      <c r="B995" t="s">
        <v>5</v>
      </c>
      <c r="C995" s="3">
        <v>41340</v>
      </c>
      <c r="D995" s="3">
        <v>41388</v>
      </c>
      <c r="E995" s="11" t="str">
        <f t="shared" si="112"/>
        <v>Dept3</v>
      </c>
      <c r="F995" s="1">
        <f>+VLOOKUP(B995,Enunciado!$F$3:$G$5,2,0)+C995</f>
        <v>41370</v>
      </c>
      <c r="G995" t="str">
        <f t="shared" si="113"/>
        <v>OUT OF TIME</v>
      </c>
      <c r="H995">
        <f t="shared" si="114"/>
        <v>2013</v>
      </c>
      <c r="I995">
        <f t="shared" si="115"/>
        <v>3</v>
      </c>
      <c r="J995" s="15">
        <f t="shared" si="116"/>
        <v>48</v>
      </c>
      <c r="K995">
        <f>+IF(G995="OUT of TIME",J995-VLOOKUP(B995,Enunciado!$F$3:$G$5,2,0),"")</f>
        <v>18</v>
      </c>
    </row>
    <row r="996" spans="1:11" x14ac:dyDescent="0.25">
      <c r="A996" t="s">
        <v>1001</v>
      </c>
      <c r="B996" t="s">
        <v>7</v>
      </c>
      <c r="C996" s="3">
        <v>41179</v>
      </c>
      <c r="D996" s="3">
        <v>41182</v>
      </c>
      <c r="E996" s="11" t="str">
        <f t="shared" si="112"/>
        <v>Dept5</v>
      </c>
      <c r="F996" s="1">
        <f>+VLOOKUP(B996,Enunciado!$F$3:$G$5,2,0)+C996</f>
        <v>41194</v>
      </c>
      <c r="G996" t="str">
        <f t="shared" si="113"/>
        <v>ON TIME</v>
      </c>
      <c r="H996">
        <f t="shared" si="114"/>
        <v>2012</v>
      </c>
      <c r="I996">
        <f t="shared" si="115"/>
        <v>9</v>
      </c>
      <c r="J996" s="15">
        <f t="shared" si="116"/>
        <v>3</v>
      </c>
      <c r="K996" t="str">
        <f>+IF(G996="OUT of TIME",J996-VLOOKUP(B996,Enunciado!$F$3:$G$5,2,0),"")</f>
        <v/>
      </c>
    </row>
    <row r="997" spans="1:11" x14ac:dyDescent="0.25">
      <c r="A997" t="s">
        <v>601</v>
      </c>
      <c r="B997" t="s">
        <v>5</v>
      </c>
      <c r="C997" s="3">
        <v>41419</v>
      </c>
      <c r="D997" s="3">
        <v>41423</v>
      </c>
      <c r="E997" s="11" t="str">
        <f t="shared" si="112"/>
        <v>Dept5</v>
      </c>
      <c r="F997" s="1">
        <f>+VLOOKUP(B997,Enunciado!$F$3:$G$5,2,0)+C997</f>
        <v>41449</v>
      </c>
      <c r="G997" t="str">
        <f t="shared" si="113"/>
        <v>ON TIME</v>
      </c>
      <c r="H997">
        <f t="shared" si="114"/>
        <v>2013</v>
      </c>
      <c r="I997">
        <f t="shared" si="115"/>
        <v>5</v>
      </c>
      <c r="J997" s="15">
        <f t="shared" si="116"/>
        <v>4</v>
      </c>
      <c r="K997" t="str">
        <f>+IF(G997="OUT of TIME",J997-VLOOKUP(B997,Enunciado!$F$3:$G$5,2,0),"")</f>
        <v/>
      </c>
    </row>
    <row r="998" spans="1:11" x14ac:dyDescent="0.25">
      <c r="A998" t="s">
        <v>1002</v>
      </c>
      <c r="B998" t="s">
        <v>7</v>
      </c>
      <c r="C998" s="3">
        <v>41482</v>
      </c>
      <c r="D998" s="3">
        <v>41482</v>
      </c>
      <c r="E998" s="11" t="str">
        <f t="shared" si="112"/>
        <v>Dept4</v>
      </c>
      <c r="F998" s="1">
        <f>+VLOOKUP(B998,Enunciado!$F$3:$G$5,2,0)+C998</f>
        <v>41497</v>
      </c>
      <c r="G998" t="str">
        <f t="shared" si="113"/>
        <v>ON TIME</v>
      </c>
      <c r="H998">
        <f t="shared" si="114"/>
        <v>2013</v>
      </c>
      <c r="I998">
        <f t="shared" si="115"/>
        <v>7</v>
      </c>
      <c r="J998" s="15">
        <f t="shared" si="116"/>
        <v>0</v>
      </c>
      <c r="K998" t="str">
        <f>+IF(G998="OUT of TIME",J998-VLOOKUP(B998,Enunciado!$F$3:$G$5,2,0),"")</f>
        <v/>
      </c>
    </row>
    <row r="999" spans="1:11" x14ac:dyDescent="0.25">
      <c r="A999" t="s">
        <v>1003</v>
      </c>
      <c r="B999" t="s">
        <v>5</v>
      </c>
      <c r="C999" s="3">
        <v>41540</v>
      </c>
      <c r="D999" s="3">
        <v>41573</v>
      </c>
      <c r="E999" s="11" t="str">
        <f t="shared" si="112"/>
        <v>Dept6</v>
      </c>
      <c r="F999" s="1">
        <f>+VLOOKUP(B999,Enunciado!$F$3:$G$5,2,0)+C999</f>
        <v>41570</v>
      </c>
      <c r="G999" t="str">
        <f t="shared" si="113"/>
        <v>OUT OF TIME</v>
      </c>
      <c r="H999">
        <f t="shared" si="114"/>
        <v>2013</v>
      </c>
      <c r="I999">
        <f t="shared" si="115"/>
        <v>9</v>
      </c>
      <c r="J999" s="15">
        <f t="shared" si="116"/>
        <v>33</v>
      </c>
      <c r="K999">
        <f>+IF(G999="OUT of TIME",J999-VLOOKUP(B999,Enunciado!$F$3:$G$5,2,0),"")</f>
        <v>3</v>
      </c>
    </row>
    <row r="1000" spans="1:11" x14ac:dyDescent="0.25">
      <c r="A1000" t="s">
        <v>1004</v>
      </c>
      <c r="B1000" t="s">
        <v>8</v>
      </c>
      <c r="C1000" s="3">
        <v>41160</v>
      </c>
      <c r="D1000" s="3">
        <v>41166</v>
      </c>
      <c r="E1000" s="11" t="str">
        <f t="shared" si="112"/>
        <v>Dept5</v>
      </c>
      <c r="F1000" s="1">
        <f>+VLOOKUP(B1000,Enunciado!$F$3:$G$5,2,0)+C1000</f>
        <v>41165</v>
      </c>
      <c r="G1000" t="str">
        <f t="shared" si="113"/>
        <v>OUT OF TIME</v>
      </c>
      <c r="H1000">
        <f t="shared" si="114"/>
        <v>2012</v>
      </c>
      <c r="I1000">
        <f t="shared" si="115"/>
        <v>9</v>
      </c>
      <c r="J1000" s="15">
        <f t="shared" si="116"/>
        <v>6</v>
      </c>
      <c r="K1000">
        <f>+IF(G1000="OUT of TIME",J1000-VLOOKUP(B1000,Enunciado!$F$3:$G$5,2,0),"")</f>
        <v>1</v>
      </c>
    </row>
    <row r="1001" spans="1:11" x14ac:dyDescent="0.25">
      <c r="A1001" t="s">
        <v>1005</v>
      </c>
      <c r="B1001" t="s">
        <v>5</v>
      </c>
      <c r="C1001" s="3">
        <v>41091</v>
      </c>
      <c r="D1001" s="3">
        <v>41124</v>
      </c>
      <c r="E1001" s="11" t="str">
        <f t="shared" si="112"/>
        <v>Dept3</v>
      </c>
      <c r="F1001" s="1">
        <f>+VLOOKUP(B1001,Enunciado!$F$3:$G$5,2,0)+C1001</f>
        <v>41121</v>
      </c>
      <c r="G1001" t="str">
        <f t="shared" si="113"/>
        <v>OUT OF TIME</v>
      </c>
      <c r="H1001">
        <f t="shared" si="114"/>
        <v>2012</v>
      </c>
      <c r="I1001">
        <f t="shared" si="115"/>
        <v>7</v>
      </c>
      <c r="J1001" s="15">
        <f t="shared" si="116"/>
        <v>33</v>
      </c>
      <c r="K1001">
        <f>+IF(G1001="OUT of TIME",J1001-VLOOKUP(B1001,Enunciado!$F$3:$G$5,2,0),"")</f>
        <v>3</v>
      </c>
    </row>
  </sheetData>
  <autoFilter ref="A1:K100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Datos</vt:lpstr>
      <vt:lpstr>Respuestas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VirtualClass Power BI</cp:lastModifiedBy>
  <dcterms:created xsi:type="dcterms:W3CDTF">2013-11-05T21:43:56Z</dcterms:created>
  <dcterms:modified xsi:type="dcterms:W3CDTF">2022-11-14T08:29:10Z</dcterms:modified>
</cp:coreProperties>
</file>