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ción\Análisis Predictivo\Solver\"/>
    </mc:Choice>
  </mc:AlternateContent>
  <bookViews>
    <workbookView xWindow="0" yWindow="0" windowWidth="24000" windowHeight="9510" activeTab="4"/>
  </bookViews>
  <sheets>
    <sheet name="guion1IO1" sheetId="1" r:id="rId1"/>
    <sheet name="Ejemplo Solver" sheetId="3" r:id="rId2"/>
    <sheet name="Hoja5" sheetId="6" r:id="rId3"/>
    <sheet name="Ejemplo regresion lineal" sheetId="2" r:id="rId4"/>
    <sheet name="Hoja8" sheetId="9" r:id="rId5"/>
  </sheets>
  <definedNames>
    <definedName name="solver_adj" localSheetId="1" hidden="1">'Ejemplo Solver'!$J$10:$L$10</definedName>
    <definedName name="solver_adj" localSheetId="0" hidden="1">guion1IO1!$B$13:$B$16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hs1" localSheetId="1" hidden="1">'Ejemplo Solver'!$J$10:$L$10</definedName>
    <definedName name="solver_lhs1" localSheetId="0" hidden="1">guion1IO1!$H$12</definedName>
    <definedName name="solver_lhs2" localSheetId="1" hidden="1">'Ejemplo Solver'!$P$5</definedName>
    <definedName name="solver_lhs2" localSheetId="0" hidden="1">guion1IO1!$H$13</definedName>
    <definedName name="solver_lhs3" localSheetId="1" hidden="1">'Ejemplo Solver'!$P$6</definedName>
    <definedName name="solver_lhs3" localSheetId="0" hidden="1">guion1IO1!$H$14</definedName>
    <definedName name="solver_lhs4" localSheetId="1" hidden="1">'Ejemplo Solver'!$P$7</definedName>
    <definedName name="solver_lhs4" localSheetId="0" hidden="1">guion1IO1!$H$15</definedName>
    <definedName name="solver_lhs5" localSheetId="0" hidden="1">guion1IO1!$H$16</definedName>
    <definedName name="solver_lhs6" localSheetId="0" hidden="1">guion1IO1!$H$17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6</definedName>
    <definedName name="solver_nwt" localSheetId="1" hidden="1">1</definedName>
    <definedName name="solver_nwt" localSheetId="0" hidden="1">1</definedName>
    <definedName name="solver_opt" localSheetId="1" hidden="1">'Ejemplo Solver'!$P$10</definedName>
    <definedName name="solver_opt" localSheetId="0" hidden="1">guion1IO1!$C$19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1" hidden="1">4</definedName>
    <definedName name="solver_rel1" localSheetId="0" hidden="1">3</definedName>
    <definedName name="solver_rel2" localSheetId="1" hidden="1">1</definedName>
    <definedName name="solver_rel2" localSheetId="0" hidden="1">3</definedName>
    <definedName name="solver_rel3" localSheetId="1" hidden="1">2</definedName>
    <definedName name="solver_rel3" localSheetId="0" hidden="1">3</definedName>
    <definedName name="solver_rel4" localSheetId="1" hidden="1">3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1" hidden="1">entero</definedName>
    <definedName name="solver_rhs1" localSheetId="0" hidden="1">guion1IO1!$J$12</definedName>
    <definedName name="solver_rhs2" localSheetId="1" hidden="1">'Ejemplo Solver'!$N$5</definedName>
    <definedName name="solver_rhs2" localSheetId="0" hidden="1">guion1IO1!$J$13</definedName>
    <definedName name="solver_rhs3" localSheetId="1" hidden="1">'Ejemplo Solver'!$N$6</definedName>
    <definedName name="solver_rhs3" localSheetId="0" hidden="1">guion1IO1!$J$14</definedName>
    <definedName name="solver_rhs4" localSheetId="1" hidden="1">'Ejemplo Solver'!$N$7</definedName>
    <definedName name="solver_rhs4" localSheetId="0" hidden="1">guion1IO1!$J$15</definedName>
    <definedName name="solver_rhs5" localSheetId="0" hidden="1">guion1IO1!$J$16</definedName>
    <definedName name="solver_rhs6" localSheetId="0" hidden="1">guion1IO1!$J$17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100</definedName>
    <definedName name="solver_tim" localSheetId="0" hidden="1">100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9" l="1" a="1"/>
  <c r="E6" i="9" s="1"/>
  <c r="A14" i="9"/>
  <c r="F6" i="9" l="1"/>
  <c r="A16" i="9"/>
  <c r="A15" i="9"/>
  <c r="A13" i="9" l="1"/>
  <c r="P10" i="3" l="1"/>
  <c r="P7" i="3"/>
  <c r="P6" i="3"/>
  <c r="P5" i="3"/>
  <c r="H16" i="1" l="1"/>
  <c r="H15" i="1"/>
  <c r="H14" i="1"/>
  <c r="H13" i="1"/>
  <c r="H12" i="1"/>
  <c r="J16" i="1"/>
  <c r="J15" i="1"/>
  <c r="J14" i="1"/>
  <c r="J13" i="1"/>
  <c r="J12" i="1"/>
  <c r="C19" i="1"/>
  <c r="H17" i="1" s="1"/>
</calcChain>
</file>

<file path=xl/sharedStrings.xml><?xml version="1.0" encoding="utf-8"?>
<sst xmlns="http://schemas.openxmlformats.org/spreadsheetml/2006/main" count="111" uniqueCount="85">
  <si>
    <t>A</t>
  </si>
  <si>
    <t>B</t>
  </si>
  <si>
    <t>C</t>
  </si>
  <si>
    <t>&lt;=</t>
  </si>
  <si>
    <t>&gt;=</t>
  </si>
  <si>
    <t>Precio Tipo Gas</t>
  </si>
  <si>
    <t>i</t>
  </si>
  <si>
    <t>x</t>
  </si>
  <si>
    <t>Función objetivo:</t>
  </si>
  <si>
    <t>cant de A</t>
  </si>
  <si>
    <t>cant de B</t>
  </si>
  <si>
    <t>cant de C</t>
  </si>
  <si>
    <t>Restricciones</t>
  </si>
  <si>
    <t>tipo 1</t>
  </si>
  <si>
    <t>tipo 2</t>
  </si>
  <si>
    <t>Total</t>
  </si>
  <si>
    <t>=</t>
  </si>
  <si>
    <t>(litro)</t>
  </si>
  <si>
    <t xml:space="preserve"> PRENSA</t>
  </si>
  <si>
    <t xml:space="preserve"> TELEVISION  </t>
  </si>
  <si>
    <t>RADIO</t>
  </si>
  <si>
    <t>Audiencia por unidad de publicidad</t>
  </si>
  <si>
    <t>Costo por unidad de publicidad</t>
  </si>
  <si>
    <t xml:space="preserve">Bs. 600,00 </t>
  </si>
  <si>
    <t xml:space="preserve"> Bs. 2.000,00</t>
  </si>
  <si>
    <t xml:space="preserve"> Bs. 300,00 </t>
  </si>
  <si>
    <t xml:space="preserve">Variables de decisión: </t>
  </si>
  <si>
    <t xml:space="preserve"> </t>
  </si>
  <si>
    <t xml:space="preserve">T  = Unidades de publicidad a contratar en televisión. </t>
  </si>
  <si>
    <t xml:space="preserve">R  = Unidades de publicidad  a contratar en radio. </t>
  </si>
  <si>
    <t xml:space="preserve">P  = Unidades de publicidad a contratar en prensa. </t>
  </si>
  <si>
    <t xml:space="preserve">Objetivo :  Maximizar la audiencia total o cantidad de personas que vean la publicidad. </t>
  </si>
  <si>
    <t xml:space="preserve">Z  =  100.000 T + 18.000 R + 40.000 P </t>
  </si>
  <si>
    <t xml:space="preserve"> R = 0,50 (T+R+P)</t>
  </si>
  <si>
    <t xml:space="preserve">2.000 T + 300 R + 600 P  ≤  18.500 </t>
  </si>
  <si>
    <t xml:space="preserve">Restricciones:  </t>
  </si>
  <si>
    <t xml:space="preserve">1. Presupuesto total para promociones se ha limitado a Bs. 18.500,00. 2.000 T + 300 R + 600 P  ≤  18.500 </t>
  </si>
  <si>
    <t xml:space="preserve">2. La publicidad en radio debe ser igual al 50% de unidades de publicidad autorizadas. </t>
  </si>
  <si>
    <t xml:space="preserve">3. La cantidad de unidades solicitadas en televisión debe ser al menos 10% del total autorizado. </t>
  </si>
  <si>
    <t xml:space="preserve">T ≥ 0,10 (T+R+P) </t>
  </si>
  <si>
    <t xml:space="preserve">0,90 T – 0,10 R – 0,10 P  ≥  0 </t>
  </si>
  <si>
    <t>==&gt;</t>
  </si>
  <si>
    <t>T</t>
  </si>
  <si>
    <t>R</t>
  </si>
  <si>
    <t>P</t>
  </si>
  <si>
    <t>-0,5T + 0,5R -0,5P=0</t>
  </si>
  <si>
    <t>Máximo:</t>
  </si>
  <si>
    <t>Resultado</t>
  </si>
  <si>
    <t>Trimestre</t>
  </si>
  <si>
    <t>Ventas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</si>
  <si>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</si>
  <si>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</si>
  <si>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</si>
  <si>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</si>
  <si>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</si>
  <si>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</si>
  <si>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</si>
  <si>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</si>
  <si>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</si>
  <si>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</si>
  <si>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</si>
  <si>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</si>
  <si>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</si>
  <si>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</si>
  <si>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</si>
  <si>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</si>
  <si>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</si>
  <si>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</si>
  <si>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</si>
  <si>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</si>
  <si>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</si>
  <si>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</si>
  <si>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</si>
  <si>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</si>
  <si>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</si>
  <si>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</si>
  <si>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</si>
  <si>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>Resultados de datos de probabilidad</t>
  </si>
  <si>
    <t>Percentil</t>
  </si>
  <si>
    <t>Y</t>
  </si>
  <si>
    <t>Mes</t>
  </si>
  <si>
    <t>Formula</t>
  </si>
  <si>
    <t>$11,000</t>
  </si>
  <si>
    <t>Calcula la estimación de las ventas en el noveno mes, basándose en las ventas de los meses 2 al 6.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</si>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</sst>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0.000"/>
    <numFmt numFmtId="165" formatCode="_-[$$-540A]* #,##0.00_ ;_-[$$-540A]* \-#,##0.00\ ;_-[$$-540A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5.4"/>
      <color rgb="FF363636"/>
      <name val="Segoe UI Light"/>
      <family val="2"/>
    </font>
    <font>
      <sz val="15.4"/>
      <color rgb="FF363636"/>
      <name val="Segoe UI Light"/>
      <family val="2"/>
    </font>
    <font>
      <sz val="12"/>
      <color rgb="FF363636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applyFill="1" applyBorder="1" applyAlignment="1"/>
    <xf numFmtId="43" fontId="3" fillId="2" borderId="0" xfId="1" applyFont="1" applyFill="1"/>
    <xf numFmtId="164" fontId="0" fillId="3" borderId="1" xfId="1" applyNumberFormat="1" applyFont="1" applyFill="1" applyBorder="1" applyAlignment="1">
      <alignment horizontal="center"/>
    </xf>
    <xf numFmtId="0" fontId="0" fillId="3" borderId="1" xfId="1" applyNumberFormat="1" applyFont="1" applyFill="1" applyBorder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3" fontId="8" fillId="0" borderId="0" xfId="0" applyNumberFormat="1" applyFont="1" applyAlignment="1">
      <alignment vertical="center" wrapText="1"/>
    </xf>
    <xf numFmtId="0" fontId="9" fillId="0" borderId="0" xfId="0" applyFont="1"/>
    <xf numFmtId="165" fontId="8" fillId="0" borderId="0" xfId="0" applyNumberFormat="1" applyFont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'Ejemplo regresion lineal'!$B$9:$B$20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Hoja5!$C$25:$C$36</c:f>
              <c:numCache>
                <c:formatCode>General</c:formatCode>
                <c:ptCount val="12"/>
                <c:pt idx="0">
                  <c:v>-201.28205128205104</c:v>
                </c:pt>
                <c:pt idx="1">
                  <c:v>389.10256410256443</c:v>
                </c:pt>
                <c:pt idx="2">
                  <c:v>-20.512820512820326</c:v>
                </c:pt>
                <c:pt idx="3">
                  <c:v>-380.12820512820485</c:v>
                </c:pt>
                <c:pt idx="4">
                  <c:v>160.25641025641062</c:v>
                </c:pt>
                <c:pt idx="5">
                  <c:v>500.64102564102586</c:v>
                </c:pt>
                <c:pt idx="6">
                  <c:v>-358.97435897435844</c:v>
                </c:pt>
                <c:pt idx="7">
                  <c:v>-418.58974358974319</c:v>
                </c:pt>
                <c:pt idx="8">
                  <c:v>121.79487179487205</c:v>
                </c:pt>
                <c:pt idx="9">
                  <c:v>462.17948717948775</c:v>
                </c:pt>
                <c:pt idx="10">
                  <c:v>-397.43589743589655</c:v>
                </c:pt>
                <c:pt idx="11">
                  <c:v>142.94871794871869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15-418C-9167-84301F48E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50559"/>
        <c:axId val="2085370447"/>
      </c:scatterChart>
      <c:valAx>
        <c:axId val="2094550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5370447"/>
        <c:crosses val="autoZero"/>
        <c:crossBetween val="midCat"/>
      </c:valAx>
      <c:valAx>
        <c:axId val="2085370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455055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'Ejemplo regresion lineal'!$B$9:$B$20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'Ejemplo regresion lineal'!$C$9:$C$20</c:f>
              <c:numCache>
                <c:formatCode>General</c:formatCode>
                <c:ptCount val="12"/>
                <c:pt idx="0">
                  <c:v>600</c:v>
                </c:pt>
                <c:pt idx="1">
                  <c:v>1550</c:v>
                </c:pt>
                <c:pt idx="2">
                  <c:v>1500</c:v>
                </c:pt>
                <c:pt idx="3">
                  <c:v>1500</c:v>
                </c:pt>
                <c:pt idx="4">
                  <c:v>2400</c:v>
                </c:pt>
                <c:pt idx="5">
                  <c:v>3100</c:v>
                </c:pt>
                <c:pt idx="6">
                  <c:v>2600</c:v>
                </c:pt>
                <c:pt idx="7">
                  <c:v>2900</c:v>
                </c:pt>
                <c:pt idx="8">
                  <c:v>3800</c:v>
                </c:pt>
                <c:pt idx="9">
                  <c:v>4500</c:v>
                </c:pt>
                <c:pt idx="10">
                  <c:v>4000</c:v>
                </c:pt>
                <c:pt idx="11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D4-4379-AF77-B55052E6DAB2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xVal>
            <c:numRef>
              <c:f>'Ejemplo regresion lineal'!$B$9:$B$20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Hoja5!$B$25:$B$36</c:f>
              <c:numCache>
                <c:formatCode>General</c:formatCode>
                <c:ptCount val="12"/>
                <c:pt idx="0">
                  <c:v>801.28205128205104</c:v>
                </c:pt>
                <c:pt idx="1">
                  <c:v>1160.8974358974356</c:v>
                </c:pt>
                <c:pt idx="2">
                  <c:v>1520.5128205128203</c:v>
                </c:pt>
                <c:pt idx="3">
                  <c:v>1880.1282051282049</c:v>
                </c:pt>
                <c:pt idx="4">
                  <c:v>2239.7435897435894</c:v>
                </c:pt>
                <c:pt idx="5">
                  <c:v>2599.3589743589741</c:v>
                </c:pt>
                <c:pt idx="6">
                  <c:v>2958.9743589743584</c:v>
                </c:pt>
                <c:pt idx="7">
                  <c:v>3318.5897435897432</c:v>
                </c:pt>
                <c:pt idx="8">
                  <c:v>3678.2051282051279</c:v>
                </c:pt>
                <c:pt idx="9">
                  <c:v>4037.8205128205122</c:v>
                </c:pt>
                <c:pt idx="10">
                  <c:v>4397.4358974358965</c:v>
                </c:pt>
                <c:pt idx="11">
                  <c:v>4757.0512820512813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D4-4379-AF77-B55052E6D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953855"/>
        <c:axId val="135855519"/>
      </c:scatterChart>
      <c:valAx>
        <c:axId val="1972953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855519"/>
        <c:crosses val="autoZero"/>
        <c:crossBetween val="midCat"/>
      </c:valAx>
      <c:valAx>
        <c:axId val="135855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295385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Hoja5!$E$25:$E$36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Hoja5!$F$25:$F$36</c:f>
              <c:numCache>
                <c:formatCode>General</c:formatCode>
                <c:ptCount val="12"/>
                <c:pt idx="0">
                  <c:v>600</c:v>
                </c:pt>
                <c:pt idx="1">
                  <c:v>1500</c:v>
                </c:pt>
                <c:pt idx="2">
                  <c:v>1500</c:v>
                </c:pt>
                <c:pt idx="3">
                  <c:v>1550</c:v>
                </c:pt>
                <c:pt idx="4">
                  <c:v>2400</c:v>
                </c:pt>
                <c:pt idx="5">
                  <c:v>2600</c:v>
                </c:pt>
                <c:pt idx="6">
                  <c:v>2900</c:v>
                </c:pt>
                <c:pt idx="7">
                  <c:v>3100</c:v>
                </c:pt>
                <c:pt idx="8">
                  <c:v>3800</c:v>
                </c:pt>
                <c:pt idx="9">
                  <c:v>4000</c:v>
                </c:pt>
                <c:pt idx="10">
                  <c:v>4500</c:v>
                </c:pt>
                <c:pt idx="11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4E-42FD-8287-96D7D2F6B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301199"/>
        <c:axId val="261742911"/>
      </c:scatterChart>
      <c:valAx>
        <c:axId val="1968301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1742911"/>
        <c:crosses val="autoZero"/>
        <c:crossBetween val="midCat"/>
      </c:valAx>
      <c:valAx>
        <c:axId val="2617429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30119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5AFB69-FB9E-4FB8-BBDF-B9830556A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11</xdr:row>
      <xdr:rowOff>114300</xdr:rowOff>
    </xdr:from>
    <xdr:to>
      <xdr:col>15</xdr:col>
      <xdr:colOff>285750</xdr:colOff>
      <xdr:row>21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A1F344-5F72-4CFB-B9A8-128A7BA00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257175</xdr:colOff>
      <xdr:row>22</xdr:row>
      <xdr:rowOff>76200</xdr:rowOff>
    </xdr:from>
    <xdr:to>
      <xdr:col>15</xdr:col>
      <xdr:colOff>257175</xdr:colOff>
      <xdr:row>32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0F0FAEB-4237-48E2-8B66-8261BAB0F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A2" sqref="A2:E6"/>
    </sheetView>
  </sheetViews>
  <sheetFormatPr baseColWidth="10" defaultRowHeight="15" x14ac:dyDescent="0.25"/>
  <cols>
    <col min="5" max="5" width="14.42578125" bestFit="1" customWidth="1"/>
  </cols>
  <sheetData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5</v>
      </c>
    </row>
    <row r="3" spans="1:10" x14ac:dyDescent="0.25">
      <c r="A3">
        <v>1</v>
      </c>
      <c r="B3">
        <v>80</v>
      </c>
      <c r="C3">
        <v>10</v>
      </c>
      <c r="D3">
        <v>10</v>
      </c>
      <c r="E3">
        <v>43</v>
      </c>
      <c r="F3" t="s">
        <v>3</v>
      </c>
      <c r="G3" s="1">
        <v>0.3</v>
      </c>
    </row>
    <row r="4" spans="1:10" x14ac:dyDescent="0.25">
      <c r="A4">
        <v>2</v>
      </c>
      <c r="B4">
        <v>30</v>
      </c>
      <c r="C4">
        <v>30</v>
      </c>
      <c r="D4">
        <v>40</v>
      </c>
      <c r="E4">
        <v>31</v>
      </c>
      <c r="F4" t="s">
        <v>3</v>
      </c>
      <c r="G4" s="1">
        <v>0.4</v>
      </c>
    </row>
    <row r="5" spans="1:10" x14ac:dyDescent="0.25">
      <c r="A5">
        <v>3</v>
      </c>
      <c r="B5">
        <v>70</v>
      </c>
      <c r="C5">
        <v>10</v>
      </c>
      <c r="D5">
        <v>20</v>
      </c>
      <c r="E5">
        <v>47</v>
      </c>
    </row>
    <row r="6" spans="1:10" x14ac:dyDescent="0.25">
      <c r="A6">
        <v>4</v>
      </c>
      <c r="B6">
        <v>40</v>
      </c>
      <c r="C6">
        <v>50</v>
      </c>
      <c r="D6">
        <v>10</v>
      </c>
      <c r="E6">
        <v>37</v>
      </c>
    </row>
    <row r="7" spans="1:10" x14ac:dyDescent="0.25">
      <c r="B7" s="1">
        <v>0.2</v>
      </c>
      <c r="C7" s="1">
        <v>0.3</v>
      </c>
      <c r="D7" s="1">
        <v>0.2</v>
      </c>
    </row>
    <row r="8" spans="1:10" x14ac:dyDescent="0.25">
      <c r="B8" t="s">
        <v>4</v>
      </c>
      <c r="C8" t="s">
        <v>4</v>
      </c>
      <c r="D8" t="s">
        <v>4</v>
      </c>
    </row>
    <row r="10" spans="1:10" x14ac:dyDescent="0.25">
      <c r="G10" t="s">
        <v>12</v>
      </c>
    </row>
    <row r="12" spans="1:10" x14ac:dyDescent="0.25">
      <c r="A12" t="s">
        <v>6</v>
      </c>
      <c r="B12" t="s">
        <v>7</v>
      </c>
      <c r="G12" t="s">
        <v>9</v>
      </c>
      <c r="H12">
        <f>C19/100</f>
        <v>4.0000000000000001E-3</v>
      </c>
      <c r="I12" t="s">
        <v>4</v>
      </c>
      <c r="J12">
        <f>B7*1</f>
        <v>0.2</v>
      </c>
    </row>
    <row r="13" spans="1:10" x14ac:dyDescent="0.25">
      <c r="A13">
        <v>1</v>
      </c>
      <c r="B13">
        <v>0</v>
      </c>
      <c r="G13" t="s">
        <v>10</v>
      </c>
      <c r="H13">
        <f>C19/100</f>
        <v>4.0000000000000001E-3</v>
      </c>
      <c r="I13" t="s">
        <v>4</v>
      </c>
      <c r="J13">
        <f>C7*1</f>
        <v>0.3</v>
      </c>
    </row>
    <row r="14" spans="1:10" x14ac:dyDescent="0.25">
      <c r="A14">
        <v>2</v>
      </c>
      <c r="B14">
        <v>1.2903225806451613E-2</v>
      </c>
      <c r="G14" t="s">
        <v>11</v>
      </c>
      <c r="H14">
        <f>C19/100</f>
        <v>4.0000000000000001E-3</v>
      </c>
      <c r="I14" t="s">
        <v>4</v>
      </c>
      <c r="J14">
        <f>D7*1</f>
        <v>0.2</v>
      </c>
    </row>
    <row r="15" spans="1:10" x14ac:dyDescent="0.25">
      <c r="A15">
        <v>3</v>
      </c>
      <c r="B15">
        <v>0</v>
      </c>
      <c r="G15" t="s">
        <v>13</v>
      </c>
      <c r="H15">
        <f>C20/100</f>
        <v>0</v>
      </c>
      <c r="I15" t="s">
        <v>3</v>
      </c>
      <c r="J15">
        <f>G3*1</f>
        <v>0.3</v>
      </c>
    </row>
    <row r="16" spans="1:10" x14ac:dyDescent="0.25">
      <c r="A16">
        <v>4</v>
      </c>
      <c r="B16">
        <v>0</v>
      </c>
      <c r="G16" t="s">
        <v>14</v>
      </c>
      <c r="H16">
        <f>C19/100</f>
        <v>4.0000000000000001E-3</v>
      </c>
      <c r="I16" t="s">
        <v>3</v>
      </c>
      <c r="J16">
        <f>G4*1</f>
        <v>0.4</v>
      </c>
    </row>
    <row r="17" spans="1:11" x14ac:dyDescent="0.25">
      <c r="G17" t="s">
        <v>15</v>
      </c>
      <c r="H17">
        <f>C19</f>
        <v>0.4</v>
      </c>
      <c r="I17" t="s">
        <v>16</v>
      </c>
      <c r="J17">
        <v>1</v>
      </c>
      <c r="K17" t="s">
        <v>17</v>
      </c>
    </row>
    <row r="19" spans="1:11" x14ac:dyDescent="0.25">
      <c r="A19" t="s">
        <v>8</v>
      </c>
      <c r="C19">
        <f>SUMPRODUCT(B13:B16,E3:E6)</f>
        <v>0.4</v>
      </c>
    </row>
  </sheetData>
  <scenarios current="0">
    <scenario name="Escenario 1" count="4" user="Diana Aguilera Reyna" comment="Creado por Diana Aguilera Reyna el 1/20/2017">
      <inputCells r="B13" val="0"/>
      <inputCells r="B14" val="0.0129032258064516"/>
      <inputCells r="B15" val="0"/>
      <inputCells r="B16" val="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opLeftCell="F1" workbookViewId="0">
      <selection activeCell="J2" sqref="J2"/>
    </sheetView>
  </sheetViews>
  <sheetFormatPr baseColWidth="10" defaultRowHeight="15" x14ac:dyDescent="0.25"/>
  <cols>
    <col min="2" max="2" width="91.5703125" bestFit="1" customWidth="1"/>
    <col min="3" max="3" width="12.42578125" bestFit="1" customWidth="1"/>
    <col min="4" max="4" width="24.42578125" bestFit="1" customWidth="1"/>
    <col min="10" max="10" width="36.140625" bestFit="1" customWidth="1"/>
    <col min="13" max="13" width="12.7109375" bestFit="1" customWidth="1"/>
    <col min="16" max="16" width="14.5703125" bestFit="1" customWidth="1"/>
  </cols>
  <sheetData>
    <row r="2" spans="2:16" x14ac:dyDescent="0.25">
      <c r="C2" s="3" t="s">
        <v>19</v>
      </c>
      <c r="D2" s="3" t="s">
        <v>20</v>
      </c>
      <c r="E2" s="3" t="s">
        <v>18</v>
      </c>
    </row>
    <row r="3" spans="2:16" x14ac:dyDescent="0.25">
      <c r="B3" t="s">
        <v>21</v>
      </c>
      <c r="C3" s="2">
        <v>100000</v>
      </c>
      <c r="D3" s="2">
        <v>18000</v>
      </c>
      <c r="E3" s="2">
        <v>40000</v>
      </c>
      <c r="J3" s="2">
        <v>100000</v>
      </c>
      <c r="K3" s="2">
        <v>18000</v>
      </c>
      <c r="L3" s="2">
        <v>40000</v>
      </c>
    </row>
    <row r="4" spans="2:16" x14ac:dyDescent="0.25">
      <c r="B4" t="s">
        <v>22</v>
      </c>
      <c r="C4" t="s">
        <v>24</v>
      </c>
      <c r="D4" t="s">
        <v>25</v>
      </c>
      <c r="E4" t="s">
        <v>23</v>
      </c>
      <c r="J4" t="s">
        <v>42</v>
      </c>
      <c r="K4" t="s">
        <v>43</v>
      </c>
      <c r="L4" t="s">
        <v>44</v>
      </c>
      <c r="M4" t="s">
        <v>12</v>
      </c>
    </row>
    <row r="5" spans="2:16" x14ac:dyDescent="0.25">
      <c r="J5">
        <v>2000</v>
      </c>
      <c r="K5">
        <v>300</v>
      </c>
      <c r="L5">
        <v>600</v>
      </c>
      <c r="M5" s="3" t="s">
        <v>3</v>
      </c>
      <c r="N5">
        <v>18500</v>
      </c>
      <c r="P5" s="9">
        <f>SUMPRODUCT(J5:L5,J10:L10)</f>
        <v>18200</v>
      </c>
    </row>
    <row r="6" spans="2:16" x14ac:dyDescent="0.25">
      <c r="J6">
        <v>-0.5</v>
      </c>
      <c r="K6">
        <v>0.5</v>
      </c>
      <c r="L6">
        <v>-0.5</v>
      </c>
      <c r="M6" s="3" t="s">
        <v>16</v>
      </c>
      <c r="N6">
        <v>0</v>
      </c>
      <c r="P6" s="9">
        <f>SUMPRODUCT(J6:L6,J10:L10)</f>
        <v>0</v>
      </c>
    </row>
    <row r="7" spans="2:16" x14ac:dyDescent="0.25">
      <c r="J7">
        <v>0.9</v>
      </c>
      <c r="K7">
        <v>-0.1</v>
      </c>
      <c r="L7">
        <v>-0.1</v>
      </c>
      <c r="M7" s="3" t="s">
        <v>4</v>
      </c>
      <c r="N7">
        <v>0</v>
      </c>
      <c r="P7" s="9">
        <f>SUMPRODUCT(J7:L7,J10:L10)</f>
        <v>1.2000000000000002</v>
      </c>
    </row>
    <row r="8" spans="2:16" x14ac:dyDescent="0.25">
      <c r="B8" s="4" t="s">
        <v>26</v>
      </c>
    </row>
    <row r="9" spans="2:16" x14ac:dyDescent="0.25">
      <c r="B9" t="s">
        <v>28</v>
      </c>
      <c r="J9" s="3" t="s">
        <v>42</v>
      </c>
      <c r="K9" s="3" t="s">
        <v>43</v>
      </c>
      <c r="L9" s="3" t="s">
        <v>44</v>
      </c>
    </row>
    <row r="10" spans="2:16" x14ac:dyDescent="0.25">
      <c r="B10" t="s">
        <v>29</v>
      </c>
      <c r="J10" s="8">
        <v>4</v>
      </c>
      <c r="K10" s="8">
        <v>14</v>
      </c>
      <c r="L10" s="8">
        <v>10</v>
      </c>
      <c r="O10" s="4" t="s">
        <v>46</v>
      </c>
      <c r="P10" s="7">
        <f>SUMPRODUCT(J3:L3,J10:L10)</f>
        <v>1052000</v>
      </c>
    </row>
    <row r="11" spans="2:16" x14ac:dyDescent="0.25">
      <c r="B11" t="s">
        <v>30</v>
      </c>
    </row>
    <row r="12" spans="2:16" x14ac:dyDescent="0.25">
      <c r="B12" t="s">
        <v>27</v>
      </c>
    </row>
    <row r="13" spans="2:16" x14ac:dyDescent="0.25">
      <c r="B13" s="4" t="s">
        <v>31</v>
      </c>
    </row>
    <row r="14" spans="2:16" x14ac:dyDescent="0.25">
      <c r="B14" t="s">
        <v>32</v>
      </c>
    </row>
    <row r="16" spans="2:16" x14ac:dyDescent="0.25">
      <c r="B16" s="4" t="s">
        <v>35</v>
      </c>
    </row>
    <row r="17" spans="2:4" x14ac:dyDescent="0.25">
      <c r="B17" t="s">
        <v>36</v>
      </c>
    </row>
    <row r="18" spans="2:4" x14ac:dyDescent="0.25">
      <c r="B18" s="4" t="s">
        <v>34</v>
      </c>
    </row>
    <row r="19" spans="2:4" s="4" customFormat="1" x14ac:dyDescent="0.25"/>
    <row r="20" spans="2:4" x14ac:dyDescent="0.25">
      <c r="B20" t="s">
        <v>37</v>
      </c>
    </row>
    <row r="21" spans="2:4" x14ac:dyDescent="0.25">
      <c r="B21" s="4" t="s">
        <v>33</v>
      </c>
      <c r="C21" s="5" t="s">
        <v>41</v>
      </c>
      <c r="D21" s="5" t="s">
        <v>45</v>
      </c>
    </row>
    <row r="23" spans="2:4" x14ac:dyDescent="0.25">
      <c r="B23" t="s">
        <v>38</v>
      </c>
    </row>
    <row r="24" spans="2:4" x14ac:dyDescent="0.25">
      <c r="B24" t="s">
        <v>39</v>
      </c>
      <c r="C24" s="5" t="s">
        <v>41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8" sqref="B8"/>
    </sheetView>
  </sheetViews>
  <sheetFormatPr baseColWidth="10" defaultRowHeight="15" x14ac:dyDescent="0.25"/>
  <cols>
    <col min="2" max="2" width="17.7109375" bestFit="1" customWidth="1"/>
    <col min="3" max="3" width="19" bestFit="1" customWidth="1"/>
  </cols>
  <sheetData>
    <row r="1" spans="1:9" x14ac:dyDescent="0.25">
      <c r="A1" t="s">
        <v>50</v>
      </c>
    </row>
    <row r="2" spans="1:9" ht="15.75" thickBot="1" x14ac:dyDescent="0.3"/>
    <row r="3" spans="1:9" x14ac:dyDescent="0.25">
      <c r="A3" s="12" t="s">
        <v>51</v>
      </c>
      <c r="B3" s="12"/>
    </row>
    <row r="4" spans="1:9" x14ac:dyDescent="0.25">
      <c r="A4" s="6" t="s">
        <v>52</v>
      </c>
      <c r="B4" s="6">
        <v>0.96601558039069868</v>
      </c>
    </row>
    <row r="5" spans="1:9" x14ac:dyDescent="0.25">
      <c r="A5" s="6" t="s">
        <v>53</v>
      </c>
      <c r="B5" s="6">
        <v>0.93318610155757853</v>
      </c>
    </row>
    <row r="6" spans="1:9" x14ac:dyDescent="0.25">
      <c r="A6" s="6" t="s">
        <v>54</v>
      </c>
      <c r="B6" s="6">
        <v>0.92650471171333637</v>
      </c>
    </row>
    <row r="7" spans="1:9" x14ac:dyDescent="0.25">
      <c r="A7" s="6" t="s">
        <v>55</v>
      </c>
      <c r="B7" s="6">
        <v>363.87779718203649</v>
      </c>
    </row>
    <row r="8" spans="1:9" ht="15.75" thickBot="1" x14ac:dyDescent="0.3">
      <c r="A8" s="10" t="s">
        <v>56</v>
      </c>
      <c r="B8" s="10">
        <v>12</v>
      </c>
    </row>
    <row r="10" spans="1:9" ht="15.75" thickBot="1" x14ac:dyDescent="0.3">
      <c r="A10" t="s">
        <v>57</v>
      </c>
    </row>
    <row r="11" spans="1:9" x14ac:dyDescent="0.25">
      <c r="A11" s="11"/>
      <c r="B11" s="11" t="s">
        <v>61</v>
      </c>
      <c r="C11" s="11" t="s">
        <v>62</v>
      </c>
      <c r="D11" s="11" t="s">
        <v>63</v>
      </c>
      <c r="E11" s="11" t="s">
        <v>64</v>
      </c>
      <c r="F11" s="11" t="s">
        <v>65</v>
      </c>
    </row>
    <row r="12" spans="1:9" x14ac:dyDescent="0.25">
      <c r="A12" s="6" t="s">
        <v>58</v>
      </c>
      <c r="B12" s="6">
        <v>1</v>
      </c>
      <c r="C12" s="6">
        <v>18493221.153846152</v>
      </c>
      <c r="D12" s="6">
        <v>18493221.153846152</v>
      </c>
      <c r="E12" s="6">
        <v>139.66945849773666</v>
      </c>
      <c r="F12" s="6">
        <v>3.3720241195350291E-7</v>
      </c>
    </row>
    <row r="13" spans="1:9" x14ac:dyDescent="0.25">
      <c r="A13" s="6" t="s">
        <v>59</v>
      </c>
      <c r="B13" s="6">
        <v>10</v>
      </c>
      <c r="C13" s="6">
        <v>1324070.5128205128</v>
      </c>
      <c r="D13" s="6">
        <v>132407.05128205128</v>
      </c>
      <c r="E13" s="6"/>
      <c r="F13" s="6"/>
    </row>
    <row r="14" spans="1:9" ht="15.75" thickBot="1" x14ac:dyDescent="0.3">
      <c r="A14" s="10" t="s">
        <v>15</v>
      </c>
      <c r="B14" s="10">
        <v>11</v>
      </c>
      <c r="C14" s="10">
        <v>19817291.666666664</v>
      </c>
      <c r="D14" s="10"/>
      <c r="E14" s="10"/>
      <c r="F14" s="10"/>
    </row>
    <row r="15" spans="1:9" ht="15.75" thickBot="1" x14ac:dyDescent="0.3"/>
    <row r="16" spans="1:9" x14ac:dyDescent="0.25">
      <c r="A16" s="11"/>
      <c r="B16" s="11" t="s">
        <v>66</v>
      </c>
      <c r="C16" s="11" t="s">
        <v>55</v>
      </c>
      <c r="D16" s="11" t="s">
        <v>67</v>
      </c>
      <c r="E16" s="11" t="s">
        <v>68</v>
      </c>
      <c r="F16" s="11" t="s">
        <v>69</v>
      </c>
      <c r="G16" s="11" t="s">
        <v>70</v>
      </c>
      <c r="H16" s="11" t="s">
        <v>71</v>
      </c>
      <c r="I16" s="11" t="s">
        <v>72</v>
      </c>
    </row>
    <row r="17" spans="1:9" x14ac:dyDescent="0.25">
      <c r="A17" s="6" t="s">
        <v>60</v>
      </c>
      <c r="B17" s="6">
        <v>441.66666666666652</v>
      </c>
      <c r="C17" s="6">
        <v>223.95130294706055</v>
      </c>
      <c r="D17" s="6">
        <v>1.9721549321419725</v>
      </c>
      <c r="E17" s="6">
        <v>7.6868695193383574E-2</v>
      </c>
      <c r="F17" s="6">
        <v>-57.327932382627353</v>
      </c>
      <c r="G17" s="6">
        <v>940.66126571596033</v>
      </c>
      <c r="H17" s="6">
        <v>-57.327932382627353</v>
      </c>
      <c r="I17" s="6">
        <v>940.66126571596033</v>
      </c>
    </row>
    <row r="18" spans="1:9" ht="15.75" thickBot="1" x14ac:dyDescent="0.3">
      <c r="A18" s="10" t="s">
        <v>73</v>
      </c>
      <c r="B18" s="10">
        <v>359.61538461538458</v>
      </c>
      <c r="C18" s="10">
        <v>30.428990051245872</v>
      </c>
      <c r="D18" s="10">
        <v>11.818183383995049</v>
      </c>
      <c r="E18" s="10">
        <v>3.3720241195350291E-7</v>
      </c>
      <c r="F18" s="10">
        <v>291.81536965549981</v>
      </c>
      <c r="G18" s="10">
        <v>427.41539957526936</v>
      </c>
      <c r="H18" s="10">
        <v>291.81536965549981</v>
      </c>
      <c r="I18" s="10">
        <v>427.41539957526936</v>
      </c>
    </row>
    <row r="22" spans="1:9" x14ac:dyDescent="0.25">
      <c r="A22" t="s">
        <v>74</v>
      </c>
      <c r="E22" t="s">
        <v>77</v>
      </c>
    </row>
    <row r="23" spans="1:9" ht="15.75" thickBot="1" x14ac:dyDescent="0.3"/>
    <row r="24" spans="1:9" x14ac:dyDescent="0.25">
      <c r="A24" s="11" t="s">
        <v>75</v>
      </c>
      <c r="B24" s="11" t="s">
        <v>76</v>
      </c>
      <c r="C24" s="11" t="s">
        <v>59</v>
      </c>
      <c r="E24" s="11" t="s">
        <v>78</v>
      </c>
      <c r="F24" s="11" t="s">
        <v>79</v>
      </c>
    </row>
    <row r="25" spans="1:9" x14ac:dyDescent="0.25">
      <c r="A25" s="6">
        <v>1</v>
      </c>
      <c r="B25" s="6">
        <v>801.28205128205104</v>
      </c>
      <c r="C25" s="6">
        <v>-201.28205128205104</v>
      </c>
      <c r="E25" s="6">
        <v>4.166666666666667</v>
      </c>
      <c r="F25" s="6">
        <v>600</v>
      </c>
    </row>
    <row r="26" spans="1:9" x14ac:dyDescent="0.25">
      <c r="A26" s="6">
        <v>2</v>
      </c>
      <c r="B26" s="6">
        <v>1160.8974358974356</v>
      </c>
      <c r="C26" s="6">
        <v>389.10256410256443</v>
      </c>
      <c r="E26" s="6">
        <v>12.5</v>
      </c>
      <c r="F26" s="6">
        <v>1500</v>
      </c>
    </row>
    <row r="27" spans="1:9" x14ac:dyDescent="0.25">
      <c r="A27" s="6">
        <v>3</v>
      </c>
      <c r="B27" s="6">
        <v>1520.5128205128203</v>
      </c>
      <c r="C27" s="6">
        <v>-20.512820512820326</v>
      </c>
      <c r="E27" s="6">
        <v>20.833333333333336</v>
      </c>
      <c r="F27" s="6">
        <v>1500</v>
      </c>
    </row>
    <row r="28" spans="1:9" x14ac:dyDescent="0.25">
      <c r="A28" s="6">
        <v>4</v>
      </c>
      <c r="B28" s="6">
        <v>1880.1282051282049</v>
      </c>
      <c r="C28" s="6">
        <v>-380.12820512820485</v>
      </c>
      <c r="E28" s="6">
        <v>29.166666666666668</v>
      </c>
      <c r="F28" s="6">
        <v>1550</v>
      </c>
    </row>
    <row r="29" spans="1:9" x14ac:dyDescent="0.25">
      <c r="A29" s="6">
        <v>5</v>
      </c>
      <c r="B29" s="6">
        <v>2239.7435897435894</v>
      </c>
      <c r="C29" s="6">
        <v>160.25641025641062</v>
      </c>
      <c r="E29" s="6">
        <v>37.5</v>
      </c>
      <c r="F29" s="6">
        <v>2400</v>
      </c>
    </row>
    <row r="30" spans="1:9" x14ac:dyDescent="0.25">
      <c r="A30" s="6">
        <v>6</v>
      </c>
      <c r="B30" s="6">
        <v>2599.3589743589741</v>
      </c>
      <c r="C30" s="6">
        <v>500.64102564102586</v>
      </c>
      <c r="E30" s="6">
        <v>45.833333333333336</v>
      </c>
      <c r="F30" s="6">
        <v>2600</v>
      </c>
    </row>
    <row r="31" spans="1:9" x14ac:dyDescent="0.25">
      <c r="A31" s="6">
        <v>7</v>
      </c>
      <c r="B31" s="6">
        <v>2958.9743589743584</v>
      </c>
      <c r="C31" s="6">
        <v>-358.97435897435844</v>
      </c>
      <c r="E31" s="6">
        <v>54.166666666666664</v>
      </c>
      <c r="F31" s="6">
        <v>2900</v>
      </c>
    </row>
    <row r="32" spans="1:9" x14ac:dyDescent="0.25">
      <c r="A32" s="6">
        <v>8</v>
      </c>
      <c r="B32" s="6">
        <v>3318.5897435897432</v>
      </c>
      <c r="C32" s="6">
        <v>-418.58974358974319</v>
      </c>
      <c r="E32" s="6">
        <v>62.5</v>
      </c>
      <c r="F32" s="6">
        <v>3100</v>
      </c>
    </row>
    <row r="33" spans="1:6" x14ac:dyDescent="0.25">
      <c r="A33" s="6">
        <v>9</v>
      </c>
      <c r="B33" s="6">
        <v>3678.2051282051279</v>
      </c>
      <c r="C33" s="6">
        <v>121.79487179487205</v>
      </c>
      <c r="E33" s="6">
        <v>70.833333333333343</v>
      </c>
      <c r="F33" s="6">
        <v>3800</v>
      </c>
    </row>
    <row r="34" spans="1:6" x14ac:dyDescent="0.25">
      <c r="A34" s="6">
        <v>10</v>
      </c>
      <c r="B34" s="6">
        <v>4037.8205128205122</v>
      </c>
      <c r="C34" s="6">
        <v>462.17948717948775</v>
      </c>
      <c r="E34" s="6">
        <v>79.166666666666671</v>
      </c>
      <c r="F34" s="6">
        <v>4000</v>
      </c>
    </row>
    <row r="35" spans="1:6" x14ac:dyDescent="0.25">
      <c r="A35" s="6">
        <v>11</v>
      </c>
      <c r="B35" s="6">
        <v>4397.4358974358965</v>
      </c>
      <c r="C35" s="6">
        <v>-397.43589743589655</v>
      </c>
      <c r="E35" s="6">
        <v>87.500000000000014</v>
      </c>
      <c r="F35" s="6">
        <v>4500</v>
      </c>
    </row>
    <row r="36" spans="1:6" ht="15.75" thickBot="1" x14ac:dyDescent="0.3">
      <c r="A36" s="10">
        <v>12</v>
      </c>
      <c r="B36" s="10">
        <v>4757.0512820512813</v>
      </c>
      <c r="C36" s="10">
        <v>142.94871794871869</v>
      </c>
      <c r="E36" s="10">
        <v>95.833333333333343</v>
      </c>
      <c r="F36" s="10">
        <v>4900</v>
      </c>
    </row>
  </sheetData>
  <sortState ref="F25:F36">
    <sortCondition ref="F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opLeftCell="A7" workbookViewId="0">
      <selection activeCell="E9" sqref="E9"/>
    </sheetView>
  </sheetViews>
  <sheetFormatPr baseColWidth="10" defaultRowHeight="15" x14ac:dyDescent="0.25"/>
  <sheetData>
    <row r="2" spans="2:6" x14ac:dyDescent="0.25">
      <c r="B2" t="s">
        <v>6</v>
      </c>
      <c r="C2" t="s">
        <v>0</v>
      </c>
      <c r="D2" t="s">
        <v>1</v>
      </c>
      <c r="E2" t="s">
        <v>2</v>
      </c>
      <c r="F2" t="s">
        <v>5</v>
      </c>
    </row>
    <row r="3" spans="2:6" x14ac:dyDescent="0.25">
      <c r="B3">
        <v>1</v>
      </c>
      <c r="C3">
        <v>80</v>
      </c>
      <c r="D3">
        <v>10</v>
      </c>
      <c r="E3">
        <v>10</v>
      </c>
      <c r="F3">
        <v>43</v>
      </c>
    </row>
    <row r="4" spans="2:6" x14ac:dyDescent="0.25">
      <c r="B4">
        <v>2</v>
      </c>
      <c r="C4">
        <v>30</v>
      </c>
      <c r="D4">
        <v>30</v>
      </c>
      <c r="E4">
        <v>40</v>
      </c>
      <c r="F4">
        <v>31</v>
      </c>
    </row>
    <row r="5" spans="2:6" x14ac:dyDescent="0.25">
      <c r="B5">
        <v>3</v>
      </c>
      <c r="C5">
        <v>70</v>
      </c>
      <c r="D5">
        <v>10</v>
      </c>
      <c r="E5">
        <v>20</v>
      </c>
      <c r="F5">
        <v>47</v>
      </c>
    </row>
    <row r="6" spans="2:6" x14ac:dyDescent="0.25">
      <c r="B6">
        <v>4</v>
      </c>
      <c r="C6">
        <v>40</v>
      </c>
      <c r="D6">
        <v>50</v>
      </c>
      <c r="E6">
        <v>10</v>
      </c>
      <c r="F6">
        <v>37</v>
      </c>
    </row>
    <row r="8" spans="2:6" x14ac:dyDescent="0.25">
      <c r="B8" t="s">
        <v>48</v>
      </c>
      <c r="C8" t="s">
        <v>49</v>
      </c>
    </row>
    <row r="9" spans="2:6" x14ac:dyDescent="0.25">
      <c r="B9">
        <v>1</v>
      </c>
      <c r="C9">
        <v>600</v>
      </c>
    </row>
    <row r="10" spans="2:6" x14ac:dyDescent="0.25">
      <c r="B10">
        <v>2</v>
      </c>
      <c r="C10">
        <v>1550</v>
      </c>
    </row>
    <row r="11" spans="2:6" x14ac:dyDescent="0.25">
      <c r="B11">
        <v>3</v>
      </c>
      <c r="C11">
        <v>1500</v>
      </c>
    </row>
    <row r="12" spans="2:6" x14ac:dyDescent="0.25">
      <c r="B12">
        <v>4</v>
      </c>
      <c r="C12">
        <v>1500</v>
      </c>
    </row>
    <row r="13" spans="2:6" x14ac:dyDescent="0.25">
      <c r="B13">
        <v>5</v>
      </c>
      <c r="C13">
        <v>2400</v>
      </c>
    </row>
    <row r="14" spans="2:6" x14ac:dyDescent="0.25">
      <c r="B14">
        <v>6</v>
      </c>
      <c r="C14">
        <v>3100</v>
      </c>
    </row>
    <row r="15" spans="2:6" x14ac:dyDescent="0.25">
      <c r="B15">
        <v>7</v>
      </c>
      <c r="C15">
        <v>2600</v>
      </c>
    </row>
    <row r="16" spans="2:6" x14ac:dyDescent="0.25">
      <c r="B16">
        <v>8</v>
      </c>
      <c r="C16">
        <v>2900</v>
      </c>
    </row>
    <row r="17" spans="2:3" x14ac:dyDescent="0.25">
      <c r="B17">
        <v>9</v>
      </c>
      <c r="C17">
        <v>3800</v>
      </c>
    </row>
    <row r="18" spans="2:3" x14ac:dyDescent="0.25">
      <c r="B18">
        <v>10</v>
      </c>
      <c r="C18">
        <v>4500</v>
      </c>
    </row>
    <row r="19" spans="2:3" x14ac:dyDescent="0.25">
      <c r="B19">
        <v>11</v>
      </c>
      <c r="C19">
        <v>4000</v>
      </c>
    </row>
    <row r="20" spans="2:3" x14ac:dyDescent="0.25">
      <c r="B20">
        <v>12</v>
      </c>
      <c r="C20">
        <v>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4" sqref="D4"/>
    </sheetView>
  </sheetViews>
  <sheetFormatPr baseColWidth="10" defaultRowHeight="15" x14ac:dyDescent="0.25"/>
  <cols>
    <col min="1" max="1" width="24.140625" customWidth="1"/>
    <col min="2" max="2" width="22" customWidth="1"/>
  </cols>
  <sheetData>
    <row r="1" spans="1:9" x14ac:dyDescent="0.25">
      <c r="A1" t="s">
        <v>83</v>
      </c>
    </row>
    <row r="3" spans="1:9" x14ac:dyDescent="0.25">
      <c r="A3" t="s">
        <v>80</v>
      </c>
      <c r="B3" t="s">
        <v>49</v>
      </c>
    </row>
    <row r="4" spans="1:9" ht="25.5" x14ac:dyDescent="0.25">
      <c r="A4" s="14">
        <v>1</v>
      </c>
      <c r="B4" s="17">
        <v>3100</v>
      </c>
    </row>
    <row r="5" spans="1:9" ht="25.5" x14ac:dyDescent="0.25">
      <c r="A5" s="14">
        <v>2</v>
      </c>
      <c r="B5" s="17">
        <v>4500</v>
      </c>
      <c r="H5">
        <v>9</v>
      </c>
      <c r="I5">
        <v>1</v>
      </c>
    </row>
    <row r="6" spans="1:9" ht="25.5" x14ac:dyDescent="0.25">
      <c r="A6" s="14">
        <v>3</v>
      </c>
      <c r="B6" s="17">
        <v>4400</v>
      </c>
      <c r="E6">
        <f t="array" ref="E6:F6">LINEST(B4:B9,A4:A9)</f>
        <v>1000</v>
      </c>
      <c r="F6">
        <v>2000</v>
      </c>
    </row>
    <row r="7" spans="1:9" ht="25.5" x14ac:dyDescent="0.25">
      <c r="A7" s="14">
        <v>4</v>
      </c>
      <c r="B7" s="17">
        <v>5400</v>
      </c>
    </row>
    <row r="8" spans="1:9" ht="25.5" x14ac:dyDescent="0.25">
      <c r="A8" s="14">
        <v>5</v>
      </c>
      <c r="B8" s="17">
        <v>7500</v>
      </c>
    </row>
    <row r="9" spans="1:9" ht="25.5" x14ac:dyDescent="0.25">
      <c r="A9" s="14">
        <v>6</v>
      </c>
      <c r="B9" s="17">
        <v>8100</v>
      </c>
      <c r="E9" s="18"/>
      <c r="F9" s="18"/>
    </row>
    <row r="10" spans="1:9" ht="25.5" x14ac:dyDescent="0.25">
      <c r="A10" s="13" t="s">
        <v>81</v>
      </c>
      <c r="B10" s="13" t="s">
        <v>47</v>
      </c>
      <c r="E10" s="18"/>
      <c r="F10" s="18"/>
    </row>
    <row r="11" spans="1:9" ht="25.5" x14ac:dyDescent="0.25">
      <c r="A11" s="13">
        <v>9</v>
      </c>
      <c r="B11" s="14" t="s">
        <v>84</v>
      </c>
      <c r="E11" s="18"/>
      <c r="F11" s="18"/>
    </row>
    <row r="12" spans="1:9" s="18" customFormat="1" ht="15.75" x14ac:dyDescent="0.25">
      <c r="A12" s="15"/>
      <c r="B12" s="15"/>
      <c r="E12"/>
      <c r="F12"/>
    </row>
    <row r="13" spans="1:9" s="18" customFormat="1" ht="15.75" x14ac:dyDescent="0.25">
      <c r="A13" s="19">
        <f>SUMPRODUCT(LINEST(B4:B9,A4:A9),H5:I5)</f>
        <v>11000</v>
      </c>
      <c r="B13" s="16" t="s">
        <v>82</v>
      </c>
      <c r="E13"/>
      <c r="F13"/>
    </row>
    <row r="14" spans="1:9" x14ac:dyDescent="0.25">
      <c r="A14">
        <f>SUMPRODUCT(LINEST(B4:B9,A4:A9),{9,1})</f>
        <v>11000</v>
      </c>
    </row>
    <row r="15" spans="1:9" x14ac:dyDescent="0.25">
      <c r="A15">
        <f>SUM(LINEST(B4:B9,A4:A9)*{9,1})</f>
        <v>11000</v>
      </c>
    </row>
    <row r="16" spans="1:9" x14ac:dyDescent="0.25">
      <c r="A16">
        <f>SUM(LINEST(B4:B9,A4:A9)*{9;1})</f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95D94-644B-4DEF-8442-06A68E88221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guion1IO1</vt:lpstr>
      <vt:lpstr>Ejemplo Solver</vt:lpstr>
      <vt:lpstr>Hoja5</vt:lpstr>
      <vt:lpstr>Ejemplo regresion lineal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2017-01-20T10:58:52Z</dcterms:created>
  <dcterms:modified xsi:type="dcterms:W3CDTF">2017-01-24T17:28:29Z</dcterms:modified>
</cp:coreProperties>
</file>