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iu\Documents\实验报告\实验数据\大物\1\"/>
    </mc:Choice>
  </mc:AlternateContent>
  <bookViews>
    <workbookView xWindow="360" yWindow="1905" windowWidth="28035" windowHeight="123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6" i="1" l="1"/>
  <c r="B27" i="1"/>
  <c r="B28" i="1"/>
  <c r="B29" i="1"/>
  <c r="B30" i="1"/>
  <c r="B31" i="1"/>
  <c r="B32" i="1"/>
  <c r="B33" i="1"/>
  <c r="B34" i="1"/>
  <c r="B35" i="1"/>
  <c r="A27" i="1"/>
  <c r="A28" i="1"/>
  <c r="A29" i="1"/>
  <c r="A30" i="1"/>
  <c r="A31" i="1"/>
  <c r="A32" i="1"/>
  <c r="A33" i="1"/>
  <c r="A34" i="1"/>
  <c r="A35" i="1"/>
  <c r="E27" i="1"/>
  <c r="E28" i="1"/>
  <c r="E29" i="1"/>
  <c r="E30" i="1"/>
  <c r="E31" i="1"/>
  <c r="E32" i="1"/>
  <c r="E33" i="1"/>
  <c r="E34" i="1"/>
  <c r="E35" i="1"/>
  <c r="M23" i="1" l="1"/>
  <c r="N23" i="1" s="1"/>
  <c r="O23" i="1" s="1"/>
  <c r="L23" i="1"/>
  <c r="M22" i="1"/>
  <c r="N22" i="1" s="1"/>
  <c r="O22" i="1" s="1"/>
  <c r="L22" i="1"/>
  <c r="M21" i="1"/>
  <c r="N21" i="1" s="1"/>
  <c r="O21" i="1" s="1"/>
  <c r="L21" i="1"/>
  <c r="M20" i="1"/>
  <c r="L20" i="1"/>
  <c r="N20" i="1" s="1"/>
  <c r="O20" i="1" s="1"/>
  <c r="M19" i="1"/>
  <c r="N19" i="1" s="1"/>
  <c r="O19" i="1" s="1"/>
  <c r="L19" i="1"/>
  <c r="M18" i="1"/>
  <c r="N18" i="1" s="1"/>
  <c r="O18" i="1" s="1"/>
  <c r="L18" i="1"/>
  <c r="M17" i="1"/>
  <c r="N17" i="1" s="1"/>
  <c r="O17" i="1" s="1"/>
  <c r="L17" i="1"/>
  <c r="M16" i="1"/>
  <c r="L16" i="1"/>
  <c r="N16" i="1" s="1"/>
  <c r="O16" i="1" s="1"/>
  <c r="M15" i="1"/>
  <c r="N15" i="1" s="1"/>
  <c r="O15" i="1" s="1"/>
  <c r="L15" i="1"/>
  <c r="M14" i="1"/>
  <c r="N14" i="1" s="1"/>
  <c r="O14" i="1" s="1"/>
  <c r="L14" i="1"/>
  <c r="M11" i="1"/>
  <c r="N11" i="1" s="1"/>
  <c r="O11" i="1" s="1"/>
  <c r="L35" i="1" s="1"/>
  <c r="M35" i="1" s="1"/>
  <c r="L11" i="1"/>
  <c r="M10" i="1"/>
  <c r="L10" i="1"/>
  <c r="N10" i="1" s="1"/>
  <c r="O10" i="1" s="1"/>
  <c r="M9" i="1"/>
  <c r="N9" i="1" s="1"/>
  <c r="O9" i="1" s="1"/>
  <c r="L33" i="1" s="1"/>
  <c r="M33" i="1" s="1"/>
  <c r="L9" i="1"/>
  <c r="M8" i="1"/>
  <c r="N8" i="1" s="1"/>
  <c r="O8" i="1" s="1"/>
  <c r="L8" i="1"/>
  <c r="M7" i="1"/>
  <c r="N7" i="1" s="1"/>
  <c r="O7" i="1" s="1"/>
  <c r="L31" i="1" s="1"/>
  <c r="M31" i="1" s="1"/>
  <c r="L7" i="1"/>
  <c r="M6" i="1"/>
  <c r="L6" i="1"/>
  <c r="N6" i="1" s="1"/>
  <c r="O6" i="1" s="1"/>
  <c r="L30" i="1" s="1"/>
  <c r="M30" i="1" s="1"/>
  <c r="M5" i="1"/>
  <c r="N5" i="1" s="1"/>
  <c r="O5" i="1" s="1"/>
  <c r="L29" i="1" s="1"/>
  <c r="M29" i="1" s="1"/>
  <c r="L5" i="1"/>
  <c r="M4" i="1"/>
  <c r="N4" i="1" s="1"/>
  <c r="O4" i="1" s="1"/>
  <c r="L4" i="1"/>
  <c r="M3" i="1"/>
  <c r="N3" i="1" s="1"/>
  <c r="O3" i="1" s="1"/>
  <c r="L27" i="1" s="1"/>
  <c r="M27" i="1" s="1"/>
  <c r="L3" i="1"/>
  <c r="M2" i="1"/>
  <c r="L2" i="1"/>
  <c r="D2" i="1"/>
  <c r="E2" i="1" s="1"/>
  <c r="A26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N2" i="1" l="1"/>
  <c r="O2" i="1" s="1"/>
  <c r="L26" i="1" s="1"/>
  <c r="M26" i="1" s="1"/>
  <c r="E26" i="1" s="1"/>
  <c r="F26" i="1" s="1"/>
  <c r="G26" i="1" s="1"/>
  <c r="I26" i="1" s="1"/>
  <c r="L34" i="1"/>
  <c r="M34" i="1" s="1"/>
  <c r="L28" i="1"/>
  <c r="M28" i="1" s="1"/>
  <c r="L32" i="1"/>
  <c r="M32" i="1" s="1"/>
  <c r="C34" i="1"/>
  <c r="C33" i="1"/>
  <c r="C29" i="1"/>
  <c r="C32" i="1"/>
  <c r="C28" i="1"/>
  <c r="C35" i="1"/>
  <c r="C31" i="1"/>
  <c r="C27" i="1"/>
  <c r="C30" i="1"/>
  <c r="C26" i="1"/>
  <c r="G28" i="1" l="1"/>
  <c r="I28" i="1" s="1"/>
  <c r="G34" i="1"/>
  <c r="I34" i="1" s="1"/>
  <c r="G32" i="1"/>
  <c r="I32" i="1" s="1"/>
  <c r="G27" i="1"/>
  <c r="I27" i="1" s="1"/>
  <c r="G33" i="1"/>
  <c r="I33" i="1" s="1"/>
  <c r="G35" i="1"/>
  <c r="I35" i="1" s="1"/>
  <c r="G30" i="1"/>
  <c r="I30" i="1" s="1"/>
  <c r="G29" i="1"/>
  <c r="I29" i="1" s="1"/>
  <c r="G31" i="1"/>
  <c r="I31" i="1" s="1"/>
  <c r="N26" i="1"/>
  <c r="O26" i="1" s="1"/>
  <c r="H26" i="1" l="1"/>
  <c r="H36" i="1" s="1"/>
  <c r="O28" i="1"/>
  <c r="O31" i="1"/>
  <c r="O34" i="1"/>
  <c r="O32" i="1"/>
  <c r="O30" i="1"/>
  <c r="O27" i="1"/>
  <c r="O33" i="1"/>
  <c r="O29" i="1"/>
  <c r="O35" i="1"/>
</calcChain>
</file>

<file path=xl/sharedStrings.xml><?xml version="1.0" encoding="utf-8"?>
<sst xmlns="http://schemas.openxmlformats.org/spreadsheetml/2006/main" count="34" uniqueCount="28">
  <si>
    <t>环的级数/m</t>
  </si>
  <si>
    <t>环的级数/m</t>
    <phoneticPr fontId="1" type="noConversion"/>
  </si>
  <si>
    <t>右侧（mm）</t>
  </si>
  <si>
    <t>右侧（mm）</t>
    <phoneticPr fontId="1" type="noConversion"/>
  </si>
  <si>
    <t>左侧（mm）</t>
  </si>
  <si>
    <t>左侧（mm）</t>
    <phoneticPr fontId="1" type="noConversion"/>
  </si>
  <si>
    <t>环的直径（mm）</t>
  </si>
  <si>
    <t>环的直径（mm）</t>
    <phoneticPr fontId="1" type="noConversion"/>
  </si>
  <si>
    <t>Dm^2</t>
  </si>
  <si>
    <t>环的级数/n</t>
  </si>
  <si>
    <t>环的级数/n</t>
    <phoneticPr fontId="1" type="noConversion"/>
  </si>
  <si>
    <t>Dn^2</t>
  </si>
  <si>
    <t>Dm^2 - Dn^2</t>
  </si>
  <si>
    <t>Dm^2 - Dn^2</t>
    <phoneticPr fontId="1" type="noConversion"/>
  </si>
  <si>
    <t>R</t>
  </si>
  <si>
    <t>R(Ave)</t>
  </si>
  <si>
    <t>ΔR</t>
  </si>
  <si>
    <t>ΔR</t>
    <phoneticPr fontId="1" type="noConversion"/>
  </si>
  <si>
    <t>λ</t>
  </si>
  <si>
    <t>R/m</t>
    <phoneticPr fontId="1" type="noConversion"/>
  </si>
  <si>
    <t>R(Ave)/m</t>
    <phoneticPr fontId="1" type="noConversion"/>
  </si>
  <si>
    <t>Dn^2/mm^2</t>
  </si>
  <si>
    <t>Dn^2/mm^2</t>
    <phoneticPr fontId="1" type="noConversion"/>
  </si>
  <si>
    <t>Dm^2/mm^2</t>
  </si>
  <si>
    <t>Dm^2/mm^2</t>
    <phoneticPr fontId="1" type="noConversion"/>
  </si>
  <si>
    <t>R - R(Ave)</t>
    <phoneticPr fontId="1" type="noConversion"/>
  </si>
  <si>
    <t>λ/nm</t>
    <phoneticPr fontId="1" type="noConversion"/>
  </si>
  <si>
    <t>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</si>
</sst>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10" fontId="2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85" zoomScaleNormal="85" workbookViewId="0">
      <selection activeCell="J1" sqref="J1:J35"/>
    </sheetView>
  </sheetViews>
  <sheetFormatPr defaultRowHeight="13.9" x14ac:dyDescent="0.3"/>
  <cols>
    <col min="1" max="1" width="13.1328125" style="1" bestFit="1" customWidth="1"/>
    <col min="2" max="2" width="12.53125" style="1" bestFit="1" customWidth="1"/>
    <col min="3" max="3" width="13.73046875" style="1" bestFit="1" customWidth="1"/>
    <col min="4" max="4" width="16.6640625" style="1" bestFit="1" customWidth="1"/>
    <col min="5" max="5" width="13.1328125" style="1" bestFit="1" customWidth="1"/>
    <col min="6" max="6" width="9" style="1" bestFit="1" customWidth="1"/>
    <col min="7" max="7" width="9.86328125" style="1" bestFit="1" customWidth="1"/>
    <col min="8" max="8" width="6.265625" style="1" bestFit="1" customWidth="1"/>
    <col min="9" max="9" width="7.1328125" style="1" bestFit="1" customWidth="1"/>
    <col min="10" max="10" width="15.265625" style="1" bestFit="1" customWidth="1"/>
    <col min="11" max="11" width="11.53125" style="1" bestFit="1" customWidth="1"/>
    <col min="12" max="12" width="13.73046875" style="1" bestFit="1" customWidth="1"/>
    <col min="13" max="13" width="12.53125" style="1" bestFit="1" customWidth="1"/>
    <col min="14" max="14" width="16.6640625" style="1" customWidth="1"/>
    <col min="15" max="15" width="12.9296875" style="1" bestFit="1" customWidth="1"/>
    <col min="16" max="16" width="12.73046875" style="1" bestFit="1" customWidth="1"/>
    <col min="17" max="17" width="10.46484375" style="1" bestFit="1" customWidth="1"/>
    <col min="18" max="16384" width="9.06640625" style="1"/>
  </cols>
  <sheetData>
    <row r="1" spans="1:15" x14ac:dyDescent="0.3">
      <c r="A1" s="1" t="s">
        <v>1</v>
      </c>
      <c r="B1" s="1" t="s">
        <v>3</v>
      </c>
      <c r="C1" s="1" t="s">
        <v>5</v>
      </c>
      <c r="D1" s="1" t="s">
        <v>7</v>
      </c>
      <c r="E1" s="1" t="s">
        <v>24</v>
      </c>
      <c r="J1" s="8"/>
      <c r="K1" s="1" t="s">
        <v>0</v>
      </c>
      <c r="L1" s="1" t="s">
        <v>2</v>
      </c>
      <c r="M1" s="1" t="s">
        <v>4</v>
      </c>
      <c r="N1" s="1" t="s">
        <v>6</v>
      </c>
      <c r="O1" s="1" t="s">
        <v>8</v>
      </c>
    </row>
    <row r="2" spans="1:15" x14ac:dyDescent="0.3">
      <c r="A2" s="1">
        <v>24</v>
      </c>
      <c r="B2" s="2">
        <v>29.501999999999999</v>
      </c>
      <c r="C2" s="2">
        <v>20.492000000000001</v>
      </c>
      <c r="D2" s="3">
        <f t="shared" ref="D2:D11" si="0">ABS(C2-B2)</f>
        <v>9.009999999999998</v>
      </c>
      <c r="E2" s="3">
        <f t="shared" ref="E2:E11" si="1">D2^2</f>
        <v>81.180099999999968</v>
      </c>
      <c r="J2" s="8"/>
      <c r="K2" s="1">
        <v>24</v>
      </c>
      <c r="L2" s="4">
        <f t="shared" ref="L2:L11" si="2">B2/1000</f>
        <v>2.9502E-2</v>
      </c>
      <c r="M2" s="4">
        <f t="shared" ref="M2:M11" si="3">C2/1000</f>
        <v>2.0492E-2</v>
      </c>
      <c r="N2" s="4">
        <f>ABS(M2-L2)</f>
        <v>9.0100000000000006E-3</v>
      </c>
      <c r="O2" s="1">
        <f t="shared" ref="O2:O11" si="4">N2^2</f>
        <v>8.1180100000000012E-5</v>
      </c>
    </row>
    <row r="3" spans="1:15" x14ac:dyDescent="0.3">
      <c r="A3" s="1">
        <v>23</v>
      </c>
      <c r="B3" s="2">
        <v>29.388999999999999</v>
      </c>
      <c r="C3" s="2">
        <v>20.594000000000001</v>
      </c>
      <c r="D3" s="3">
        <f t="shared" si="0"/>
        <v>8.7949999999999982</v>
      </c>
      <c r="E3" s="3">
        <f t="shared" si="1"/>
        <v>77.352024999999969</v>
      </c>
      <c r="J3" s="8"/>
      <c r="K3" s="1">
        <v>23</v>
      </c>
      <c r="L3" s="4">
        <f t="shared" si="2"/>
        <v>2.9388999999999998E-2</v>
      </c>
      <c r="M3" s="4">
        <f t="shared" si="3"/>
        <v>2.0594000000000001E-2</v>
      </c>
      <c r="N3" s="4">
        <f t="shared" ref="N3:N11" si="5">ABS(M3-L3)</f>
        <v>8.7949999999999973E-3</v>
      </c>
      <c r="O3" s="1">
        <f t="shared" si="4"/>
        <v>7.7352024999999955E-5</v>
      </c>
    </row>
    <row r="4" spans="1:15" x14ac:dyDescent="0.3">
      <c r="A4" s="1">
        <v>22</v>
      </c>
      <c r="B4" s="2">
        <v>29.289000000000001</v>
      </c>
      <c r="C4" s="2">
        <v>20.692</v>
      </c>
      <c r="D4" s="3">
        <f t="shared" si="0"/>
        <v>8.5970000000000013</v>
      </c>
      <c r="E4" s="3">
        <f t="shared" si="1"/>
        <v>73.90840900000002</v>
      </c>
      <c r="J4" s="8"/>
      <c r="K4" s="1">
        <v>22</v>
      </c>
      <c r="L4" s="4">
        <f t="shared" si="2"/>
        <v>2.9289000000000003E-2</v>
      </c>
      <c r="M4" s="4">
        <f t="shared" si="3"/>
        <v>2.0691999999999999E-2</v>
      </c>
      <c r="N4" s="4">
        <f t="shared" si="5"/>
        <v>8.5970000000000039E-3</v>
      </c>
      <c r="O4" s="1">
        <f t="shared" si="4"/>
        <v>7.3908409000000071E-5</v>
      </c>
    </row>
    <row r="5" spans="1:15" x14ac:dyDescent="0.3">
      <c r="A5" s="1">
        <v>21</v>
      </c>
      <c r="B5" s="2">
        <v>29.187999999999999</v>
      </c>
      <c r="C5" s="2">
        <v>20.800999999999998</v>
      </c>
      <c r="D5" s="3">
        <f t="shared" si="0"/>
        <v>8.3870000000000005</v>
      </c>
      <c r="E5" s="3">
        <f t="shared" si="1"/>
        <v>70.341769000000014</v>
      </c>
      <c r="J5" s="8"/>
      <c r="K5" s="1">
        <v>21</v>
      </c>
      <c r="L5" s="4">
        <f t="shared" si="2"/>
        <v>2.9187999999999999E-2</v>
      </c>
      <c r="M5" s="4">
        <f t="shared" si="3"/>
        <v>2.0801E-2</v>
      </c>
      <c r="N5" s="4">
        <f t="shared" si="5"/>
        <v>8.3869999999999986E-3</v>
      </c>
      <c r="O5" s="1">
        <f t="shared" si="4"/>
        <v>7.0341768999999973E-5</v>
      </c>
    </row>
    <row r="6" spans="1:15" x14ac:dyDescent="0.3">
      <c r="A6" s="1">
        <v>20</v>
      </c>
      <c r="B6" s="2">
        <v>29.074999999999999</v>
      </c>
      <c r="C6" s="2">
        <v>20.901</v>
      </c>
      <c r="D6" s="3">
        <f t="shared" si="0"/>
        <v>8.1739999999999995</v>
      </c>
      <c r="E6" s="3">
        <f t="shared" si="1"/>
        <v>66.814275999999992</v>
      </c>
      <c r="J6" s="8"/>
      <c r="K6" s="1">
        <v>20</v>
      </c>
      <c r="L6" s="4">
        <f t="shared" si="2"/>
        <v>2.9075E-2</v>
      </c>
      <c r="M6" s="4">
        <f t="shared" si="3"/>
        <v>2.0900999999999999E-2</v>
      </c>
      <c r="N6" s="4">
        <f t="shared" si="5"/>
        <v>8.1740000000000007E-3</v>
      </c>
      <c r="O6" s="1">
        <f t="shared" si="4"/>
        <v>6.6814276000000009E-5</v>
      </c>
    </row>
    <row r="7" spans="1:15" x14ac:dyDescent="0.3">
      <c r="A7" s="1">
        <v>19</v>
      </c>
      <c r="B7" s="2">
        <v>28.960999999999999</v>
      </c>
      <c r="C7" s="2">
        <v>21.010999999999999</v>
      </c>
      <c r="D7" s="3">
        <f t="shared" si="0"/>
        <v>7.9499999999999993</v>
      </c>
      <c r="E7" s="3">
        <f t="shared" si="1"/>
        <v>63.202499999999986</v>
      </c>
      <c r="J7" s="8"/>
      <c r="K7" s="1">
        <v>19</v>
      </c>
      <c r="L7" s="4">
        <f t="shared" si="2"/>
        <v>2.8960999999999997E-2</v>
      </c>
      <c r="M7" s="4">
        <f t="shared" si="3"/>
        <v>2.1010999999999998E-2</v>
      </c>
      <c r="N7" s="4">
        <f t="shared" si="5"/>
        <v>7.9499999999999987E-3</v>
      </c>
      <c r="O7" s="1">
        <f t="shared" si="4"/>
        <v>6.3202499999999976E-5</v>
      </c>
    </row>
    <row r="8" spans="1:15" x14ac:dyDescent="0.3">
      <c r="A8" s="1">
        <v>18</v>
      </c>
      <c r="B8" s="2">
        <v>28.879000000000001</v>
      </c>
      <c r="C8" s="2">
        <v>21.117000000000001</v>
      </c>
      <c r="D8" s="3">
        <f t="shared" si="0"/>
        <v>7.7620000000000005</v>
      </c>
      <c r="E8" s="3">
        <f t="shared" si="1"/>
        <v>60.248644000000006</v>
      </c>
      <c r="J8" s="8"/>
      <c r="K8" s="1">
        <v>18</v>
      </c>
      <c r="L8" s="4">
        <f t="shared" si="2"/>
        <v>2.8879000000000002E-2</v>
      </c>
      <c r="M8" s="4">
        <f t="shared" si="3"/>
        <v>2.1117E-2</v>
      </c>
      <c r="N8" s="4">
        <f t="shared" si="5"/>
        <v>7.7620000000000015E-3</v>
      </c>
      <c r="O8" s="1">
        <f t="shared" si="4"/>
        <v>6.0248644000000025E-5</v>
      </c>
    </row>
    <row r="9" spans="1:15" x14ac:dyDescent="0.3">
      <c r="A9" s="1">
        <v>17</v>
      </c>
      <c r="B9" s="2">
        <v>28.741</v>
      </c>
      <c r="C9" s="2">
        <v>21.228000000000002</v>
      </c>
      <c r="D9" s="3">
        <f t="shared" si="0"/>
        <v>7.5129999999999981</v>
      </c>
      <c r="E9" s="3">
        <f t="shared" si="1"/>
        <v>56.445168999999972</v>
      </c>
      <c r="J9" s="8"/>
      <c r="K9" s="1">
        <v>17</v>
      </c>
      <c r="L9" s="4">
        <f t="shared" si="2"/>
        <v>2.8740999999999999E-2</v>
      </c>
      <c r="M9" s="4">
        <f t="shared" si="3"/>
        <v>2.1228E-2</v>
      </c>
      <c r="N9" s="4">
        <f t="shared" si="5"/>
        <v>7.5129999999999988E-3</v>
      </c>
      <c r="O9" s="1">
        <f t="shared" si="4"/>
        <v>5.6445168999999981E-5</v>
      </c>
    </row>
    <row r="10" spans="1:15" x14ac:dyDescent="0.3">
      <c r="A10" s="1">
        <v>16</v>
      </c>
      <c r="B10" s="2">
        <v>28.625</v>
      </c>
      <c r="C10" s="2">
        <v>21.341999999999999</v>
      </c>
      <c r="D10" s="3">
        <f t="shared" si="0"/>
        <v>7.2830000000000013</v>
      </c>
      <c r="E10" s="3">
        <f t="shared" si="1"/>
        <v>53.042089000000018</v>
      </c>
      <c r="J10" s="8"/>
      <c r="K10" s="1">
        <v>16</v>
      </c>
      <c r="L10" s="4">
        <f t="shared" si="2"/>
        <v>2.8625000000000001E-2</v>
      </c>
      <c r="M10" s="4">
        <f t="shared" si="3"/>
        <v>2.1342E-2</v>
      </c>
      <c r="N10" s="4">
        <f t="shared" si="5"/>
        <v>7.2830000000000013E-3</v>
      </c>
      <c r="O10" s="1">
        <f t="shared" si="4"/>
        <v>5.3042089000000022E-5</v>
      </c>
    </row>
    <row r="11" spans="1:15" x14ac:dyDescent="0.3">
      <c r="A11" s="1">
        <v>15</v>
      </c>
      <c r="B11" s="2">
        <v>28.492000000000001</v>
      </c>
      <c r="C11" s="2">
        <v>21.47</v>
      </c>
      <c r="D11" s="3">
        <f t="shared" si="0"/>
        <v>7.022000000000002</v>
      </c>
      <c r="E11" s="3">
        <f t="shared" si="1"/>
        <v>49.308484000000028</v>
      </c>
      <c r="J11" s="8"/>
      <c r="K11" s="1">
        <v>15</v>
      </c>
      <c r="L11" s="4">
        <f t="shared" si="2"/>
        <v>2.8492E-2</v>
      </c>
      <c r="M11" s="4">
        <f t="shared" si="3"/>
        <v>2.147E-2</v>
      </c>
      <c r="N11" s="4">
        <f t="shared" si="5"/>
        <v>7.0220000000000005E-3</v>
      </c>
      <c r="O11" s="1">
        <f t="shared" si="4"/>
        <v>4.9308484000000007E-5</v>
      </c>
    </row>
    <row r="12" spans="1:15" x14ac:dyDescent="0.3">
      <c r="J12" s="8"/>
    </row>
    <row r="13" spans="1:15" x14ac:dyDescent="0.3">
      <c r="A13" s="1" t="s">
        <v>10</v>
      </c>
      <c r="B13" s="1" t="s">
        <v>3</v>
      </c>
      <c r="C13" s="1" t="s">
        <v>5</v>
      </c>
      <c r="D13" s="1" t="s">
        <v>7</v>
      </c>
      <c r="E13" s="1" t="s">
        <v>22</v>
      </c>
      <c r="J13" s="8"/>
      <c r="K13" s="1" t="s">
        <v>9</v>
      </c>
      <c r="L13" s="1" t="s">
        <v>2</v>
      </c>
      <c r="M13" s="1" t="s">
        <v>4</v>
      </c>
      <c r="N13" s="1" t="s">
        <v>6</v>
      </c>
      <c r="O13" s="1" t="s">
        <v>11</v>
      </c>
    </row>
    <row r="14" spans="1:15" x14ac:dyDescent="0.3">
      <c r="A14" s="1">
        <v>14</v>
      </c>
      <c r="B14" s="2">
        <v>28.355</v>
      </c>
      <c r="C14" s="2">
        <v>21.591999999999999</v>
      </c>
      <c r="D14" s="3">
        <f t="shared" ref="D14:D23" si="6">ABS(C14-B14)</f>
        <v>6.7630000000000017</v>
      </c>
      <c r="E14" s="3">
        <f t="shared" ref="E14:E23" si="7">D14^2</f>
        <v>45.738169000000021</v>
      </c>
      <c r="J14" s="8"/>
      <c r="K14" s="1">
        <v>14</v>
      </c>
      <c r="L14" s="5">
        <f t="shared" ref="L14:L23" si="8">B14/1000</f>
        <v>2.8355000000000002E-2</v>
      </c>
      <c r="M14" s="5">
        <f t="shared" ref="M14:M23" si="9">C14/1000</f>
        <v>2.1592E-2</v>
      </c>
      <c r="N14" s="1">
        <f t="shared" ref="N14:N23" si="10">ABS(M14-L14)</f>
        <v>6.7630000000000016E-3</v>
      </c>
      <c r="O14" s="1">
        <f t="shared" ref="O14:O23" si="11">N14^2</f>
        <v>4.5738169000000024E-5</v>
      </c>
    </row>
    <row r="15" spans="1:15" x14ac:dyDescent="0.3">
      <c r="A15" s="1">
        <v>13</v>
      </c>
      <c r="B15" s="2">
        <v>28.242000000000001</v>
      </c>
      <c r="C15" s="2">
        <v>21.722000000000001</v>
      </c>
      <c r="D15" s="3">
        <f t="shared" si="6"/>
        <v>6.52</v>
      </c>
      <c r="E15" s="3">
        <f t="shared" si="7"/>
        <v>42.510399999999997</v>
      </c>
      <c r="J15" s="8"/>
      <c r="K15" s="1">
        <v>13</v>
      </c>
      <c r="L15" s="5">
        <f t="shared" si="8"/>
        <v>2.8242E-2</v>
      </c>
      <c r="M15" s="5">
        <f t="shared" si="9"/>
        <v>2.1722000000000002E-2</v>
      </c>
      <c r="N15" s="1">
        <f t="shared" si="10"/>
        <v>6.519999999999998E-3</v>
      </c>
      <c r="O15" s="1">
        <f t="shared" si="11"/>
        <v>4.2510399999999972E-5</v>
      </c>
    </row>
    <row r="16" spans="1:15" x14ac:dyDescent="0.3">
      <c r="A16" s="1">
        <v>12</v>
      </c>
      <c r="B16" s="2">
        <v>28.128</v>
      </c>
      <c r="C16" s="2">
        <v>21.853000000000002</v>
      </c>
      <c r="D16" s="3">
        <f t="shared" si="6"/>
        <v>6.2749999999999986</v>
      </c>
      <c r="E16" s="3">
        <f t="shared" si="7"/>
        <v>39.375624999999985</v>
      </c>
      <c r="J16" s="8"/>
      <c r="K16" s="1">
        <v>12</v>
      </c>
      <c r="L16" s="5">
        <f t="shared" si="8"/>
        <v>2.8128E-2</v>
      </c>
      <c r="M16" s="5">
        <f t="shared" si="9"/>
        <v>2.1853000000000001E-2</v>
      </c>
      <c r="N16" s="1">
        <f t="shared" si="10"/>
        <v>6.2749999999999993E-3</v>
      </c>
      <c r="O16" s="1">
        <f t="shared" si="11"/>
        <v>3.9375624999999991E-5</v>
      </c>
    </row>
    <row r="17" spans="1:15" x14ac:dyDescent="0.3">
      <c r="A17" s="1">
        <v>11</v>
      </c>
      <c r="B17" s="2">
        <v>27.989000000000001</v>
      </c>
      <c r="C17" s="2">
        <v>21.99</v>
      </c>
      <c r="D17" s="3">
        <f t="shared" si="6"/>
        <v>5.9990000000000023</v>
      </c>
      <c r="E17" s="3">
        <f t="shared" si="7"/>
        <v>35.988001000000025</v>
      </c>
      <c r="J17" s="8"/>
      <c r="K17" s="1">
        <v>11</v>
      </c>
      <c r="L17" s="5">
        <f t="shared" si="8"/>
        <v>2.7989E-2</v>
      </c>
      <c r="M17" s="5">
        <f t="shared" si="9"/>
        <v>2.1989999999999999E-2</v>
      </c>
      <c r="N17" s="1">
        <f t="shared" si="10"/>
        <v>5.9990000000000009E-3</v>
      </c>
      <c r="O17" s="1">
        <f t="shared" si="11"/>
        <v>3.5988001000000011E-5</v>
      </c>
    </row>
    <row r="18" spans="1:15" x14ac:dyDescent="0.3">
      <c r="A18" s="1">
        <v>10</v>
      </c>
      <c r="B18" s="2">
        <v>27.838000000000001</v>
      </c>
      <c r="C18" s="2">
        <v>22.141999999999999</v>
      </c>
      <c r="D18" s="3">
        <f t="shared" si="6"/>
        <v>5.6960000000000015</v>
      </c>
      <c r="E18" s="3">
        <f t="shared" si="7"/>
        <v>32.444416000000018</v>
      </c>
      <c r="J18" s="8"/>
      <c r="K18" s="1">
        <v>10</v>
      </c>
      <c r="L18" s="5">
        <f t="shared" si="8"/>
        <v>2.7838000000000002E-2</v>
      </c>
      <c r="M18" s="5">
        <f t="shared" si="9"/>
        <v>2.2141999999999998E-2</v>
      </c>
      <c r="N18" s="1">
        <f t="shared" si="10"/>
        <v>5.6960000000000031E-3</v>
      </c>
      <c r="O18" s="1">
        <f t="shared" si="11"/>
        <v>3.2444416000000035E-5</v>
      </c>
    </row>
    <row r="19" spans="1:15" x14ac:dyDescent="0.3">
      <c r="A19" s="1">
        <v>9</v>
      </c>
      <c r="B19" s="2">
        <v>27.693000000000001</v>
      </c>
      <c r="C19" s="2">
        <v>22.289000000000001</v>
      </c>
      <c r="D19" s="3">
        <f t="shared" si="6"/>
        <v>5.4039999999999999</v>
      </c>
      <c r="E19" s="3">
        <f t="shared" si="7"/>
        <v>29.203215999999998</v>
      </c>
      <c r="J19" s="8"/>
      <c r="K19" s="1">
        <v>9</v>
      </c>
      <c r="L19" s="5">
        <f t="shared" si="8"/>
        <v>2.7693000000000002E-2</v>
      </c>
      <c r="M19" s="5">
        <f t="shared" si="9"/>
        <v>2.2289E-2</v>
      </c>
      <c r="N19" s="1">
        <f t="shared" si="10"/>
        <v>5.4040000000000026E-3</v>
      </c>
      <c r="O19" s="1">
        <f t="shared" si="11"/>
        <v>2.9203216000000026E-5</v>
      </c>
    </row>
    <row r="20" spans="1:15" x14ac:dyDescent="0.3">
      <c r="A20" s="1">
        <v>8</v>
      </c>
      <c r="B20" s="2">
        <v>27.518999999999998</v>
      </c>
      <c r="C20" s="2">
        <v>22.469000000000001</v>
      </c>
      <c r="D20" s="3">
        <f t="shared" si="6"/>
        <v>5.0499999999999972</v>
      </c>
      <c r="E20" s="3">
        <f t="shared" si="7"/>
        <v>25.502499999999973</v>
      </c>
      <c r="J20" s="8"/>
      <c r="K20" s="1">
        <v>8</v>
      </c>
      <c r="L20" s="5">
        <f t="shared" si="8"/>
        <v>2.7518999999999998E-2</v>
      </c>
      <c r="M20" s="5">
        <f t="shared" si="9"/>
        <v>2.2469000000000003E-2</v>
      </c>
      <c r="N20" s="1">
        <f t="shared" si="10"/>
        <v>5.0499999999999955E-3</v>
      </c>
      <c r="O20" s="1">
        <f t="shared" si="11"/>
        <v>2.5502499999999954E-5</v>
      </c>
    </row>
    <row r="21" spans="1:15" x14ac:dyDescent="0.3">
      <c r="A21" s="1">
        <v>7</v>
      </c>
      <c r="B21" s="2">
        <v>27.359000000000002</v>
      </c>
      <c r="C21" s="2">
        <v>22.632000000000001</v>
      </c>
      <c r="D21" s="3">
        <f t="shared" si="6"/>
        <v>4.7270000000000003</v>
      </c>
      <c r="E21" s="3">
        <f t="shared" si="7"/>
        <v>22.344529000000001</v>
      </c>
      <c r="J21" s="8"/>
      <c r="K21" s="1">
        <v>7</v>
      </c>
      <c r="L21" s="5">
        <f t="shared" si="8"/>
        <v>2.7359000000000001E-2</v>
      </c>
      <c r="M21" s="5">
        <f t="shared" si="9"/>
        <v>2.2632000000000003E-2</v>
      </c>
      <c r="N21" s="1">
        <f t="shared" si="10"/>
        <v>4.7269999999999986E-3</v>
      </c>
      <c r="O21" s="1">
        <f t="shared" si="11"/>
        <v>2.2344528999999985E-5</v>
      </c>
    </row>
    <row r="22" spans="1:15" x14ac:dyDescent="0.3">
      <c r="A22" s="1">
        <v>6</v>
      </c>
      <c r="B22" s="2">
        <v>27.163</v>
      </c>
      <c r="C22" s="2">
        <v>22.824999999999999</v>
      </c>
      <c r="D22" s="3">
        <f t="shared" si="6"/>
        <v>4.338000000000001</v>
      </c>
      <c r="E22" s="3">
        <f t="shared" si="7"/>
        <v>18.818244000000007</v>
      </c>
      <c r="J22" s="8"/>
      <c r="K22" s="1">
        <v>6</v>
      </c>
      <c r="L22" s="5">
        <f t="shared" si="8"/>
        <v>2.7163E-2</v>
      </c>
      <c r="M22" s="5">
        <f t="shared" si="9"/>
        <v>2.2824999999999998E-2</v>
      </c>
      <c r="N22" s="1">
        <f t="shared" si="10"/>
        <v>4.3380000000000016E-3</v>
      </c>
      <c r="O22" s="1">
        <f t="shared" si="11"/>
        <v>1.8818244000000013E-5</v>
      </c>
    </row>
    <row r="23" spans="1:15" x14ac:dyDescent="0.3">
      <c r="A23" s="1">
        <v>5</v>
      </c>
      <c r="B23" s="2">
        <v>26.959</v>
      </c>
      <c r="C23" s="2">
        <v>23.035</v>
      </c>
      <c r="D23" s="3">
        <f t="shared" si="6"/>
        <v>3.9239999999999995</v>
      </c>
      <c r="E23" s="3">
        <f t="shared" si="7"/>
        <v>15.397775999999997</v>
      </c>
      <c r="J23" s="8"/>
      <c r="K23" s="1">
        <v>5</v>
      </c>
      <c r="L23" s="5">
        <f t="shared" si="8"/>
        <v>2.6959E-2</v>
      </c>
      <c r="M23" s="5">
        <f t="shared" si="9"/>
        <v>2.3035E-2</v>
      </c>
      <c r="N23" s="1">
        <f t="shared" si="10"/>
        <v>3.9240000000000004E-3</v>
      </c>
      <c r="O23" s="1">
        <f t="shared" si="11"/>
        <v>1.5397776000000005E-5</v>
      </c>
    </row>
    <row r="24" spans="1:15" x14ac:dyDescent="0.3">
      <c r="J24" s="8"/>
    </row>
    <row r="25" spans="1:15" x14ac:dyDescent="0.3">
      <c r="A25" s="6" t="s">
        <v>23</v>
      </c>
      <c r="B25" s="6" t="s">
        <v>21</v>
      </c>
      <c r="C25" s="6" t="s">
        <v>13</v>
      </c>
      <c r="D25" s="1" t="s">
        <v>26</v>
      </c>
      <c r="E25" s="1" t="s">
        <v>19</v>
      </c>
      <c r="F25" s="1" t="s">
        <v>20</v>
      </c>
      <c r="G25" s="7" t="s">
        <v>25</v>
      </c>
      <c r="H25" s="1" t="s">
        <v>17</v>
      </c>
      <c r="I25" s="7" t="s">
        <v>27</v>
      </c>
      <c r="J25" s="8"/>
      <c r="K25" s="1" t="s">
        <v>18</v>
      </c>
      <c r="L25" s="1" t="s">
        <v>12</v>
      </c>
      <c r="M25" s="1" t="s">
        <v>14</v>
      </c>
      <c r="N25" s="1" t="s">
        <v>15</v>
      </c>
      <c r="O25" s="1" t="s">
        <v>16</v>
      </c>
    </row>
    <row r="26" spans="1:15" x14ac:dyDescent="0.3">
      <c r="A26" s="6">
        <f t="shared" ref="A26:A35" si="12">E2</f>
        <v>81.180099999999968</v>
      </c>
      <c r="B26" s="6">
        <f t="shared" ref="B26:B35" si="13">E14</f>
        <v>45.738169000000021</v>
      </c>
      <c r="C26" s="6">
        <f t="shared" ref="C26:C35" si="14">E2-E14</f>
        <v>35.441930999999947</v>
      </c>
      <c r="D26" s="8">
        <v>589.29999999999995</v>
      </c>
      <c r="E26" s="3">
        <f t="shared" ref="E26:E35" si="15">M26</f>
        <v>1.5035606227727807</v>
      </c>
      <c r="F26" s="9">
        <f>AVERAGE(E26:E35)</f>
        <v>1.4615670668589851</v>
      </c>
      <c r="G26" s="3">
        <f t="shared" ref="G26:G35" si="16">ABS(E26-$F$26)</f>
        <v>4.199355591379561E-2</v>
      </c>
      <c r="H26" s="10">
        <f>AVERAGE(G26:G35)</f>
        <v>1.4884171050399742E-2</v>
      </c>
      <c r="I26" s="11">
        <f t="shared" ref="I26:I35" si="17">G26/$F$26</f>
        <v>2.8731870651712784E-2</v>
      </c>
      <c r="J26" s="8"/>
      <c r="K26" s="12">
        <v>5.8930000000000002E-7</v>
      </c>
      <c r="L26" s="1">
        <f t="shared" ref="L26:L35" si="18">O2-O14</f>
        <v>3.5441930999999988E-5</v>
      </c>
      <c r="M26" s="3">
        <f t="shared" ref="M26:M35" si="19">L26/(4*(K2-K14)*$K$26)</f>
        <v>1.5035606227727807</v>
      </c>
      <c r="N26" s="10">
        <f>AVERAGE(M26:M35)</f>
        <v>1.4615670668589851</v>
      </c>
      <c r="O26" s="1">
        <f t="shared" ref="O26:O35" si="20">ABS(M26-$N$26)</f>
        <v>4.199355591379561E-2</v>
      </c>
    </row>
    <row r="27" spans="1:15" x14ac:dyDescent="0.3">
      <c r="A27" s="6">
        <f t="shared" si="12"/>
        <v>77.352024999999969</v>
      </c>
      <c r="B27" s="6">
        <f t="shared" si="13"/>
        <v>42.510399999999997</v>
      </c>
      <c r="C27" s="6">
        <f t="shared" si="14"/>
        <v>34.841624999999972</v>
      </c>
      <c r="D27" s="8"/>
      <c r="E27" s="3">
        <f t="shared" si="15"/>
        <v>1.4780937128796869</v>
      </c>
      <c r="F27" s="9"/>
      <c r="G27" s="3">
        <f t="shared" si="16"/>
        <v>1.6526646020701863E-2</v>
      </c>
      <c r="H27" s="10"/>
      <c r="I27" s="11">
        <f t="shared" si="17"/>
        <v>1.1307483861290634E-2</v>
      </c>
      <c r="J27" s="8"/>
      <c r="K27" s="8"/>
      <c r="L27" s="1">
        <f t="shared" si="18"/>
        <v>3.4841624999999983E-5</v>
      </c>
      <c r="M27" s="3">
        <f t="shared" si="19"/>
        <v>1.4780937128796869</v>
      </c>
      <c r="N27" s="10"/>
      <c r="O27" s="1">
        <f t="shared" si="20"/>
        <v>1.6526646020701863E-2</v>
      </c>
    </row>
    <row r="28" spans="1:15" x14ac:dyDescent="0.3">
      <c r="A28" s="6">
        <f t="shared" si="12"/>
        <v>73.90840900000002</v>
      </c>
      <c r="B28" s="6">
        <f t="shared" si="13"/>
        <v>39.375624999999985</v>
      </c>
      <c r="C28" s="6">
        <f t="shared" si="14"/>
        <v>34.532784000000035</v>
      </c>
      <c r="D28" s="8"/>
      <c r="E28" s="3">
        <f t="shared" si="15"/>
        <v>1.4649916850500628</v>
      </c>
      <c r="F28" s="9"/>
      <c r="G28" s="3">
        <f t="shared" si="16"/>
        <v>3.4246181910777551E-3</v>
      </c>
      <c r="H28" s="10"/>
      <c r="I28" s="11">
        <f t="shared" si="17"/>
        <v>2.3431139553777105E-3</v>
      </c>
      <c r="J28" s="8"/>
      <c r="K28" s="8"/>
      <c r="L28" s="1">
        <f t="shared" si="18"/>
        <v>3.453278400000008E-5</v>
      </c>
      <c r="M28" s="3">
        <f t="shared" si="19"/>
        <v>1.4649916850500628</v>
      </c>
      <c r="N28" s="10"/>
      <c r="O28" s="1">
        <f t="shared" si="20"/>
        <v>3.4246181910777551E-3</v>
      </c>
    </row>
    <row r="29" spans="1:15" x14ac:dyDescent="0.3">
      <c r="A29" s="6">
        <f t="shared" si="12"/>
        <v>70.341769000000014</v>
      </c>
      <c r="B29" s="6">
        <f t="shared" si="13"/>
        <v>35.988001000000025</v>
      </c>
      <c r="C29" s="6">
        <f t="shared" si="14"/>
        <v>34.353767999999988</v>
      </c>
      <c r="D29" s="8"/>
      <c r="E29" s="3">
        <f t="shared" si="15"/>
        <v>1.4573972509757323</v>
      </c>
      <c r="F29" s="9"/>
      <c r="G29" s="3">
        <f t="shared" si="16"/>
        <v>4.1698158832528254E-3</v>
      </c>
      <c r="H29" s="10"/>
      <c r="I29" s="11">
        <f t="shared" si="17"/>
        <v>2.8529760814972834E-3</v>
      </c>
      <c r="J29" s="8"/>
      <c r="K29" s="8"/>
      <c r="L29" s="1">
        <f t="shared" si="18"/>
        <v>3.4353767999999961E-5</v>
      </c>
      <c r="M29" s="3">
        <f t="shared" si="19"/>
        <v>1.4573972509757323</v>
      </c>
      <c r="N29" s="10"/>
      <c r="O29" s="1">
        <f t="shared" si="20"/>
        <v>4.1698158832528254E-3</v>
      </c>
    </row>
    <row r="30" spans="1:15" x14ac:dyDescent="0.3">
      <c r="A30" s="6">
        <f t="shared" si="12"/>
        <v>66.814275999999992</v>
      </c>
      <c r="B30" s="6">
        <f t="shared" si="13"/>
        <v>32.444416000000018</v>
      </c>
      <c r="C30" s="6">
        <f t="shared" si="14"/>
        <v>34.369859999999974</v>
      </c>
      <c r="D30" s="8"/>
      <c r="E30" s="3">
        <f t="shared" si="15"/>
        <v>1.4580799253351422</v>
      </c>
      <c r="F30" s="9"/>
      <c r="G30" s="3">
        <f t="shared" si="16"/>
        <v>3.4871415238428849E-3</v>
      </c>
      <c r="H30" s="10"/>
      <c r="I30" s="11">
        <f t="shared" si="17"/>
        <v>2.385892240536733E-3</v>
      </c>
      <c r="J30" s="8"/>
      <c r="K30" s="8"/>
      <c r="L30" s="1">
        <f t="shared" si="18"/>
        <v>3.4369859999999975E-5</v>
      </c>
      <c r="M30" s="3">
        <f t="shared" si="19"/>
        <v>1.4580799253351422</v>
      </c>
      <c r="N30" s="10"/>
      <c r="O30" s="1">
        <f t="shared" si="20"/>
        <v>3.4871415238428849E-3</v>
      </c>
    </row>
    <row r="31" spans="1:15" x14ac:dyDescent="0.3">
      <c r="A31" s="6">
        <f t="shared" si="12"/>
        <v>63.202499999999986</v>
      </c>
      <c r="B31" s="6">
        <f t="shared" si="13"/>
        <v>29.203215999999998</v>
      </c>
      <c r="C31" s="6">
        <f t="shared" si="14"/>
        <v>33.999283999999989</v>
      </c>
      <c r="D31" s="8"/>
      <c r="E31" s="3">
        <f t="shared" si="15"/>
        <v>1.4423589003902912</v>
      </c>
      <c r="F31" s="9"/>
      <c r="G31" s="3">
        <f t="shared" si="16"/>
        <v>1.9208166468693832E-2</v>
      </c>
      <c r="H31" s="10"/>
      <c r="I31" s="11">
        <f t="shared" si="17"/>
        <v>1.3142172469699658E-2</v>
      </c>
      <c r="J31" s="8"/>
      <c r="K31" s="8"/>
      <c r="L31" s="1">
        <f t="shared" si="18"/>
        <v>3.3999283999999947E-5</v>
      </c>
      <c r="M31" s="3">
        <f t="shared" si="19"/>
        <v>1.4423589003902912</v>
      </c>
      <c r="N31" s="10"/>
      <c r="O31" s="1">
        <f t="shared" si="20"/>
        <v>1.9208166468693832E-2</v>
      </c>
    </row>
    <row r="32" spans="1:15" x14ac:dyDescent="0.3">
      <c r="A32" s="6">
        <f t="shared" si="12"/>
        <v>60.248644000000006</v>
      </c>
      <c r="B32" s="6">
        <f t="shared" si="13"/>
        <v>25.502499999999973</v>
      </c>
      <c r="C32" s="6">
        <f t="shared" si="14"/>
        <v>34.746144000000029</v>
      </c>
      <c r="D32" s="8"/>
      <c r="E32" s="3">
        <f t="shared" si="15"/>
        <v>1.4740431019854094</v>
      </c>
      <c r="F32" s="9"/>
      <c r="G32" s="3">
        <f t="shared" si="16"/>
        <v>1.2476035126424367E-2</v>
      </c>
      <c r="H32" s="10"/>
      <c r="I32" s="11">
        <f t="shared" si="17"/>
        <v>8.5360674917479371E-3</v>
      </c>
      <c r="J32" s="8"/>
      <c r="K32" s="8"/>
      <c r="L32" s="1">
        <f t="shared" si="18"/>
        <v>3.4746144000000071E-5</v>
      </c>
      <c r="M32" s="3">
        <f t="shared" si="19"/>
        <v>1.4740431019854094</v>
      </c>
      <c r="N32" s="10"/>
      <c r="O32" s="1">
        <f t="shared" si="20"/>
        <v>1.2476035126424367E-2</v>
      </c>
    </row>
    <row r="33" spans="1:15" x14ac:dyDescent="0.3">
      <c r="A33" s="6">
        <f t="shared" si="12"/>
        <v>56.445168999999972</v>
      </c>
      <c r="B33" s="6">
        <f t="shared" si="13"/>
        <v>22.344529000000001</v>
      </c>
      <c r="C33" s="6">
        <f t="shared" si="14"/>
        <v>34.10063999999997</v>
      </c>
      <c r="D33" s="8"/>
      <c r="E33" s="3">
        <f t="shared" si="15"/>
        <v>1.446658747666723</v>
      </c>
      <c r="F33" s="9"/>
      <c r="G33" s="3">
        <f t="shared" si="16"/>
        <v>1.4908319192262098E-2</v>
      </c>
      <c r="H33" s="10"/>
      <c r="I33" s="11">
        <f t="shared" si="17"/>
        <v>1.0200229281507534E-2</v>
      </c>
      <c r="J33" s="8"/>
      <c r="K33" s="8"/>
      <c r="L33" s="1">
        <f t="shared" si="18"/>
        <v>3.4100639999999993E-5</v>
      </c>
      <c r="M33" s="3">
        <f t="shared" si="19"/>
        <v>1.446658747666723</v>
      </c>
      <c r="N33" s="10"/>
      <c r="O33" s="1">
        <f t="shared" si="20"/>
        <v>1.4908319192262098E-2</v>
      </c>
    </row>
    <row r="34" spans="1:15" x14ac:dyDescent="0.3">
      <c r="A34" s="6">
        <f t="shared" si="12"/>
        <v>53.042089000000018</v>
      </c>
      <c r="B34" s="6">
        <f t="shared" si="13"/>
        <v>18.818244000000007</v>
      </c>
      <c r="C34" s="6">
        <f t="shared" si="14"/>
        <v>34.223845000000011</v>
      </c>
      <c r="D34" s="8"/>
      <c r="E34" s="3">
        <f t="shared" si="15"/>
        <v>1.4518854997454611</v>
      </c>
      <c r="F34" s="9"/>
      <c r="G34" s="3">
        <f t="shared" si="16"/>
        <v>9.68156711352397E-3</v>
      </c>
      <c r="H34" s="10"/>
      <c r="I34" s="11">
        <f t="shared" si="17"/>
        <v>6.6241004830044289E-3</v>
      </c>
      <c r="J34" s="8"/>
      <c r="K34" s="8"/>
      <c r="L34" s="1">
        <f t="shared" si="18"/>
        <v>3.4223845000000012E-5</v>
      </c>
      <c r="M34" s="3">
        <f t="shared" si="19"/>
        <v>1.4518854997454611</v>
      </c>
      <c r="N34" s="10"/>
      <c r="O34" s="1">
        <f t="shared" si="20"/>
        <v>9.68156711352397E-3</v>
      </c>
    </row>
    <row r="35" spans="1:15" x14ac:dyDescent="0.3">
      <c r="A35" s="6">
        <f t="shared" si="12"/>
        <v>49.308484000000028</v>
      </c>
      <c r="B35" s="6">
        <f t="shared" si="13"/>
        <v>15.397775999999997</v>
      </c>
      <c r="C35" s="6">
        <f t="shared" si="14"/>
        <v>33.910708000000028</v>
      </c>
      <c r="D35" s="8"/>
      <c r="E35" s="3">
        <f t="shared" si="15"/>
        <v>1.4386012217885629</v>
      </c>
      <c r="F35" s="9"/>
      <c r="G35" s="3">
        <f t="shared" si="16"/>
        <v>2.2965845070422208E-2</v>
      </c>
      <c r="H35" s="10"/>
      <c r="I35" s="11">
        <f t="shared" si="17"/>
        <v>1.5713165403882214E-2</v>
      </c>
      <c r="J35" s="8"/>
      <c r="K35" s="8"/>
      <c r="L35" s="1">
        <f t="shared" si="18"/>
        <v>3.3910708000000002E-5</v>
      </c>
      <c r="M35" s="3">
        <f t="shared" si="19"/>
        <v>1.4386012217885629</v>
      </c>
      <c r="N35" s="10"/>
      <c r="O35" s="1">
        <f t="shared" si="20"/>
        <v>2.2965845070422208E-2</v>
      </c>
    </row>
    <row r="36" spans="1:15" x14ac:dyDescent="0.3">
      <c r="B36" s="3"/>
      <c r="C36" s="3"/>
      <c r="H36" s="13">
        <f>H26/F26</f>
        <v>1.0183707192025692E-2</v>
      </c>
    </row>
    <row r="37" spans="1:15" x14ac:dyDescent="0.3">
      <c r="B37" s="3"/>
      <c r="C37" s="3"/>
    </row>
    <row r="38" spans="1:15" x14ac:dyDescent="0.3">
      <c r="B38" s="3"/>
      <c r="C38" s="3"/>
    </row>
    <row r="39" spans="1:15" x14ac:dyDescent="0.3">
      <c r="B39" s="3"/>
      <c r="C39" s="3"/>
    </row>
    <row r="40" spans="1:15" x14ac:dyDescent="0.3">
      <c r="B40" s="3"/>
      <c r="C40" s="3"/>
    </row>
    <row r="41" spans="1:15" x14ac:dyDescent="0.3">
      <c r="B41" s="3"/>
      <c r="C41" s="3"/>
    </row>
    <row r="42" spans="1:15" x14ac:dyDescent="0.3">
      <c r="B42" s="3"/>
      <c r="C42" s="3"/>
    </row>
  </sheetData>
  <mergeCells count="6">
    <mergeCell ref="N26:N35"/>
    <mergeCell ref="D26:D35"/>
    <mergeCell ref="K26:K35"/>
    <mergeCell ref="F26:F35"/>
    <mergeCell ref="H26:H35"/>
    <mergeCell ref="J1:J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dzyls</dc:creator>
  <cp:lastModifiedBy>符家铭</cp:lastModifiedBy>
  <dcterms:created xsi:type="dcterms:W3CDTF">2016-05-17T08:12:44Z</dcterms:created>
  <dcterms:modified xsi:type="dcterms:W3CDTF">2017-03-10T16:15:50Z</dcterms:modified>
</cp:coreProperties>
</file>