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360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9" i="1" l="1"/>
  <c r="P59" i="1"/>
  <c r="Q50" i="1" l="1"/>
  <c r="R50" i="1"/>
  <c r="P50" i="1"/>
  <c r="P52" i="1" l="1"/>
  <c r="E63" i="1" l="1"/>
  <c r="F63" i="1"/>
  <c r="E64" i="1"/>
  <c r="F64" i="1"/>
  <c r="E65" i="1"/>
  <c r="F6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</calcChain>
</file>

<file path=xl/sharedStrings.xml><?xml version="1.0" encoding="utf-8"?>
<sst xmlns="http://schemas.openxmlformats.org/spreadsheetml/2006/main" count="15" uniqueCount="15">
  <si>
    <t>IP(*10^-8A)</t>
    <phoneticPr fontId="1" type="noConversion"/>
  </si>
  <si>
    <t>UG2(*10V)</t>
    <phoneticPr fontId="1" type="noConversion"/>
  </si>
  <si>
    <t>UG2</t>
    <phoneticPr fontId="1" type="noConversion"/>
  </si>
  <si>
    <t>IP</t>
    <phoneticPr fontId="1" type="noConversion"/>
  </si>
  <si>
    <t>峰值序号</t>
    <phoneticPr fontId="1" type="noConversion"/>
  </si>
  <si>
    <t>峰值位置</t>
    <phoneticPr fontId="1" type="noConversion"/>
  </si>
  <si>
    <t>e</t>
    <phoneticPr fontId="1" type="noConversion"/>
  </si>
  <si>
    <t>c</t>
    <phoneticPr fontId="1" type="noConversion"/>
  </si>
  <si>
    <t>波长</t>
    <phoneticPr fontId="1" type="noConversion"/>
  </si>
  <si>
    <t>eU0理论</t>
    <phoneticPr fontId="1" type="noConversion"/>
  </si>
  <si>
    <t>理论</t>
    <phoneticPr fontId="1" type="noConversion"/>
  </si>
  <si>
    <t>实际计算</t>
    <phoneticPr fontId="1" type="noConversion"/>
  </si>
  <si>
    <t>h普朗克常量</t>
    <phoneticPr fontId="1" type="noConversion"/>
  </si>
  <si>
    <t>eU0计算</t>
    <phoneticPr fontId="1" type="noConversion"/>
  </si>
  <si>
    <t>标准化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</si>
</sst>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1" applyNumberFormat="1" applyFont="1"/>
    <xf numFmtId="11" fontId="0" fillId="0" borderId="0" xfId="0" applyNumberFormat="1"/>
    <xf numFmtId="0" fontId="0" fillId="0" borderId="0" xfId="0" applyBorder="1" applyAlignment="1">
      <alignment horizontal="center" vertical="center"/>
    </xf>
    <xf numFmtId="17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ysClr val="windowText" lastClr="000000"/>
                </a:solidFill>
                <a:latin typeface="+mn-ea"/>
                <a:ea typeface="+mn-ea"/>
                <a:cs typeface="+mj-cs"/>
              </a:defRPr>
            </a:pPr>
            <a:r>
              <a:rPr lang="zh-CN"/>
              <a:t>弗兰克赫兹管</a:t>
            </a:r>
            <a:r>
              <a:rPr lang="en-US"/>
              <a:t>IP-UG2</a:t>
            </a:r>
            <a:r>
              <a:rPr lang="zh-CN"/>
              <a:t>曲线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ysClr val="windowText" lastClr="000000"/>
              </a:solidFill>
              <a:latin typeface="+mn-ea"/>
              <a:ea typeface="+mn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82087412557209"/>
          <c:y val="0.11810267232287719"/>
          <c:w val="0.87170076189348955"/>
          <c:h val="0.76706991698469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Sheet1!$E$3:$F$3</c:f>
              <c:strCache>
                <c:ptCount val="1"/>
                <c:pt idx="0">
                  <c:v>UG2 IP</c:v>
                </c:pt>
              </c:strCache>
            </c:strRef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Sheet1!$E$4:$E$79</c:f>
              <c:numCache>
                <c:formatCode>General</c:formatCode>
                <c:ptCount val="76"/>
                <c:pt idx="0">
                  <c:v>89.9</c:v>
                </c:pt>
                <c:pt idx="1">
                  <c:v>89.1</c:v>
                </c:pt>
                <c:pt idx="2">
                  <c:v>87.8</c:v>
                </c:pt>
                <c:pt idx="3">
                  <c:v>87.3</c:v>
                </c:pt>
                <c:pt idx="4">
                  <c:v>86.7</c:v>
                </c:pt>
                <c:pt idx="5">
                  <c:v>86.1</c:v>
                </c:pt>
                <c:pt idx="6">
                  <c:v>83.4</c:v>
                </c:pt>
                <c:pt idx="7">
                  <c:v>82.7</c:v>
                </c:pt>
                <c:pt idx="8">
                  <c:v>82</c:v>
                </c:pt>
                <c:pt idx="9">
                  <c:v>80.400000000000006</c:v>
                </c:pt>
                <c:pt idx="10">
                  <c:v>80.099999999999994</c:v>
                </c:pt>
                <c:pt idx="11">
                  <c:v>79.5</c:v>
                </c:pt>
                <c:pt idx="12">
                  <c:v>77.2</c:v>
                </c:pt>
                <c:pt idx="13">
                  <c:v>76.599999999999994</c:v>
                </c:pt>
                <c:pt idx="14">
                  <c:v>75.3</c:v>
                </c:pt>
                <c:pt idx="15">
                  <c:v>75.099999999999994</c:v>
                </c:pt>
                <c:pt idx="16">
                  <c:v>74.5</c:v>
                </c:pt>
                <c:pt idx="17">
                  <c:v>74.400000000000006</c:v>
                </c:pt>
                <c:pt idx="18">
                  <c:v>73.7</c:v>
                </c:pt>
                <c:pt idx="19">
                  <c:v>70.400000000000006</c:v>
                </c:pt>
                <c:pt idx="20">
                  <c:v>69.900000000000006</c:v>
                </c:pt>
                <c:pt idx="21">
                  <c:v>68.900000000000006</c:v>
                </c:pt>
                <c:pt idx="22">
                  <c:v>68.3</c:v>
                </c:pt>
                <c:pt idx="23">
                  <c:v>67.7</c:v>
                </c:pt>
                <c:pt idx="24">
                  <c:v>66.7</c:v>
                </c:pt>
                <c:pt idx="25">
                  <c:v>64.3</c:v>
                </c:pt>
                <c:pt idx="26">
                  <c:v>64</c:v>
                </c:pt>
                <c:pt idx="27">
                  <c:v>63.4</c:v>
                </c:pt>
                <c:pt idx="28">
                  <c:v>62.8</c:v>
                </c:pt>
                <c:pt idx="29">
                  <c:v>62.1</c:v>
                </c:pt>
                <c:pt idx="30">
                  <c:v>61.5</c:v>
                </c:pt>
                <c:pt idx="31">
                  <c:v>58.7</c:v>
                </c:pt>
                <c:pt idx="32">
                  <c:v>58.1</c:v>
                </c:pt>
                <c:pt idx="33">
                  <c:v>57.2</c:v>
                </c:pt>
                <c:pt idx="34">
                  <c:v>56.8</c:v>
                </c:pt>
                <c:pt idx="35">
                  <c:v>55.8</c:v>
                </c:pt>
                <c:pt idx="36">
                  <c:v>55.4</c:v>
                </c:pt>
                <c:pt idx="37">
                  <c:v>52.5</c:v>
                </c:pt>
                <c:pt idx="38">
                  <c:v>52.2</c:v>
                </c:pt>
                <c:pt idx="39">
                  <c:v>51.8</c:v>
                </c:pt>
                <c:pt idx="40">
                  <c:v>51.6</c:v>
                </c:pt>
                <c:pt idx="41">
                  <c:v>51.2</c:v>
                </c:pt>
                <c:pt idx="42">
                  <c:v>51</c:v>
                </c:pt>
                <c:pt idx="43">
                  <c:v>50.6</c:v>
                </c:pt>
                <c:pt idx="44">
                  <c:v>46.3</c:v>
                </c:pt>
                <c:pt idx="45">
                  <c:v>45.5</c:v>
                </c:pt>
                <c:pt idx="46">
                  <c:v>45.1</c:v>
                </c:pt>
                <c:pt idx="47">
                  <c:v>44.1</c:v>
                </c:pt>
                <c:pt idx="48">
                  <c:v>43.8</c:v>
                </c:pt>
                <c:pt idx="49">
                  <c:v>43.1</c:v>
                </c:pt>
                <c:pt idx="50">
                  <c:v>40.700000000000003</c:v>
                </c:pt>
                <c:pt idx="51">
                  <c:v>40.5</c:v>
                </c:pt>
                <c:pt idx="52">
                  <c:v>39.9</c:v>
                </c:pt>
                <c:pt idx="53">
                  <c:v>39.299999999999997</c:v>
                </c:pt>
                <c:pt idx="54">
                  <c:v>39</c:v>
                </c:pt>
                <c:pt idx="55">
                  <c:v>38.799999999999997</c:v>
                </c:pt>
                <c:pt idx="56">
                  <c:v>35.299999999999997</c:v>
                </c:pt>
                <c:pt idx="57">
                  <c:v>34.6</c:v>
                </c:pt>
                <c:pt idx="58">
                  <c:v>34.1</c:v>
                </c:pt>
                <c:pt idx="59">
                  <c:v>33.200000000000003</c:v>
                </c:pt>
                <c:pt idx="60">
                  <c:v>32.6</c:v>
                </c:pt>
                <c:pt idx="61">
                  <c:v>31.9</c:v>
                </c:pt>
                <c:pt idx="62">
                  <c:v>31.3</c:v>
                </c:pt>
                <c:pt idx="63">
                  <c:v>29.5</c:v>
                </c:pt>
                <c:pt idx="64">
                  <c:v>29.3</c:v>
                </c:pt>
                <c:pt idx="65">
                  <c:v>28.7</c:v>
                </c:pt>
                <c:pt idx="66">
                  <c:v>28.3</c:v>
                </c:pt>
                <c:pt idx="67">
                  <c:v>27.3</c:v>
                </c:pt>
                <c:pt idx="68">
                  <c:v>25.1</c:v>
                </c:pt>
                <c:pt idx="69">
                  <c:v>24.5</c:v>
                </c:pt>
                <c:pt idx="70">
                  <c:v>23.8</c:v>
                </c:pt>
                <c:pt idx="71">
                  <c:v>22.8</c:v>
                </c:pt>
                <c:pt idx="72">
                  <c:v>20</c:v>
                </c:pt>
                <c:pt idx="73">
                  <c:v>18.3</c:v>
                </c:pt>
                <c:pt idx="74">
                  <c:v>15.6</c:v>
                </c:pt>
                <c:pt idx="75">
                  <c:v>14.2</c:v>
                </c:pt>
              </c:numCache>
            </c:numRef>
          </c:xVal>
          <c:yVal>
            <c:numRef>
              <c:f>Sheet1!$F$4:$F$79</c:f>
              <c:numCache>
                <c:formatCode>0.00E+00</c:formatCode>
                <c:ptCount val="76"/>
                <c:pt idx="0">
                  <c:v>4.4000000000000005E-9</c:v>
                </c:pt>
                <c:pt idx="1">
                  <c:v>4.8E-9</c:v>
                </c:pt>
                <c:pt idx="2">
                  <c:v>5.1000000000000002E-9</c:v>
                </c:pt>
                <c:pt idx="3">
                  <c:v>5.0000000000000001E-9</c:v>
                </c:pt>
                <c:pt idx="4">
                  <c:v>4.8E-9</c:v>
                </c:pt>
                <c:pt idx="5">
                  <c:v>4.4000000000000005E-9</c:v>
                </c:pt>
                <c:pt idx="6">
                  <c:v>2.0999999999999998E-9</c:v>
                </c:pt>
                <c:pt idx="7">
                  <c:v>1.8E-9</c:v>
                </c:pt>
                <c:pt idx="8">
                  <c:v>1.4000000000000001E-9</c:v>
                </c:pt>
                <c:pt idx="9">
                  <c:v>1.5E-9</c:v>
                </c:pt>
                <c:pt idx="10">
                  <c:v>1.7000000000000001E-9</c:v>
                </c:pt>
                <c:pt idx="11">
                  <c:v>2.0999999999999998E-9</c:v>
                </c:pt>
                <c:pt idx="12">
                  <c:v>4.5000000000000006E-9</c:v>
                </c:pt>
                <c:pt idx="13">
                  <c:v>4.9E-9</c:v>
                </c:pt>
                <c:pt idx="14">
                  <c:v>5.2000000000000002E-9</c:v>
                </c:pt>
                <c:pt idx="15">
                  <c:v>5.2000000000000002E-9</c:v>
                </c:pt>
                <c:pt idx="16">
                  <c:v>4.9E-9</c:v>
                </c:pt>
                <c:pt idx="17">
                  <c:v>4.8E-9</c:v>
                </c:pt>
                <c:pt idx="18">
                  <c:v>4.2999999999999996E-9</c:v>
                </c:pt>
                <c:pt idx="19">
                  <c:v>1.1000000000000001E-9</c:v>
                </c:pt>
                <c:pt idx="20">
                  <c:v>8.9999999999999999E-10</c:v>
                </c:pt>
                <c:pt idx="21">
                  <c:v>6E-10</c:v>
                </c:pt>
                <c:pt idx="22">
                  <c:v>8.0000000000000003E-10</c:v>
                </c:pt>
                <c:pt idx="23">
                  <c:v>1.0000000000000001E-9</c:v>
                </c:pt>
                <c:pt idx="24">
                  <c:v>1.9000000000000001E-9</c:v>
                </c:pt>
                <c:pt idx="25">
                  <c:v>4.5000000000000006E-9</c:v>
                </c:pt>
                <c:pt idx="26">
                  <c:v>4.6000000000000007E-9</c:v>
                </c:pt>
                <c:pt idx="27">
                  <c:v>4.6999999999999999E-9</c:v>
                </c:pt>
                <c:pt idx="28">
                  <c:v>4.6000000000000007E-9</c:v>
                </c:pt>
                <c:pt idx="29">
                  <c:v>4.5000000000000006E-9</c:v>
                </c:pt>
                <c:pt idx="30">
                  <c:v>3.7E-9</c:v>
                </c:pt>
                <c:pt idx="31">
                  <c:v>1.2E-9</c:v>
                </c:pt>
                <c:pt idx="32">
                  <c:v>6E-10</c:v>
                </c:pt>
                <c:pt idx="33">
                  <c:v>3E-10</c:v>
                </c:pt>
                <c:pt idx="34">
                  <c:v>3E-10</c:v>
                </c:pt>
                <c:pt idx="35">
                  <c:v>6E-10</c:v>
                </c:pt>
                <c:pt idx="36">
                  <c:v>8.0000000000000003E-10</c:v>
                </c:pt>
                <c:pt idx="37">
                  <c:v>4.4000000000000005E-9</c:v>
                </c:pt>
                <c:pt idx="38">
                  <c:v>4.6000000000000007E-9</c:v>
                </c:pt>
                <c:pt idx="39">
                  <c:v>4.8E-9</c:v>
                </c:pt>
                <c:pt idx="40">
                  <c:v>5.6000000000000005E-9</c:v>
                </c:pt>
                <c:pt idx="41">
                  <c:v>4.9E-9</c:v>
                </c:pt>
                <c:pt idx="42">
                  <c:v>4.8E-9</c:v>
                </c:pt>
                <c:pt idx="43">
                  <c:v>5.2000000000000002E-9</c:v>
                </c:pt>
                <c:pt idx="44">
                  <c:v>8.9999999999999999E-10</c:v>
                </c:pt>
                <c:pt idx="45">
                  <c:v>6E-10</c:v>
                </c:pt>
                <c:pt idx="46">
                  <c:v>6E-10</c:v>
                </c:pt>
                <c:pt idx="47">
                  <c:v>8.0000000000000003E-10</c:v>
                </c:pt>
                <c:pt idx="48">
                  <c:v>1.1000000000000001E-9</c:v>
                </c:pt>
                <c:pt idx="49">
                  <c:v>1.9000000000000001E-9</c:v>
                </c:pt>
                <c:pt idx="50">
                  <c:v>5.5000000000000004E-9</c:v>
                </c:pt>
                <c:pt idx="51">
                  <c:v>5.6999999999999998E-9</c:v>
                </c:pt>
                <c:pt idx="52">
                  <c:v>5.8999999999999999E-9</c:v>
                </c:pt>
                <c:pt idx="53">
                  <c:v>5.6999999999999998E-9</c:v>
                </c:pt>
                <c:pt idx="54">
                  <c:v>5.6000000000000005E-9</c:v>
                </c:pt>
                <c:pt idx="55">
                  <c:v>5.4000000000000004E-9</c:v>
                </c:pt>
                <c:pt idx="56">
                  <c:v>1.5E-9</c:v>
                </c:pt>
                <c:pt idx="57">
                  <c:v>1.2E-9</c:v>
                </c:pt>
                <c:pt idx="58">
                  <c:v>1.1000000000000001E-9</c:v>
                </c:pt>
                <c:pt idx="59">
                  <c:v>1.6000000000000001E-9</c:v>
                </c:pt>
                <c:pt idx="60">
                  <c:v>1.3000000000000001E-9</c:v>
                </c:pt>
                <c:pt idx="61">
                  <c:v>1.8E-9</c:v>
                </c:pt>
                <c:pt idx="62">
                  <c:v>1.2E-9</c:v>
                </c:pt>
                <c:pt idx="63">
                  <c:v>3.9000000000000002E-9</c:v>
                </c:pt>
                <c:pt idx="64">
                  <c:v>3.6E-9</c:v>
                </c:pt>
                <c:pt idx="65">
                  <c:v>3.3000000000000002E-9</c:v>
                </c:pt>
                <c:pt idx="66">
                  <c:v>2.6000000000000001E-9</c:v>
                </c:pt>
                <c:pt idx="67">
                  <c:v>2.0999999999999998E-9</c:v>
                </c:pt>
                <c:pt idx="68">
                  <c:v>1.0000000000000001E-9</c:v>
                </c:pt>
                <c:pt idx="69">
                  <c:v>8.0000000000000003E-10</c:v>
                </c:pt>
                <c:pt idx="70">
                  <c:v>7.0000000000000006E-10</c:v>
                </c:pt>
                <c:pt idx="71">
                  <c:v>6E-10</c:v>
                </c:pt>
                <c:pt idx="72">
                  <c:v>8.0000000000000003E-10</c:v>
                </c:pt>
                <c:pt idx="73">
                  <c:v>8.9999999999999999E-10</c:v>
                </c:pt>
                <c:pt idx="74">
                  <c:v>7.0000000000000006E-10</c:v>
                </c:pt>
                <c:pt idx="75">
                  <c:v>5.0000000000000003E-10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D-4ABA-B3BD-7385655E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23472"/>
        <c:axId val="656580224"/>
      </c:scatterChart>
      <c:valAx>
        <c:axId val="648123472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sz="1100"/>
                  <a:t>UG2/V</a:t>
                </a:r>
                <a:endParaRPr lang="zh-CN" sz="1100"/>
              </a:p>
            </c:rich>
          </c:tx>
          <c:layout>
            <c:manualLayout>
              <c:xMode val="edge"/>
              <c:yMode val="edge"/>
              <c:x val="0.94523618981827273"/>
              <c:y val="0.93356304622153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656580224"/>
        <c:crosses val="autoZero"/>
        <c:crossBetween val="midCat"/>
      </c:valAx>
      <c:valAx>
        <c:axId val="6565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sz="1100"/>
                  <a:t>Ip/A</a:t>
                </a:r>
              </a:p>
            </c:rich>
          </c:tx>
          <c:layout>
            <c:manualLayout>
              <c:xMode val="edge"/>
              <c:yMode val="edge"/>
              <c:x val="5.0760236722949027E-2"/>
              <c:y val="5.14569711273218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64812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0000603398293"/>
          <c:y val="0.11707054236587482"/>
          <c:w val="0.86378244861347964"/>
          <c:h val="0.69226915310648918"/>
        </c:manualLayout>
      </c:layout>
      <c:lineChart>
        <c:grouping val="standard"/>
        <c:varyColors val="0"/>
        <c:ser>
          <c:idx val="0"/>
          <c:order val="0"/>
          <c:tx>
            <c:strRef>
              <c:f>Sheet1!$O$48</c:f>
              <c:strCache>
                <c:ptCount val="1"/>
                <c:pt idx="0">
                  <c:v>峰值位置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6.525627638806919E-2"/>
                  <c:y val="-4.9650656745581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27-4690-BAFA-AB7F358E45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2225" cap="flat" cmpd="sng">
                <a:solidFill>
                  <a:sysClr val="windowText" lastClr="000000"/>
                </a:solidFill>
                <a:prstDash val="sysDash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65843318823856"/>
                  <c:y val="0.47293178885757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Sheet1!$P$47:$U$47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Sheet1!$P$48:$U$48</c:f>
              <c:numCache>
                <c:formatCode>General</c:formatCode>
                <c:ptCount val="6"/>
                <c:pt idx="0">
                  <c:v>29.5</c:v>
                </c:pt>
                <c:pt idx="1">
                  <c:v>39.9</c:v>
                </c:pt>
                <c:pt idx="2">
                  <c:v>51.6</c:v>
                </c:pt>
                <c:pt idx="3">
                  <c:v>63.4</c:v>
                </c:pt>
                <c:pt idx="4">
                  <c:v>75.099999999999994</c:v>
                </c:pt>
                <c:pt idx="5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F-4681-9BBD-B3BA2CD7D5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9160047"/>
        <c:axId val="1373101535"/>
      </c:lineChart>
      <c:catAx>
        <c:axId val="13691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/>
                  <a:t>峰值序号</a:t>
                </a:r>
                <a:r>
                  <a:rPr lang="en-US"/>
                  <a:t>/n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8003861749073731"/>
              <c:y val="0.8825029988146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373101535"/>
        <c:crosses val="autoZero"/>
        <c:auto val="1"/>
        <c:lblAlgn val="ctr"/>
        <c:lblOffset val="100"/>
        <c:noMultiLvlLbl val="0"/>
      </c:catAx>
      <c:valAx>
        <c:axId val="1373101535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/>
                  <a:t>峰值位置</a:t>
                </a:r>
                <a:r>
                  <a:rPr lang="en-US"/>
                  <a:t>/V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2350795069921691E-2"/>
              <c:y val="2.29559363083953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cap="all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36916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1FCA45-AA92-4FB1-BE40-A11CCF511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22</xdr:col>
      <xdr:colOff>1</xdr:colOff>
      <xdr:row>45</xdr:row>
      <xdr:rowOff>3711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94D4CD-7165-4EA8-B339-8C23FBB33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9"/>
  <sheetViews>
    <sheetView tabSelected="1" topLeftCell="A7" zoomScale="70" zoomScaleNormal="70" workbookViewId="0">
      <selection activeCell="K14" sqref="K14"/>
    </sheetView>
  </sheetViews>
  <sheetFormatPr defaultRowHeight="13.9" x14ac:dyDescent="0.4"/>
  <cols>
    <col min="3" max="3" width="11" bestFit="1" customWidth="1"/>
  </cols>
  <sheetData>
    <row r="2" spans="2:13" x14ac:dyDescent="0.4">
      <c r="E2" s="8" t="s">
        <v>14</v>
      </c>
      <c r="F2" s="8"/>
    </row>
    <row r="3" spans="2:13" x14ac:dyDescent="0.4">
      <c r="B3" t="s">
        <v>1</v>
      </c>
      <c r="C3" t="s">
        <v>0</v>
      </c>
      <c r="E3" s="1" t="s">
        <v>2</v>
      </c>
      <c r="F3" t="s">
        <v>3</v>
      </c>
      <c r="H3" s="3"/>
      <c r="I3" s="3"/>
      <c r="J3" s="3"/>
      <c r="K3" s="3"/>
      <c r="L3" s="3"/>
      <c r="M3" s="3"/>
    </row>
    <row r="4" spans="2:13" x14ac:dyDescent="0.4">
      <c r="B4" s="5">
        <v>899</v>
      </c>
      <c r="C4" s="5">
        <v>44</v>
      </c>
      <c r="E4">
        <f t="shared" ref="E4:E35" si="0">B4/10</f>
        <v>89.9</v>
      </c>
      <c r="F4" s="2">
        <f t="shared" ref="F4:F35" si="1">(C4/100)*10^-8</f>
        <v>4.4000000000000005E-9</v>
      </c>
      <c r="H4" s="3"/>
      <c r="I4" s="3"/>
      <c r="J4" s="3"/>
      <c r="K4" s="3"/>
      <c r="L4" s="3"/>
      <c r="M4" s="3"/>
    </row>
    <row r="5" spans="2:13" x14ac:dyDescent="0.4">
      <c r="B5" s="5">
        <v>891</v>
      </c>
      <c r="C5" s="5">
        <v>48</v>
      </c>
      <c r="E5">
        <f t="shared" si="0"/>
        <v>89.1</v>
      </c>
      <c r="F5" s="2">
        <f t="shared" si="1"/>
        <v>4.8E-9</v>
      </c>
      <c r="H5" s="3"/>
      <c r="I5" s="3"/>
      <c r="J5" s="3"/>
      <c r="K5" s="3"/>
      <c r="L5" s="3"/>
      <c r="M5" s="3"/>
    </row>
    <row r="6" spans="2:13" x14ac:dyDescent="0.4">
      <c r="B6" s="5">
        <v>878</v>
      </c>
      <c r="C6" s="5">
        <v>51</v>
      </c>
      <c r="E6">
        <f t="shared" si="0"/>
        <v>87.8</v>
      </c>
      <c r="F6" s="2">
        <f t="shared" si="1"/>
        <v>5.1000000000000002E-9</v>
      </c>
      <c r="H6" s="3"/>
      <c r="I6" s="3"/>
      <c r="J6" s="3"/>
      <c r="K6" s="3"/>
      <c r="L6" s="3"/>
      <c r="M6" s="3"/>
    </row>
    <row r="7" spans="2:13" x14ac:dyDescent="0.4">
      <c r="B7" s="5">
        <v>873</v>
      </c>
      <c r="C7" s="5">
        <v>50</v>
      </c>
      <c r="E7">
        <f t="shared" si="0"/>
        <v>87.3</v>
      </c>
      <c r="F7" s="2">
        <f t="shared" si="1"/>
        <v>5.0000000000000001E-9</v>
      </c>
      <c r="H7" s="3"/>
      <c r="I7" s="3"/>
      <c r="J7" s="3"/>
      <c r="K7" s="3"/>
      <c r="L7" s="3"/>
      <c r="M7" s="3"/>
    </row>
    <row r="8" spans="2:13" x14ac:dyDescent="0.4">
      <c r="B8" s="5">
        <v>867</v>
      </c>
      <c r="C8" s="5">
        <v>48</v>
      </c>
      <c r="E8">
        <f t="shared" si="0"/>
        <v>86.7</v>
      </c>
      <c r="F8" s="2">
        <f t="shared" si="1"/>
        <v>4.8E-9</v>
      </c>
      <c r="H8" s="3"/>
      <c r="I8" s="3"/>
      <c r="J8" s="3"/>
      <c r="K8" s="3"/>
      <c r="L8" s="3"/>
      <c r="M8" s="3"/>
    </row>
    <row r="9" spans="2:13" x14ac:dyDescent="0.4">
      <c r="B9" s="5">
        <v>861</v>
      </c>
      <c r="C9" s="5">
        <v>44</v>
      </c>
      <c r="E9">
        <f t="shared" si="0"/>
        <v>86.1</v>
      </c>
      <c r="F9" s="2">
        <f t="shared" si="1"/>
        <v>4.4000000000000005E-9</v>
      </c>
      <c r="H9" s="3"/>
      <c r="I9" s="3"/>
      <c r="J9" s="3"/>
      <c r="K9" s="3"/>
      <c r="L9" s="3"/>
      <c r="M9" s="3"/>
    </row>
    <row r="10" spans="2:13" x14ac:dyDescent="0.4">
      <c r="B10" s="5">
        <v>834</v>
      </c>
      <c r="C10" s="5">
        <v>21</v>
      </c>
      <c r="E10">
        <f t="shared" si="0"/>
        <v>83.4</v>
      </c>
      <c r="F10" s="2">
        <f t="shared" si="1"/>
        <v>2.0999999999999998E-9</v>
      </c>
      <c r="H10" s="3"/>
      <c r="I10" s="3"/>
      <c r="J10" s="3"/>
      <c r="K10" s="3"/>
      <c r="L10" s="3"/>
      <c r="M10" s="3"/>
    </row>
    <row r="11" spans="2:13" x14ac:dyDescent="0.4">
      <c r="B11" s="5">
        <v>827</v>
      </c>
      <c r="C11" s="5">
        <v>18</v>
      </c>
      <c r="E11">
        <f t="shared" si="0"/>
        <v>82.7</v>
      </c>
      <c r="F11" s="2">
        <f t="shared" si="1"/>
        <v>1.8E-9</v>
      </c>
      <c r="H11" s="3"/>
      <c r="I11" s="3"/>
      <c r="J11" s="3"/>
      <c r="K11" s="3"/>
      <c r="L11" s="3"/>
      <c r="M11" s="3"/>
    </row>
    <row r="12" spans="2:13" x14ac:dyDescent="0.4">
      <c r="B12" s="5">
        <v>820</v>
      </c>
      <c r="C12" s="5">
        <v>14</v>
      </c>
      <c r="E12">
        <f t="shared" si="0"/>
        <v>82</v>
      </c>
      <c r="F12" s="2">
        <f t="shared" si="1"/>
        <v>1.4000000000000001E-9</v>
      </c>
      <c r="H12" s="3"/>
      <c r="I12" s="3"/>
      <c r="J12" s="3"/>
      <c r="K12" s="3"/>
      <c r="L12" s="3"/>
      <c r="M12" s="3"/>
    </row>
    <row r="13" spans="2:13" x14ac:dyDescent="0.4">
      <c r="B13" s="5">
        <v>804</v>
      </c>
      <c r="C13" s="5">
        <v>15</v>
      </c>
      <c r="E13">
        <f t="shared" si="0"/>
        <v>80.400000000000006</v>
      </c>
      <c r="F13" s="2">
        <f t="shared" si="1"/>
        <v>1.5E-9</v>
      </c>
      <c r="H13" s="3"/>
      <c r="I13" s="3"/>
      <c r="J13" s="3"/>
      <c r="K13" s="3"/>
      <c r="L13" s="3"/>
      <c r="M13" s="3"/>
    </row>
    <row r="14" spans="2:13" x14ac:dyDescent="0.4">
      <c r="B14" s="5">
        <v>801</v>
      </c>
      <c r="C14" s="5">
        <v>17</v>
      </c>
      <c r="E14">
        <f t="shared" si="0"/>
        <v>80.099999999999994</v>
      </c>
      <c r="F14" s="2">
        <f t="shared" si="1"/>
        <v>1.7000000000000001E-9</v>
      </c>
      <c r="H14" s="3"/>
      <c r="I14" s="3"/>
      <c r="J14" s="3"/>
      <c r="K14" s="3"/>
      <c r="L14" s="3"/>
      <c r="M14" s="3"/>
    </row>
    <row r="15" spans="2:13" x14ac:dyDescent="0.4">
      <c r="B15" s="5">
        <v>795</v>
      </c>
      <c r="C15" s="5">
        <v>21</v>
      </c>
      <c r="E15">
        <f t="shared" si="0"/>
        <v>79.5</v>
      </c>
      <c r="F15" s="2">
        <f t="shared" si="1"/>
        <v>2.0999999999999998E-9</v>
      </c>
      <c r="H15" s="3"/>
      <c r="I15" s="3"/>
      <c r="J15" s="3"/>
      <c r="K15" s="3"/>
      <c r="L15" s="3"/>
      <c r="M15" s="3"/>
    </row>
    <row r="16" spans="2:13" x14ac:dyDescent="0.4">
      <c r="B16" s="5">
        <v>772</v>
      </c>
      <c r="C16" s="5">
        <v>45</v>
      </c>
      <c r="E16">
        <f t="shared" si="0"/>
        <v>77.2</v>
      </c>
      <c r="F16" s="2">
        <f t="shared" si="1"/>
        <v>4.5000000000000006E-9</v>
      </c>
      <c r="H16" s="3"/>
      <c r="I16" s="3"/>
      <c r="J16" s="3"/>
      <c r="K16" s="3"/>
      <c r="L16" s="3"/>
      <c r="M16" s="3"/>
    </row>
    <row r="17" spans="2:13" x14ac:dyDescent="0.4">
      <c r="B17" s="5">
        <v>766</v>
      </c>
      <c r="C17" s="5">
        <v>49</v>
      </c>
      <c r="E17">
        <f t="shared" si="0"/>
        <v>76.599999999999994</v>
      </c>
      <c r="F17" s="2">
        <f t="shared" si="1"/>
        <v>4.9E-9</v>
      </c>
      <c r="H17" s="3"/>
      <c r="I17" s="3"/>
      <c r="J17" s="3"/>
      <c r="K17" s="3"/>
      <c r="L17" s="3"/>
      <c r="M17" s="3"/>
    </row>
    <row r="18" spans="2:13" x14ac:dyDescent="0.4">
      <c r="B18" s="5">
        <v>753</v>
      </c>
      <c r="C18" s="5">
        <v>52</v>
      </c>
      <c r="E18">
        <f t="shared" si="0"/>
        <v>75.3</v>
      </c>
      <c r="F18" s="2">
        <f t="shared" si="1"/>
        <v>5.2000000000000002E-9</v>
      </c>
      <c r="H18" s="3"/>
      <c r="I18" s="3"/>
      <c r="J18" s="3"/>
      <c r="K18" s="3"/>
      <c r="L18" s="3"/>
      <c r="M18" s="3"/>
    </row>
    <row r="19" spans="2:13" x14ac:dyDescent="0.4">
      <c r="B19" s="5">
        <v>751</v>
      </c>
      <c r="C19" s="5">
        <v>52</v>
      </c>
      <c r="E19">
        <f t="shared" si="0"/>
        <v>75.099999999999994</v>
      </c>
      <c r="F19" s="2">
        <f t="shared" si="1"/>
        <v>5.2000000000000002E-9</v>
      </c>
      <c r="H19" s="3"/>
      <c r="I19" s="3"/>
      <c r="J19" s="3"/>
      <c r="K19" s="3"/>
      <c r="L19" s="3"/>
      <c r="M19" s="3"/>
    </row>
    <row r="20" spans="2:13" x14ac:dyDescent="0.4">
      <c r="B20" s="5">
        <v>745</v>
      </c>
      <c r="C20" s="5">
        <v>49</v>
      </c>
      <c r="E20">
        <f t="shared" si="0"/>
        <v>74.5</v>
      </c>
      <c r="F20" s="2">
        <f t="shared" si="1"/>
        <v>4.9E-9</v>
      </c>
      <c r="H20" s="3"/>
      <c r="I20" s="3"/>
      <c r="J20" s="3"/>
      <c r="K20" s="3"/>
      <c r="L20" s="3"/>
      <c r="M20" s="3"/>
    </row>
    <row r="21" spans="2:13" x14ac:dyDescent="0.4">
      <c r="B21" s="5">
        <v>744</v>
      </c>
      <c r="C21" s="5">
        <v>48</v>
      </c>
      <c r="E21">
        <f t="shared" si="0"/>
        <v>74.400000000000006</v>
      </c>
      <c r="F21" s="2">
        <f t="shared" si="1"/>
        <v>4.8E-9</v>
      </c>
      <c r="H21" s="3"/>
      <c r="I21" s="3"/>
      <c r="J21" s="3"/>
      <c r="K21" s="3"/>
      <c r="L21" s="3"/>
      <c r="M21" s="3"/>
    </row>
    <row r="22" spans="2:13" x14ac:dyDescent="0.4">
      <c r="B22" s="5">
        <v>737</v>
      </c>
      <c r="C22" s="5">
        <v>43</v>
      </c>
      <c r="E22">
        <f t="shared" si="0"/>
        <v>73.7</v>
      </c>
      <c r="F22" s="2">
        <f t="shared" si="1"/>
        <v>4.2999999999999996E-9</v>
      </c>
      <c r="H22" s="3"/>
      <c r="I22" s="3"/>
      <c r="J22" s="3"/>
      <c r="K22" s="3"/>
      <c r="L22" s="3"/>
      <c r="M22" s="3"/>
    </row>
    <row r="23" spans="2:13" x14ac:dyDescent="0.4">
      <c r="B23" s="5">
        <v>704</v>
      </c>
      <c r="C23" s="5">
        <v>11</v>
      </c>
      <c r="E23">
        <f t="shared" si="0"/>
        <v>70.400000000000006</v>
      </c>
      <c r="F23" s="2">
        <f t="shared" si="1"/>
        <v>1.1000000000000001E-9</v>
      </c>
      <c r="H23" s="3"/>
      <c r="I23" s="3"/>
      <c r="J23" s="3"/>
      <c r="K23" s="3"/>
      <c r="L23" s="3"/>
      <c r="M23" s="3"/>
    </row>
    <row r="24" spans="2:13" x14ac:dyDescent="0.4">
      <c r="B24" s="5">
        <v>699</v>
      </c>
      <c r="C24" s="5">
        <v>9</v>
      </c>
      <c r="E24">
        <f t="shared" si="0"/>
        <v>69.900000000000006</v>
      </c>
      <c r="F24" s="2">
        <f t="shared" si="1"/>
        <v>8.9999999999999999E-10</v>
      </c>
      <c r="H24" s="3"/>
      <c r="I24" s="3"/>
      <c r="J24" s="3"/>
      <c r="K24" s="3"/>
      <c r="L24" s="3"/>
      <c r="M24" s="3"/>
    </row>
    <row r="25" spans="2:13" x14ac:dyDescent="0.4">
      <c r="B25" s="5">
        <v>689</v>
      </c>
      <c r="C25" s="5">
        <v>6</v>
      </c>
      <c r="E25">
        <f t="shared" si="0"/>
        <v>68.900000000000006</v>
      </c>
      <c r="F25" s="2">
        <f t="shared" si="1"/>
        <v>6E-10</v>
      </c>
      <c r="H25" s="3"/>
      <c r="I25" s="3"/>
      <c r="J25" s="3"/>
      <c r="K25" s="3"/>
      <c r="L25" s="3"/>
      <c r="M25" s="3"/>
    </row>
    <row r="26" spans="2:13" x14ac:dyDescent="0.4">
      <c r="B26" s="5">
        <v>683</v>
      </c>
      <c r="C26" s="5">
        <v>8</v>
      </c>
      <c r="E26">
        <f t="shared" si="0"/>
        <v>68.3</v>
      </c>
      <c r="F26" s="2">
        <f t="shared" si="1"/>
        <v>8.0000000000000003E-10</v>
      </c>
      <c r="H26" s="3"/>
      <c r="I26" s="3"/>
      <c r="J26" s="3"/>
      <c r="K26" s="3"/>
      <c r="L26" s="3"/>
      <c r="M26" s="3"/>
    </row>
    <row r="27" spans="2:13" x14ac:dyDescent="0.4">
      <c r="B27" s="5">
        <v>677</v>
      </c>
      <c r="C27" s="5">
        <v>10</v>
      </c>
      <c r="E27">
        <f t="shared" si="0"/>
        <v>67.7</v>
      </c>
      <c r="F27" s="2">
        <f t="shared" si="1"/>
        <v>1.0000000000000001E-9</v>
      </c>
      <c r="H27" s="3"/>
      <c r="I27" s="3"/>
      <c r="J27" s="3"/>
      <c r="K27" s="3"/>
      <c r="L27" s="3"/>
      <c r="M27" s="3"/>
    </row>
    <row r="28" spans="2:13" x14ac:dyDescent="0.4">
      <c r="B28" s="5">
        <v>667</v>
      </c>
      <c r="C28" s="5">
        <v>19</v>
      </c>
      <c r="E28">
        <f t="shared" si="0"/>
        <v>66.7</v>
      </c>
      <c r="F28" s="2">
        <f t="shared" si="1"/>
        <v>1.9000000000000001E-9</v>
      </c>
      <c r="H28" s="3"/>
      <c r="I28" s="3"/>
      <c r="J28" s="3"/>
      <c r="K28" s="3"/>
      <c r="L28" s="3"/>
      <c r="M28" s="3"/>
    </row>
    <row r="29" spans="2:13" x14ac:dyDescent="0.4">
      <c r="B29" s="5">
        <v>643</v>
      </c>
      <c r="C29" s="5">
        <v>45</v>
      </c>
      <c r="E29">
        <f t="shared" si="0"/>
        <v>64.3</v>
      </c>
      <c r="F29" s="2">
        <f t="shared" si="1"/>
        <v>4.5000000000000006E-9</v>
      </c>
      <c r="H29" s="3"/>
      <c r="I29" s="3"/>
      <c r="J29" s="3"/>
      <c r="K29" s="3"/>
      <c r="L29" s="3"/>
      <c r="M29" s="3"/>
    </row>
    <row r="30" spans="2:13" x14ac:dyDescent="0.4">
      <c r="B30" s="5">
        <v>640</v>
      </c>
      <c r="C30" s="5">
        <v>46</v>
      </c>
      <c r="E30">
        <f t="shared" si="0"/>
        <v>64</v>
      </c>
      <c r="F30" s="2">
        <f t="shared" si="1"/>
        <v>4.6000000000000007E-9</v>
      </c>
    </row>
    <row r="31" spans="2:13" x14ac:dyDescent="0.4">
      <c r="B31" s="5">
        <v>634</v>
      </c>
      <c r="C31" s="5">
        <v>47</v>
      </c>
      <c r="E31">
        <f t="shared" si="0"/>
        <v>63.4</v>
      </c>
      <c r="F31" s="2">
        <f t="shared" si="1"/>
        <v>4.6999999999999999E-9</v>
      </c>
    </row>
    <row r="32" spans="2:13" x14ac:dyDescent="0.4">
      <c r="B32" s="5">
        <v>628</v>
      </c>
      <c r="C32" s="5">
        <v>46</v>
      </c>
      <c r="E32">
        <f t="shared" si="0"/>
        <v>62.8</v>
      </c>
      <c r="F32" s="2">
        <f t="shared" si="1"/>
        <v>4.6000000000000007E-9</v>
      </c>
    </row>
    <row r="33" spans="2:21" x14ac:dyDescent="0.4">
      <c r="B33" s="5">
        <v>621</v>
      </c>
      <c r="C33" s="5">
        <v>45</v>
      </c>
      <c r="E33">
        <f t="shared" si="0"/>
        <v>62.1</v>
      </c>
      <c r="F33" s="2">
        <f t="shared" si="1"/>
        <v>4.5000000000000006E-9</v>
      </c>
    </row>
    <row r="34" spans="2:21" x14ac:dyDescent="0.4">
      <c r="B34" s="5">
        <v>615</v>
      </c>
      <c r="C34" s="5">
        <v>37</v>
      </c>
      <c r="E34">
        <f t="shared" si="0"/>
        <v>61.5</v>
      </c>
      <c r="F34" s="2">
        <f t="shared" si="1"/>
        <v>3.7E-9</v>
      </c>
    </row>
    <row r="35" spans="2:21" x14ac:dyDescent="0.4">
      <c r="B35" s="5">
        <v>587</v>
      </c>
      <c r="C35" s="5">
        <v>12</v>
      </c>
      <c r="E35">
        <f t="shared" si="0"/>
        <v>58.7</v>
      </c>
      <c r="F35" s="2">
        <f t="shared" si="1"/>
        <v>1.2E-9</v>
      </c>
    </row>
    <row r="36" spans="2:21" x14ac:dyDescent="0.4">
      <c r="B36" s="5">
        <v>581</v>
      </c>
      <c r="C36" s="5">
        <v>6</v>
      </c>
      <c r="E36">
        <f t="shared" ref="E36:E67" si="2">B36/10</f>
        <v>58.1</v>
      </c>
      <c r="F36" s="2">
        <f t="shared" ref="F36:F67" si="3">(C36/100)*10^-8</f>
        <v>6E-10</v>
      </c>
    </row>
    <row r="37" spans="2:21" x14ac:dyDescent="0.4">
      <c r="B37" s="5">
        <v>572</v>
      </c>
      <c r="C37" s="5">
        <v>3</v>
      </c>
      <c r="E37">
        <f t="shared" si="2"/>
        <v>57.2</v>
      </c>
      <c r="F37" s="2">
        <f t="shared" si="3"/>
        <v>3E-10</v>
      </c>
    </row>
    <row r="38" spans="2:21" x14ac:dyDescent="0.4">
      <c r="B38" s="5">
        <v>568</v>
      </c>
      <c r="C38" s="5">
        <v>3</v>
      </c>
      <c r="E38">
        <f t="shared" si="2"/>
        <v>56.8</v>
      </c>
      <c r="F38" s="2">
        <f t="shared" si="3"/>
        <v>3E-10</v>
      </c>
    </row>
    <row r="39" spans="2:21" x14ac:dyDescent="0.4">
      <c r="B39" s="5">
        <v>558</v>
      </c>
      <c r="C39" s="5">
        <v>6</v>
      </c>
      <c r="E39">
        <f t="shared" si="2"/>
        <v>55.8</v>
      </c>
      <c r="F39" s="2">
        <f t="shared" si="3"/>
        <v>6E-10</v>
      </c>
    </row>
    <row r="40" spans="2:21" x14ac:dyDescent="0.4">
      <c r="B40" s="5">
        <v>554</v>
      </c>
      <c r="C40" s="5">
        <v>8</v>
      </c>
      <c r="E40">
        <f t="shared" si="2"/>
        <v>55.4</v>
      </c>
      <c r="F40" s="2">
        <f t="shared" si="3"/>
        <v>8.0000000000000003E-10</v>
      </c>
    </row>
    <row r="41" spans="2:21" x14ac:dyDescent="0.4">
      <c r="B41" s="5">
        <v>525</v>
      </c>
      <c r="C41" s="5">
        <v>44</v>
      </c>
      <c r="E41">
        <f t="shared" si="2"/>
        <v>52.5</v>
      </c>
      <c r="F41" s="2">
        <f t="shared" si="3"/>
        <v>4.4000000000000005E-9</v>
      </c>
    </row>
    <row r="42" spans="2:21" x14ac:dyDescent="0.4">
      <c r="B42" s="5">
        <v>522</v>
      </c>
      <c r="C42" s="5">
        <v>46</v>
      </c>
      <c r="E42">
        <f t="shared" si="2"/>
        <v>52.2</v>
      </c>
      <c r="F42" s="2">
        <f t="shared" si="3"/>
        <v>4.6000000000000007E-9</v>
      </c>
    </row>
    <row r="43" spans="2:21" x14ac:dyDescent="0.4">
      <c r="B43" s="5">
        <v>518</v>
      </c>
      <c r="C43" s="5">
        <v>48</v>
      </c>
      <c r="E43">
        <f t="shared" si="2"/>
        <v>51.8</v>
      </c>
      <c r="F43" s="2">
        <f t="shared" si="3"/>
        <v>4.8E-9</v>
      </c>
    </row>
    <row r="44" spans="2:21" x14ac:dyDescent="0.4">
      <c r="B44" s="5">
        <v>516</v>
      </c>
      <c r="C44" s="5">
        <v>56</v>
      </c>
      <c r="E44">
        <f t="shared" si="2"/>
        <v>51.6</v>
      </c>
      <c r="F44" s="2">
        <f t="shared" si="3"/>
        <v>5.6000000000000005E-9</v>
      </c>
    </row>
    <row r="45" spans="2:21" x14ac:dyDescent="0.4">
      <c r="B45" s="5">
        <v>512</v>
      </c>
      <c r="C45" s="5">
        <v>49</v>
      </c>
      <c r="E45">
        <f t="shared" si="2"/>
        <v>51.2</v>
      </c>
      <c r="F45" s="2">
        <f t="shared" si="3"/>
        <v>4.9E-9</v>
      </c>
    </row>
    <row r="46" spans="2:21" x14ac:dyDescent="0.4">
      <c r="B46" s="5">
        <v>510</v>
      </c>
      <c r="C46" s="5">
        <v>48</v>
      </c>
      <c r="E46">
        <f t="shared" si="2"/>
        <v>51</v>
      </c>
      <c r="F46" s="2">
        <f t="shared" si="3"/>
        <v>4.8E-9</v>
      </c>
    </row>
    <row r="47" spans="2:21" x14ac:dyDescent="0.4">
      <c r="B47" s="5">
        <v>506</v>
      </c>
      <c r="C47" s="5">
        <v>52</v>
      </c>
      <c r="E47">
        <f t="shared" si="2"/>
        <v>50.6</v>
      </c>
      <c r="F47" s="2">
        <f t="shared" si="3"/>
        <v>5.2000000000000002E-9</v>
      </c>
      <c r="O47" t="s">
        <v>4</v>
      </c>
      <c r="P47">
        <v>1</v>
      </c>
      <c r="Q47">
        <v>2</v>
      </c>
      <c r="R47">
        <v>3</v>
      </c>
      <c r="S47">
        <v>4</v>
      </c>
      <c r="T47">
        <v>5</v>
      </c>
      <c r="U47">
        <v>6</v>
      </c>
    </row>
    <row r="48" spans="2:21" x14ac:dyDescent="0.4">
      <c r="B48" s="5">
        <v>463</v>
      </c>
      <c r="C48" s="5">
        <v>9</v>
      </c>
      <c r="E48">
        <f t="shared" si="2"/>
        <v>46.3</v>
      </c>
      <c r="F48" s="2">
        <f t="shared" si="3"/>
        <v>8.9999999999999999E-10</v>
      </c>
      <c r="O48" t="s">
        <v>5</v>
      </c>
      <c r="P48" s="7">
        <v>29.5</v>
      </c>
      <c r="Q48" s="7">
        <v>39.9</v>
      </c>
      <c r="R48" s="7">
        <v>51.6</v>
      </c>
      <c r="S48" s="7">
        <v>63.4</v>
      </c>
      <c r="T48" s="7">
        <v>75.099999999999994</v>
      </c>
      <c r="U48" s="7">
        <v>87.8</v>
      </c>
    </row>
    <row r="49" spans="2:19" x14ac:dyDescent="0.4">
      <c r="B49" s="5">
        <v>455</v>
      </c>
      <c r="C49" s="5">
        <v>6</v>
      </c>
      <c r="E49">
        <f t="shared" si="2"/>
        <v>45.5</v>
      </c>
      <c r="F49" s="2">
        <f t="shared" si="3"/>
        <v>6E-10</v>
      </c>
    </row>
    <row r="50" spans="2:19" x14ac:dyDescent="0.4">
      <c r="B50" s="5">
        <v>451</v>
      </c>
      <c r="C50" s="5">
        <v>6</v>
      </c>
      <c r="E50">
        <f t="shared" si="2"/>
        <v>45.1</v>
      </c>
      <c r="F50" s="2">
        <f t="shared" si="3"/>
        <v>6E-10</v>
      </c>
      <c r="P50">
        <f>S48-P48</f>
        <v>33.9</v>
      </c>
      <c r="Q50">
        <f t="shared" ref="Q50:R50" si="4">T48-Q48</f>
        <v>35.199999999999996</v>
      </c>
      <c r="R50">
        <f t="shared" si="4"/>
        <v>36.199999999999996</v>
      </c>
    </row>
    <row r="51" spans="2:19" x14ac:dyDescent="0.4">
      <c r="B51" s="5">
        <v>441</v>
      </c>
      <c r="C51" s="5">
        <v>8</v>
      </c>
      <c r="E51">
        <f t="shared" si="2"/>
        <v>44.1</v>
      </c>
      <c r="F51" s="2">
        <f t="shared" si="3"/>
        <v>8.0000000000000003E-10</v>
      </c>
    </row>
    <row r="52" spans="2:19" x14ac:dyDescent="0.4">
      <c r="B52" s="5">
        <v>438</v>
      </c>
      <c r="C52" s="5">
        <v>11</v>
      </c>
      <c r="E52">
        <f t="shared" si="2"/>
        <v>43.8</v>
      </c>
      <c r="F52" s="2">
        <f t="shared" si="3"/>
        <v>1.1000000000000001E-9</v>
      </c>
      <c r="P52">
        <f>SUM(P50:R50)/6</f>
        <v>17.549999999999997</v>
      </c>
    </row>
    <row r="53" spans="2:19" x14ac:dyDescent="0.4">
      <c r="B53" s="5">
        <v>431</v>
      </c>
      <c r="C53" s="5">
        <v>19</v>
      </c>
      <c r="E53">
        <f t="shared" si="2"/>
        <v>43.1</v>
      </c>
      <c r="F53" s="2">
        <f t="shared" si="3"/>
        <v>1.9000000000000001E-9</v>
      </c>
    </row>
    <row r="54" spans="2:19" x14ac:dyDescent="0.4">
      <c r="B54" s="5">
        <v>407</v>
      </c>
      <c r="C54" s="5">
        <v>55</v>
      </c>
      <c r="E54">
        <f t="shared" si="2"/>
        <v>40.700000000000003</v>
      </c>
      <c r="F54" s="2">
        <f t="shared" si="3"/>
        <v>5.5000000000000004E-9</v>
      </c>
      <c r="O54" t="s">
        <v>6</v>
      </c>
      <c r="P54" t="s">
        <v>9</v>
      </c>
      <c r="Q54" t="s">
        <v>13</v>
      </c>
      <c r="R54" t="s">
        <v>12</v>
      </c>
      <c r="S54" t="s">
        <v>7</v>
      </c>
    </row>
    <row r="55" spans="2:19" x14ac:dyDescent="0.4">
      <c r="B55" s="5">
        <v>405</v>
      </c>
      <c r="C55" s="5">
        <v>57</v>
      </c>
      <c r="E55">
        <f t="shared" si="2"/>
        <v>40.5</v>
      </c>
      <c r="F55" s="2">
        <f t="shared" si="3"/>
        <v>5.6999999999999998E-9</v>
      </c>
      <c r="O55" s="2">
        <v>1.5999999999999999E-19</v>
      </c>
      <c r="P55">
        <v>11.72</v>
      </c>
      <c r="Q55" s="6">
        <v>11.683</v>
      </c>
      <c r="R55" s="2">
        <v>6.6299999999999999E-34</v>
      </c>
      <c r="S55" s="2">
        <v>300000000</v>
      </c>
    </row>
    <row r="56" spans="2:19" x14ac:dyDescent="0.4">
      <c r="B56" s="5">
        <v>399</v>
      </c>
      <c r="C56" s="5">
        <v>59</v>
      </c>
      <c r="E56">
        <f t="shared" si="2"/>
        <v>39.9</v>
      </c>
      <c r="F56" s="2">
        <f t="shared" si="3"/>
        <v>5.8999999999999999E-9</v>
      </c>
    </row>
    <row r="57" spans="2:19" x14ac:dyDescent="0.4">
      <c r="B57" s="5">
        <v>393</v>
      </c>
      <c r="C57" s="5">
        <v>57</v>
      </c>
      <c r="E57">
        <f t="shared" si="2"/>
        <v>39.299999999999997</v>
      </c>
      <c r="F57" s="2">
        <f t="shared" si="3"/>
        <v>5.6999999999999998E-9</v>
      </c>
      <c r="O57" t="s">
        <v>8</v>
      </c>
    </row>
    <row r="58" spans="2:19" x14ac:dyDescent="0.4">
      <c r="B58" s="5">
        <v>390</v>
      </c>
      <c r="C58" s="5">
        <v>56</v>
      </c>
      <c r="E58">
        <f t="shared" si="2"/>
        <v>39</v>
      </c>
      <c r="F58" s="2">
        <f t="shared" si="3"/>
        <v>5.6000000000000005E-9</v>
      </c>
      <c r="O58" t="s">
        <v>10</v>
      </c>
      <c r="P58" t="s">
        <v>11</v>
      </c>
    </row>
    <row r="59" spans="2:19" x14ac:dyDescent="0.4">
      <c r="B59" s="5">
        <v>388</v>
      </c>
      <c r="C59" s="5">
        <v>54</v>
      </c>
      <c r="E59">
        <f t="shared" si="2"/>
        <v>38.799999999999997</v>
      </c>
      <c r="F59" s="2">
        <f t="shared" si="3"/>
        <v>5.4000000000000004E-9</v>
      </c>
      <c r="O59" s="4">
        <f>($R$55*$S$55/($O$55*P55))*10^9</f>
        <v>106.06868600682594</v>
      </c>
      <c r="P59" s="4">
        <f>($R$55*$S$55/($O$55*Q55))*10^9</f>
        <v>106.40460498159719</v>
      </c>
    </row>
    <row r="60" spans="2:19" x14ac:dyDescent="0.4">
      <c r="B60" s="5">
        <v>353</v>
      </c>
      <c r="C60" s="5">
        <v>15</v>
      </c>
      <c r="E60">
        <f t="shared" si="2"/>
        <v>35.299999999999997</v>
      </c>
      <c r="F60" s="2">
        <f t="shared" si="3"/>
        <v>1.5E-9</v>
      </c>
    </row>
    <row r="61" spans="2:19" x14ac:dyDescent="0.4">
      <c r="B61" s="5">
        <v>346</v>
      </c>
      <c r="C61" s="5">
        <v>12</v>
      </c>
      <c r="E61">
        <f t="shared" si="2"/>
        <v>34.6</v>
      </c>
      <c r="F61" s="2">
        <f t="shared" si="3"/>
        <v>1.2E-9</v>
      </c>
    </row>
    <row r="62" spans="2:19" x14ac:dyDescent="0.4">
      <c r="B62" s="5">
        <v>341</v>
      </c>
      <c r="C62" s="5">
        <v>11</v>
      </c>
      <c r="E62">
        <f t="shared" si="2"/>
        <v>34.1</v>
      </c>
      <c r="F62" s="2">
        <f t="shared" si="3"/>
        <v>1.1000000000000001E-9</v>
      </c>
    </row>
    <row r="63" spans="2:19" x14ac:dyDescent="0.4">
      <c r="B63" s="5">
        <v>332</v>
      </c>
      <c r="C63" s="5">
        <v>16</v>
      </c>
      <c r="E63">
        <f t="shared" si="2"/>
        <v>33.200000000000003</v>
      </c>
      <c r="F63" s="2">
        <f t="shared" si="3"/>
        <v>1.6000000000000001E-9</v>
      </c>
    </row>
    <row r="64" spans="2:19" x14ac:dyDescent="0.4">
      <c r="B64" s="5">
        <v>326</v>
      </c>
      <c r="C64" s="5">
        <v>13</v>
      </c>
      <c r="E64">
        <f t="shared" si="2"/>
        <v>32.6</v>
      </c>
      <c r="F64" s="2">
        <f t="shared" si="3"/>
        <v>1.3000000000000001E-9</v>
      </c>
    </row>
    <row r="65" spans="2:6" x14ac:dyDescent="0.4">
      <c r="B65" s="5">
        <v>319</v>
      </c>
      <c r="C65" s="5">
        <v>18</v>
      </c>
      <c r="E65">
        <f t="shared" si="2"/>
        <v>31.9</v>
      </c>
      <c r="F65" s="2">
        <f t="shared" si="3"/>
        <v>1.8E-9</v>
      </c>
    </row>
    <row r="66" spans="2:6" x14ac:dyDescent="0.4">
      <c r="B66" s="5">
        <v>313</v>
      </c>
      <c r="C66" s="5">
        <v>12</v>
      </c>
      <c r="E66">
        <f t="shared" si="2"/>
        <v>31.3</v>
      </c>
      <c r="F66" s="2">
        <f t="shared" si="3"/>
        <v>1.2E-9</v>
      </c>
    </row>
    <row r="67" spans="2:6" x14ac:dyDescent="0.4">
      <c r="B67" s="5">
        <v>295</v>
      </c>
      <c r="C67" s="5">
        <v>39</v>
      </c>
      <c r="E67">
        <f t="shared" si="2"/>
        <v>29.5</v>
      </c>
      <c r="F67" s="2">
        <f t="shared" si="3"/>
        <v>3.9000000000000002E-9</v>
      </c>
    </row>
    <row r="68" spans="2:6" x14ac:dyDescent="0.4">
      <c r="B68" s="5">
        <v>293</v>
      </c>
      <c r="C68" s="5">
        <v>36</v>
      </c>
      <c r="E68">
        <f t="shared" ref="E68:E79" si="5">B68/10</f>
        <v>29.3</v>
      </c>
      <c r="F68" s="2">
        <f t="shared" ref="F68:F79" si="6">(C68/100)*10^-8</f>
        <v>3.6E-9</v>
      </c>
    </row>
    <row r="69" spans="2:6" x14ac:dyDescent="0.4">
      <c r="B69" s="5">
        <v>287</v>
      </c>
      <c r="C69" s="5">
        <v>33</v>
      </c>
      <c r="E69">
        <f t="shared" si="5"/>
        <v>28.7</v>
      </c>
      <c r="F69" s="2">
        <f t="shared" si="6"/>
        <v>3.3000000000000002E-9</v>
      </c>
    </row>
    <row r="70" spans="2:6" x14ac:dyDescent="0.4">
      <c r="B70" s="5">
        <v>283</v>
      </c>
      <c r="C70" s="5">
        <v>26</v>
      </c>
      <c r="E70">
        <f t="shared" si="5"/>
        <v>28.3</v>
      </c>
      <c r="F70" s="2">
        <f t="shared" si="6"/>
        <v>2.6000000000000001E-9</v>
      </c>
    </row>
    <row r="71" spans="2:6" x14ac:dyDescent="0.4">
      <c r="B71" s="5">
        <v>273</v>
      </c>
      <c r="C71" s="5">
        <v>21</v>
      </c>
      <c r="E71">
        <f t="shared" si="5"/>
        <v>27.3</v>
      </c>
      <c r="F71" s="2">
        <f t="shared" si="6"/>
        <v>2.0999999999999998E-9</v>
      </c>
    </row>
    <row r="72" spans="2:6" x14ac:dyDescent="0.4">
      <c r="B72" s="5">
        <v>251</v>
      </c>
      <c r="C72" s="5">
        <v>10</v>
      </c>
      <c r="E72">
        <f t="shared" si="5"/>
        <v>25.1</v>
      </c>
      <c r="F72" s="2">
        <f t="shared" si="6"/>
        <v>1.0000000000000001E-9</v>
      </c>
    </row>
    <row r="73" spans="2:6" x14ac:dyDescent="0.4">
      <c r="B73" s="5">
        <v>245</v>
      </c>
      <c r="C73" s="5">
        <v>8</v>
      </c>
      <c r="E73">
        <f t="shared" si="5"/>
        <v>24.5</v>
      </c>
      <c r="F73" s="2">
        <f t="shared" si="6"/>
        <v>8.0000000000000003E-10</v>
      </c>
    </row>
    <row r="74" spans="2:6" x14ac:dyDescent="0.4">
      <c r="B74" s="5">
        <v>238</v>
      </c>
      <c r="C74" s="5">
        <v>7</v>
      </c>
      <c r="E74">
        <f t="shared" si="5"/>
        <v>23.8</v>
      </c>
      <c r="F74" s="2">
        <f t="shared" si="6"/>
        <v>7.0000000000000006E-10</v>
      </c>
    </row>
    <row r="75" spans="2:6" x14ac:dyDescent="0.4">
      <c r="B75" s="5">
        <v>228</v>
      </c>
      <c r="C75" s="5">
        <v>6</v>
      </c>
      <c r="E75">
        <f t="shared" si="5"/>
        <v>22.8</v>
      </c>
      <c r="F75" s="2">
        <f t="shared" si="6"/>
        <v>6E-10</v>
      </c>
    </row>
    <row r="76" spans="2:6" x14ac:dyDescent="0.4">
      <c r="B76" s="5">
        <v>200</v>
      </c>
      <c r="C76" s="5">
        <v>8</v>
      </c>
      <c r="E76">
        <f t="shared" si="5"/>
        <v>20</v>
      </c>
      <c r="F76" s="2">
        <f t="shared" si="6"/>
        <v>8.0000000000000003E-10</v>
      </c>
    </row>
    <row r="77" spans="2:6" x14ac:dyDescent="0.4">
      <c r="B77" s="5">
        <v>183</v>
      </c>
      <c r="C77" s="5">
        <v>9</v>
      </c>
      <c r="E77">
        <f t="shared" si="5"/>
        <v>18.3</v>
      </c>
      <c r="F77" s="2">
        <f t="shared" si="6"/>
        <v>8.9999999999999999E-10</v>
      </c>
    </row>
    <row r="78" spans="2:6" x14ac:dyDescent="0.4">
      <c r="B78" s="5">
        <v>156</v>
      </c>
      <c r="C78" s="5">
        <v>7</v>
      </c>
      <c r="E78">
        <f t="shared" si="5"/>
        <v>15.6</v>
      </c>
      <c r="F78" s="2">
        <f t="shared" si="6"/>
        <v>7.0000000000000006E-10</v>
      </c>
    </row>
    <row r="79" spans="2:6" x14ac:dyDescent="0.4">
      <c r="B79" s="5">
        <v>142</v>
      </c>
      <c r="C79" s="5">
        <v>5</v>
      </c>
      <c r="E79">
        <f t="shared" si="5"/>
        <v>14.2</v>
      </c>
      <c r="F79" s="2">
        <f t="shared" si="6"/>
        <v>5.0000000000000003E-10</v>
      </c>
    </row>
  </sheetData>
  <sortState ref="B4:C79">
    <sortCondition descending="1" ref="B4"/>
  </sortState>
  <mergeCells count="1"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2017-03-10T16:38:19Z</dcterms:modified>
</cp:coreProperties>
</file>