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inl-my.sharepoint.com/personal/dave_black_inl_gov/Documents/EV Info System/Archive_20221025/"/>
    </mc:Choice>
  </mc:AlternateContent>
  <xr:revisionPtr revIDLastSave="254" documentId="13_ncr:1_{BF5C73A3-E892-4D93-95CA-6E1E602C1F1B}" xr6:coauthVersionLast="47" xr6:coauthVersionMax="47" xr10:uidLastSave="{5533ED36-B4CD-4B58-AEAF-54FF9A34A981}"/>
  <bookViews>
    <workbookView xWindow="1560" yWindow="720" windowWidth="25095" windowHeight="144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I14" i="1" s="1"/>
  <c r="G7" i="1"/>
  <c r="H7" i="1" s="1"/>
  <c r="G8" i="1"/>
  <c r="H8" i="1" s="1"/>
  <c r="G11" i="1"/>
  <c r="H11" i="1" s="1"/>
  <c r="G16" i="1"/>
  <c r="I16" i="1" s="1"/>
  <c r="G6" i="1"/>
  <c r="H6" i="1" s="1"/>
  <c r="H14" i="1" l="1"/>
  <c r="J14" i="1"/>
  <c r="H16" i="1"/>
  <c r="J8" i="1"/>
  <c r="I8" i="1"/>
  <c r="J16" i="1"/>
  <c r="J7" i="1"/>
  <c r="I11" i="1"/>
  <c r="I7" i="1"/>
  <c r="J11" i="1"/>
  <c r="J6" i="1"/>
  <c r="I6" i="1"/>
  <c r="G3" i="1" l="1"/>
  <c r="G12" i="1" l="1"/>
  <c r="J12" i="1" s="1"/>
  <c r="G13" i="1"/>
  <c r="J13" i="1" s="1"/>
  <c r="I3" i="1"/>
  <c r="H3" i="1"/>
  <c r="J3" i="1"/>
  <c r="I12" i="1" l="1"/>
  <c r="H12" i="1"/>
  <c r="H13" i="1"/>
  <c r="I13" i="1"/>
  <c r="G9" i="1"/>
  <c r="I9" i="1" s="1"/>
  <c r="G17" i="1"/>
  <c r="J17" i="1" s="1"/>
  <c r="G10" i="1"/>
  <c r="J10" i="1" s="1"/>
  <c r="G4" i="1"/>
  <c r="G5" i="1"/>
  <c r="J5" i="1" s="1"/>
  <c r="G15" i="1"/>
  <c r="J15" i="1" s="1"/>
  <c r="J4" i="1" l="1"/>
  <c r="H4" i="1"/>
  <c r="I5" i="1"/>
  <c r="H5" i="1"/>
  <c r="I4" i="1"/>
  <c r="H10" i="1"/>
  <c r="I10" i="1"/>
  <c r="J9" i="1"/>
  <c r="H9" i="1"/>
  <c r="H15" i="1"/>
  <c r="H17" i="1"/>
  <c r="I15" i="1"/>
  <c r="I17" i="1"/>
</calcChain>
</file>

<file path=xl/sharedStrings.xml><?xml version="1.0" encoding="utf-8"?>
<sst xmlns="http://schemas.openxmlformats.org/spreadsheetml/2006/main" count="25" uniqueCount="25">
  <si>
    <t>Worst case scenario</t>
  </si>
  <si>
    <t>Pack size, kWh</t>
  </si>
  <si>
    <t>ΔSOC=50%, removal</t>
  </si>
  <si>
    <t>Power for 1h discharge, kW</t>
  </si>
  <si>
    <t>Power for 30 min discharge, kW</t>
  </si>
  <si>
    <t>Power for 10 min discharge, kW</t>
  </si>
  <si>
    <t>https://electrek.co/2020/10/28/tesla-model-3-2021-epa-rating-efficiency-supremacy/</t>
  </si>
  <si>
    <t>https://electrek.co/2021/06/17/tesla-reduced-energy-capacity-battery-pack-new-model-s/</t>
  </si>
  <si>
    <t>Lucid Air</t>
  </si>
  <si>
    <t>https://insideevs.com/news/544455/lucid-air-118kwh-battery-112kwh/#:~:text=Let's%20take%20a%20look%20at%20the%20Lucid%20Air%20specs.&amp;text=The%20limited%20Dream%20Edition%20version,and%20Rivian%20R1T%2FR1S).</t>
  </si>
  <si>
    <t>Rivian R1T</t>
  </si>
  <si>
    <t>* Range topping version</t>
  </si>
  <si>
    <t>Volvo C40</t>
  </si>
  <si>
    <t>Nissan Leaf</t>
  </si>
  <si>
    <t>BMW i4</t>
  </si>
  <si>
    <t>Chevy Bolt</t>
  </si>
  <si>
    <t>Tesla Model 3</t>
  </si>
  <si>
    <t>Tesla Model S</t>
  </si>
  <si>
    <t>Audi e-tron GT</t>
  </si>
  <si>
    <t>Ford Mustang Mach-E Extended</t>
  </si>
  <si>
    <t>Hyundai Ioniq 5</t>
  </si>
  <si>
    <t>Kia EV6</t>
  </si>
  <si>
    <t>Porsche Taycan</t>
  </si>
  <si>
    <t>Volkswagen ID.4</t>
  </si>
  <si>
    <t>Tesla Model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</si>
</sst>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.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Discharge power needed for 50% Battery SOC removal (unit kW)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60 min discharge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Audi e-tron GT</c:v>
                </c:pt>
                <c:pt idx="1">
                  <c:v>BMW i4</c:v>
                </c:pt>
                <c:pt idx="2">
                  <c:v>Chevy Bolt</c:v>
                </c:pt>
                <c:pt idx="3">
                  <c:v>Ford Mustang Mach-E Extended</c:v>
                </c:pt>
                <c:pt idx="4">
                  <c:v>Hyundai Ioniq 5</c:v>
                </c:pt>
                <c:pt idx="5">
                  <c:v>Kia EV6</c:v>
                </c:pt>
                <c:pt idx="6">
                  <c:v>Lucid Air</c:v>
                </c:pt>
                <c:pt idx="7">
                  <c:v>Nissan Leaf</c:v>
                </c:pt>
                <c:pt idx="8">
                  <c:v>Porsche Taycan</c:v>
                </c:pt>
                <c:pt idx="9">
                  <c:v>Rivian R1T</c:v>
                </c:pt>
                <c:pt idx="10">
                  <c:v>Tesla Model 3</c:v>
                </c:pt>
                <c:pt idx="11">
                  <c:v>Tesla Model Y</c:v>
                </c:pt>
                <c:pt idx="12">
                  <c:v>Tesla Model S</c:v>
                </c:pt>
                <c:pt idx="13">
                  <c:v>Volkswagen ID.4</c:v>
                </c:pt>
                <c:pt idx="14">
                  <c:v>Volvo C40</c:v>
                </c:pt>
              </c:strCache>
            </c:strRef>
          </c:cat>
          <c:val>
            <c:numRef>
              <c:f>Sheet1!$H$3:$H$17</c:f>
              <c:numCache>
                <c:formatCode>General</c:formatCode>
                <c:ptCount val="15"/>
                <c:pt idx="0">
                  <c:v>46.7</c:v>
                </c:pt>
                <c:pt idx="1">
                  <c:v>42</c:v>
                </c:pt>
                <c:pt idx="2">
                  <c:v>32.5</c:v>
                </c:pt>
                <c:pt idx="3">
                  <c:v>45.5</c:v>
                </c:pt>
                <c:pt idx="4">
                  <c:v>38.700000000000003</c:v>
                </c:pt>
                <c:pt idx="5">
                  <c:v>38.700000000000003</c:v>
                </c:pt>
                <c:pt idx="6">
                  <c:v>59</c:v>
                </c:pt>
                <c:pt idx="7">
                  <c:v>31</c:v>
                </c:pt>
                <c:pt idx="8">
                  <c:v>39.6</c:v>
                </c:pt>
                <c:pt idx="9">
                  <c:v>90</c:v>
                </c:pt>
                <c:pt idx="10">
                  <c:v>41</c:v>
                </c:pt>
                <c:pt idx="11">
                  <c:v>37.5</c:v>
                </c:pt>
                <c:pt idx="12">
                  <c:v>50</c:v>
                </c:pt>
                <c:pt idx="13">
                  <c:v>41</c:v>
                </c:pt>
                <c:pt idx="14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6-4E47-BEFE-BE8B32EDF416}"/>
            </c:ext>
          </c:extLst>
        </c:ser>
        <c:ser>
          <c:idx val="1"/>
          <c:order val="1"/>
          <c:tx>
            <c:v>30 min discharge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Audi e-tron GT</c:v>
                </c:pt>
                <c:pt idx="1">
                  <c:v>BMW i4</c:v>
                </c:pt>
                <c:pt idx="2">
                  <c:v>Chevy Bolt</c:v>
                </c:pt>
                <c:pt idx="3">
                  <c:v>Ford Mustang Mach-E Extended</c:v>
                </c:pt>
                <c:pt idx="4">
                  <c:v>Hyundai Ioniq 5</c:v>
                </c:pt>
                <c:pt idx="5">
                  <c:v>Kia EV6</c:v>
                </c:pt>
                <c:pt idx="6">
                  <c:v>Lucid Air</c:v>
                </c:pt>
                <c:pt idx="7">
                  <c:v>Nissan Leaf</c:v>
                </c:pt>
                <c:pt idx="8">
                  <c:v>Porsche Taycan</c:v>
                </c:pt>
                <c:pt idx="9">
                  <c:v>Rivian R1T</c:v>
                </c:pt>
                <c:pt idx="10">
                  <c:v>Tesla Model 3</c:v>
                </c:pt>
                <c:pt idx="11">
                  <c:v>Tesla Model Y</c:v>
                </c:pt>
                <c:pt idx="12">
                  <c:v>Tesla Model S</c:v>
                </c:pt>
                <c:pt idx="13">
                  <c:v>Volkswagen ID.4</c:v>
                </c:pt>
                <c:pt idx="14">
                  <c:v>Volvo C40</c:v>
                </c:pt>
              </c:strCache>
            </c:strRef>
          </c:cat>
          <c:val>
            <c:numRef>
              <c:f>Sheet1!$I$3:$I$17</c:f>
              <c:numCache>
                <c:formatCode>General</c:formatCode>
                <c:ptCount val="15"/>
                <c:pt idx="0">
                  <c:v>93.4</c:v>
                </c:pt>
                <c:pt idx="1">
                  <c:v>84</c:v>
                </c:pt>
                <c:pt idx="2">
                  <c:v>65</c:v>
                </c:pt>
                <c:pt idx="3">
                  <c:v>91</c:v>
                </c:pt>
                <c:pt idx="4">
                  <c:v>77.400000000000006</c:v>
                </c:pt>
                <c:pt idx="5">
                  <c:v>77.400000000000006</c:v>
                </c:pt>
                <c:pt idx="6">
                  <c:v>118</c:v>
                </c:pt>
                <c:pt idx="7">
                  <c:v>62</c:v>
                </c:pt>
                <c:pt idx="8">
                  <c:v>79.2</c:v>
                </c:pt>
                <c:pt idx="9">
                  <c:v>180</c:v>
                </c:pt>
                <c:pt idx="10">
                  <c:v>82</c:v>
                </c:pt>
                <c:pt idx="11">
                  <c:v>75</c:v>
                </c:pt>
                <c:pt idx="12">
                  <c:v>100</c:v>
                </c:pt>
                <c:pt idx="13">
                  <c:v>82</c:v>
                </c:pt>
                <c:pt idx="14">
                  <c:v>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6-4E47-BEFE-BE8B32EDF416}"/>
            </c:ext>
          </c:extLst>
        </c:ser>
        <c:ser>
          <c:idx val="2"/>
          <c:order val="2"/>
          <c:tx>
            <c:v>10 min discharge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Audi e-tron GT</c:v>
                </c:pt>
                <c:pt idx="1">
                  <c:v>BMW i4</c:v>
                </c:pt>
                <c:pt idx="2">
                  <c:v>Chevy Bolt</c:v>
                </c:pt>
                <c:pt idx="3">
                  <c:v>Ford Mustang Mach-E Extended</c:v>
                </c:pt>
                <c:pt idx="4">
                  <c:v>Hyundai Ioniq 5</c:v>
                </c:pt>
                <c:pt idx="5">
                  <c:v>Kia EV6</c:v>
                </c:pt>
                <c:pt idx="6">
                  <c:v>Lucid Air</c:v>
                </c:pt>
                <c:pt idx="7">
                  <c:v>Nissan Leaf</c:v>
                </c:pt>
                <c:pt idx="8">
                  <c:v>Porsche Taycan</c:v>
                </c:pt>
                <c:pt idx="9">
                  <c:v>Rivian R1T</c:v>
                </c:pt>
                <c:pt idx="10">
                  <c:v>Tesla Model 3</c:v>
                </c:pt>
                <c:pt idx="11">
                  <c:v>Tesla Model Y</c:v>
                </c:pt>
                <c:pt idx="12">
                  <c:v>Tesla Model S</c:v>
                </c:pt>
                <c:pt idx="13">
                  <c:v>Volkswagen ID.4</c:v>
                </c:pt>
                <c:pt idx="14">
                  <c:v>Volvo C40</c:v>
                </c:pt>
              </c:strCache>
            </c:strRef>
          </c:cat>
          <c:val>
            <c:numRef>
              <c:f>Sheet1!$J$3:$J$17</c:f>
              <c:numCache>
                <c:formatCode>General</c:formatCode>
                <c:ptCount val="15"/>
                <c:pt idx="0">
                  <c:v>280.20000000000005</c:v>
                </c:pt>
                <c:pt idx="1">
                  <c:v>252</c:v>
                </c:pt>
                <c:pt idx="2">
                  <c:v>195</c:v>
                </c:pt>
                <c:pt idx="3">
                  <c:v>273</c:v>
                </c:pt>
                <c:pt idx="4">
                  <c:v>232.20000000000002</c:v>
                </c:pt>
                <c:pt idx="5">
                  <c:v>232.20000000000002</c:v>
                </c:pt>
                <c:pt idx="6">
                  <c:v>354</c:v>
                </c:pt>
                <c:pt idx="7">
                  <c:v>186</c:v>
                </c:pt>
                <c:pt idx="8">
                  <c:v>237.60000000000002</c:v>
                </c:pt>
                <c:pt idx="9">
                  <c:v>540</c:v>
                </c:pt>
                <c:pt idx="10">
                  <c:v>246</c:v>
                </c:pt>
                <c:pt idx="11">
                  <c:v>225</c:v>
                </c:pt>
                <c:pt idx="12">
                  <c:v>300</c:v>
                </c:pt>
                <c:pt idx="13">
                  <c:v>246</c:v>
                </c:pt>
                <c:pt idx="14">
                  <c:v>225.60000000000002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6-4E47-BEFE-BE8B32EDF4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512603536"/>
        <c:axId val="512258144"/>
      </c:barChart>
      <c:catAx>
        <c:axId val="512603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58144"/>
        <c:crosses val="autoZero"/>
        <c:auto val="1"/>
        <c:lblAlgn val="ctr"/>
        <c:lblOffset val="100"/>
        <c:noMultiLvlLbl val="0"/>
      </c:catAx>
      <c:valAx>
        <c:axId val="512258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179916</xdr:colOff>
      <xdr:row>22</xdr:row>
      <xdr:rowOff>115359</xdr:rowOff>
    </xdr:from>
    <xdr:to>
      <xdr:col>11</xdr:col>
      <xdr:colOff>1164166</xdr:colOff>
      <xdr:row>45</xdr:row>
      <xdr:rowOff>21167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C6FD0A-AA53-080A-7717-E0C18717B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sideevs.com/news/544455/lucid-air-118kwh-battery-112kw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topLeftCell="A2" zoomScale="120" zoomScaleNormal="120" workbookViewId="0">
      <selection activeCell="B16" sqref="B16"/>
    </sheetView>
  </sheetViews>
  <sheetFormatPr defaultColWidth="8.85546875" defaultRowHeight="15" x14ac:dyDescent="0.25"/>
  <cols>
    <col min="1" max="1" width="37.28515625" customWidth="1"/>
    <col min="2" max="2" width="23.85546875" customWidth="1"/>
    <col min="3" max="3" width="18" customWidth="1"/>
    <col min="4" max="6" width="14" customWidth="1"/>
    <col min="7" max="7" width="21.28515625" customWidth="1"/>
    <col min="8" max="8" width="15.42578125" customWidth="1"/>
    <col min="9" max="10" width="17.28515625" customWidth="1"/>
    <col min="11" max="11" width="28.42578125" customWidth="1"/>
    <col min="12" max="12" width="77.7109375" customWidth="1"/>
  </cols>
  <sheetData>
    <row r="1" spans="1:12" ht="30" x14ac:dyDescent="0.25">
      <c r="D1" s="2" t="s">
        <v>1</v>
      </c>
      <c r="G1" s="3" t="s">
        <v>2</v>
      </c>
      <c r="H1" s="3" t="s">
        <v>3</v>
      </c>
      <c r="I1" s="3" t="s">
        <v>4</v>
      </c>
      <c r="J1" s="3" t="s">
        <v>5</v>
      </c>
    </row>
    <row r="3" spans="1:12" ht="15.75" x14ac:dyDescent="0.25">
      <c r="A3" s="6" t="s">
        <v>18</v>
      </c>
      <c r="D3">
        <v>93.4</v>
      </c>
      <c r="G3" s="8">
        <f t="shared" ref="G3:G17" si="0">0.5*D3</f>
        <v>46.7</v>
      </c>
      <c r="H3">
        <f t="shared" ref="H3:H17" si="1">G3/(60/60)</f>
        <v>46.7</v>
      </c>
      <c r="I3">
        <f t="shared" ref="I3:I17" si="2">G3/(30/60)</f>
        <v>93.4</v>
      </c>
      <c r="J3">
        <f t="shared" ref="J3:J17" si="3">G3/(10/60)</f>
        <v>280.20000000000005</v>
      </c>
    </row>
    <row r="4" spans="1:12" s="2" customFormat="1" x14ac:dyDescent="0.25">
      <c r="A4" t="s">
        <v>14</v>
      </c>
      <c r="B4"/>
      <c r="C4"/>
      <c r="D4">
        <v>84</v>
      </c>
      <c r="E4"/>
      <c r="F4"/>
      <c r="G4" s="8">
        <f t="shared" si="0"/>
        <v>42</v>
      </c>
      <c r="H4">
        <f t="shared" si="1"/>
        <v>42</v>
      </c>
      <c r="I4">
        <f t="shared" si="2"/>
        <v>84</v>
      </c>
      <c r="J4">
        <f t="shared" si="3"/>
        <v>252</v>
      </c>
      <c r="K4"/>
      <c r="L4"/>
    </row>
    <row r="5" spans="1:12" x14ac:dyDescent="0.25">
      <c r="A5" s="7" t="s">
        <v>15</v>
      </c>
      <c r="D5">
        <v>65</v>
      </c>
      <c r="G5" s="8">
        <f t="shared" si="0"/>
        <v>32.5</v>
      </c>
      <c r="H5">
        <f t="shared" si="1"/>
        <v>32.5</v>
      </c>
      <c r="I5">
        <f t="shared" si="2"/>
        <v>65</v>
      </c>
      <c r="J5">
        <f t="shared" si="3"/>
        <v>195</v>
      </c>
    </row>
    <row r="6" spans="1:12" x14ac:dyDescent="0.25">
      <c r="A6" s="7" t="s">
        <v>19</v>
      </c>
      <c r="D6">
        <v>91</v>
      </c>
      <c r="G6" s="8">
        <f t="shared" si="0"/>
        <v>45.5</v>
      </c>
      <c r="H6">
        <f t="shared" si="1"/>
        <v>45.5</v>
      </c>
      <c r="I6">
        <f t="shared" si="2"/>
        <v>91</v>
      </c>
      <c r="J6">
        <f t="shared" si="3"/>
        <v>273</v>
      </c>
    </row>
    <row r="7" spans="1:12" x14ac:dyDescent="0.25">
      <c r="A7" s="7" t="s">
        <v>20</v>
      </c>
      <c r="D7">
        <v>77.400000000000006</v>
      </c>
      <c r="G7" s="8">
        <f t="shared" si="0"/>
        <v>38.700000000000003</v>
      </c>
      <c r="H7">
        <f t="shared" si="1"/>
        <v>38.700000000000003</v>
      </c>
      <c r="I7">
        <f t="shared" si="2"/>
        <v>77.400000000000006</v>
      </c>
      <c r="J7">
        <f t="shared" si="3"/>
        <v>232.20000000000002</v>
      </c>
    </row>
    <row r="8" spans="1:12" x14ac:dyDescent="0.25">
      <c r="A8" s="7" t="s">
        <v>21</v>
      </c>
      <c r="D8">
        <v>77.400000000000006</v>
      </c>
      <c r="G8" s="8">
        <f t="shared" si="0"/>
        <v>38.700000000000003</v>
      </c>
      <c r="H8">
        <f t="shared" si="1"/>
        <v>38.700000000000003</v>
      </c>
      <c r="I8">
        <f t="shared" si="2"/>
        <v>77.400000000000006</v>
      </c>
      <c r="J8">
        <f t="shared" si="3"/>
        <v>232.20000000000002</v>
      </c>
    </row>
    <row r="9" spans="1:12" x14ac:dyDescent="0.25">
      <c r="A9" t="s">
        <v>8</v>
      </c>
      <c r="D9">
        <v>118</v>
      </c>
      <c r="E9" s="5"/>
      <c r="G9" s="8">
        <f t="shared" si="0"/>
        <v>59</v>
      </c>
      <c r="H9">
        <f t="shared" si="1"/>
        <v>59</v>
      </c>
      <c r="I9">
        <f t="shared" si="2"/>
        <v>118</v>
      </c>
      <c r="J9">
        <f t="shared" si="3"/>
        <v>354</v>
      </c>
      <c r="L9" s="1" t="s">
        <v>9</v>
      </c>
    </row>
    <row r="10" spans="1:12" x14ac:dyDescent="0.25">
      <c r="A10" t="s">
        <v>13</v>
      </c>
      <c r="D10">
        <v>62</v>
      </c>
      <c r="G10" s="8">
        <f t="shared" si="0"/>
        <v>31</v>
      </c>
      <c r="H10">
        <f t="shared" si="1"/>
        <v>31</v>
      </c>
      <c r="I10">
        <f t="shared" si="2"/>
        <v>62</v>
      </c>
      <c r="J10">
        <f t="shared" si="3"/>
        <v>186</v>
      </c>
    </row>
    <row r="11" spans="1:12" x14ac:dyDescent="0.25">
      <c r="A11" s="7" t="s">
        <v>22</v>
      </c>
      <c r="D11">
        <v>79.2</v>
      </c>
      <c r="G11" s="8">
        <f t="shared" si="0"/>
        <v>39.6</v>
      </c>
      <c r="H11">
        <f t="shared" si="1"/>
        <v>39.6</v>
      </c>
      <c r="I11">
        <f t="shared" si="2"/>
        <v>79.2</v>
      </c>
      <c r="J11">
        <f t="shared" si="3"/>
        <v>237.60000000000002</v>
      </c>
    </row>
    <row r="12" spans="1:12" x14ac:dyDescent="0.25">
      <c r="A12" t="s">
        <v>10</v>
      </c>
      <c r="D12">
        <v>180</v>
      </c>
      <c r="G12" s="8">
        <f t="shared" si="0"/>
        <v>90</v>
      </c>
      <c r="H12">
        <f t="shared" si="1"/>
        <v>90</v>
      </c>
      <c r="I12">
        <f t="shared" si="2"/>
        <v>180</v>
      </c>
      <c r="J12">
        <f t="shared" si="3"/>
        <v>540</v>
      </c>
      <c r="K12" t="s">
        <v>11</v>
      </c>
      <c r="L12" s="4"/>
    </row>
    <row r="13" spans="1:12" x14ac:dyDescent="0.25">
      <c r="A13" t="s">
        <v>16</v>
      </c>
      <c r="D13">
        <v>82</v>
      </c>
      <c r="G13" s="8">
        <f t="shared" si="0"/>
        <v>41</v>
      </c>
      <c r="H13">
        <f t="shared" si="1"/>
        <v>41</v>
      </c>
      <c r="I13">
        <f t="shared" si="2"/>
        <v>82</v>
      </c>
      <c r="J13">
        <f t="shared" si="3"/>
        <v>246</v>
      </c>
      <c r="L13" t="s">
        <v>6</v>
      </c>
    </row>
    <row r="14" spans="1:12" x14ac:dyDescent="0.25">
      <c r="A14" t="s">
        <v>24</v>
      </c>
      <c r="D14">
        <v>75</v>
      </c>
      <c r="G14" s="8">
        <f t="shared" si="0"/>
        <v>37.5</v>
      </c>
      <c r="H14">
        <f t="shared" si="1"/>
        <v>37.5</v>
      </c>
      <c r="I14">
        <f t="shared" si="2"/>
        <v>75</v>
      </c>
      <c r="J14">
        <f t="shared" si="3"/>
        <v>225</v>
      </c>
    </row>
    <row r="15" spans="1:12" x14ac:dyDescent="0.25">
      <c r="A15" t="s">
        <v>17</v>
      </c>
      <c r="D15">
        <v>100</v>
      </c>
      <c r="G15" s="8">
        <f t="shared" si="0"/>
        <v>50</v>
      </c>
      <c r="H15">
        <f t="shared" si="1"/>
        <v>50</v>
      </c>
      <c r="I15">
        <f t="shared" si="2"/>
        <v>100</v>
      </c>
      <c r="J15">
        <f t="shared" si="3"/>
        <v>300</v>
      </c>
      <c r="L15" t="s">
        <v>7</v>
      </c>
    </row>
    <row r="16" spans="1:12" x14ac:dyDescent="0.25">
      <c r="A16" s="7" t="s">
        <v>23</v>
      </c>
      <c r="D16">
        <v>82</v>
      </c>
      <c r="G16" s="8">
        <f t="shared" si="0"/>
        <v>41</v>
      </c>
      <c r="H16">
        <f t="shared" si="1"/>
        <v>41</v>
      </c>
      <c r="I16">
        <f t="shared" si="2"/>
        <v>82</v>
      </c>
      <c r="J16">
        <f t="shared" si="3"/>
        <v>246</v>
      </c>
    </row>
    <row r="17" spans="1:11" x14ac:dyDescent="0.25">
      <c r="A17" s="7" t="s">
        <v>12</v>
      </c>
      <c r="D17">
        <v>75.2</v>
      </c>
      <c r="G17" s="8">
        <f t="shared" si="0"/>
        <v>37.6</v>
      </c>
      <c r="H17">
        <f t="shared" si="1"/>
        <v>37.6</v>
      </c>
      <c r="I17">
        <f t="shared" si="2"/>
        <v>75.2</v>
      </c>
      <c r="J17">
        <f t="shared" si="3"/>
        <v>225.60000000000002</v>
      </c>
    </row>
    <row r="18" spans="1:11" x14ac:dyDescent="0.25">
      <c r="G18" t="s">
        <v>0</v>
      </c>
    </row>
    <row r="22" spans="1:11" x14ac:dyDescent="0.25">
      <c r="K22" s="1"/>
    </row>
  </sheetData>
  <sortState xmlns:xlrd2="http://schemas.microsoft.com/office/spreadsheetml/2017/richdata2" ref="A4:B17">
    <sortCondition ref="A3:A17"/>
  </sortState>
  <hyperlinks>
    <hyperlink ref="L9" r:id="rId1" location=":~:text=Let's%20take%20a%20look%20at%20the%20Lucid%20Air%20specs.&amp;text=The%20limited%20Dream%20Edition%20version,and%20Rivian%20R1T%2FR1S)." xr:uid="{1481D088-79F3-4547-81F7-F59A45816DE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Tanvir R. Tanim</dc:creator>
  <cp:keywords/>
  <dc:description/>
  <cp:lastModifiedBy>Dave B. Black</cp:lastModifiedBy>
  <cp:revision/>
  <dcterms:created xsi:type="dcterms:W3CDTF">2015-06-05T18:17:20Z</dcterms:created>
  <dcterms:modified xsi:type="dcterms:W3CDTF">2022-11-10T21:37:53Z</dcterms:modified>
  <cp:category/>
  <cp:contentStatus/>
</cp:coreProperties>
</file>