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pivotCache/pivotCacheDefinition15.xml" ContentType="application/vnd.openxmlformats-officedocument.spreadsheetml.pivotCacheDefinition+xml"/>
  <Override PartName="/xl/pivotCache/pivotCacheRecords15.xml" ContentType="application/vnd.openxmlformats-officedocument.spreadsheetml.pivotCacheRecords+xml"/>
  <Override PartName="/xl/pivotCache/pivotCacheDefinition16.xml" ContentType="application/vnd.openxmlformats-officedocument.spreadsheetml.pivotCacheDefinition+xml"/>
  <Override PartName="/xl/pivotCache/pivotCacheRecords16.xml" ContentType="application/vnd.openxmlformats-officedocument.spreadsheetml.pivotCacheRecords+xml"/>
  <Override PartName="/xl/pivotCache/pivotCacheDefinition17.xml" ContentType="application/vnd.openxmlformats-officedocument.spreadsheetml.pivotCacheDefinition+xml"/>
  <Override PartName="/xl/pivotCache/pivotCacheRecords17.xml" ContentType="application/vnd.openxmlformats-officedocument.spreadsheetml.pivotCacheRecords+xml"/>
  <Override PartName="/xl/pivotCache/pivotCacheDefinition18.xml" ContentType="application/vnd.openxmlformats-officedocument.spreadsheetml.pivotCacheDefinition+xml"/>
  <Override PartName="/xl/pivotCache/pivotCacheRecords18.xml" ContentType="application/vnd.openxmlformats-officedocument.spreadsheetml.pivotCacheRecords+xml"/>
  <Override PartName="/xl/pivotCache/pivotCacheDefinition19.xml" ContentType="application/vnd.openxmlformats-officedocument.spreadsheetml.pivotCacheDefinition+xml"/>
  <Override PartName="/xl/pivotCache/pivotCacheRecords19.xml" ContentType="application/vnd.openxmlformats-officedocument.spreadsheetml.pivotCacheRecords+xml"/>
  <Override PartName="/xl/pivotCache/pivotCacheDefinition20.xml" ContentType="application/vnd.openxmlformats-officedocument.spreadsheetml.pivotCacheDefinition+xml"/>
  <Override PartName="/xl/pivotCache/pivotCacheRecords20.xml" ContentType="application/vnd.openxmlformats-officedocument.spreadsheetml.pivotCacheRecords+xml"/>
  <Override PartName="/xl/pivotCache/pivotCacheDefinition21.xml" ContentType="application/vnd.openxmlformats-officedocument.spreadsheetml.pivotCacheDefinition+xml"/>
  <Override PartName="/xl/pivotCache/pivotCacheRecords21.xml" ContentType="application/vnd.openxmlformats-officedocument.spreadsheetml.pivotCacheRecords+xml"/>
  <Override PartName="/xl/pivotCache/pivotCacheDefinition22.xml" ContentType="application/vnd.openxmlformats-officedocument.spreadsheetml.pivotCacheDefinition+xml"/>
  <Override PartName="/xl/pivotCache/pivotCacheRecords22.xml" ContentType="application/vnd.openxmlformats-officedocument.spreadsheetml.pivotCacheRecords+xml"/>
  <Override PartName="/xl/pivotCache/pivotCacheDefinition23.xml" ContentType="application/vnd.openxmlformats-officedocument.spreadsheetml.pivotCacheDefinition+xml"/>
  <Override PartName="/xl/pivotCache/pivotCacheRecords23.xml" ContentType="application/vnd.openxmlformats-officedocument.spreadsheetml.pivotCacheRecords+xml"/>
  <Override PartName="/xl/pivotCache/pivotCacheDefinition24.xml" ContentType="application/vnd.openxmlformats-officedocument.spreadsheetml.pivotCacheDefinition+xml"/>
  <Override PartName="/xl/pivotCache/pivotCacheRecords24.xml" ContentType="application/vnd.openxmlformats-officedocument.spreadsheetml.pivotCacheRecords+xml"/>
  <Override PartName="/xl/pivotCache/pivotCacheDefinition25.xml" ContentType="application/vnd.openxmlformats-officedocument.spreadsheetml.pivotCacheDefinition+xml"/>
  <Override PartName="/xl/pivotCache/pivotCacheRecords25.xml" ContentType="application/vnd.openxmlformats-officedocument.spreadsheetml.pivotCacheRecords+xml"/>
  <Override PartName="/xl/pivotCache/pivotCacheDefinition26.xml" ContentType="application/vnd.openxmlformats-officedocument.spreadsheetml.pivotCacheDefinition+xml"/>
  <Override PartName="/xl/pivotCache/pivotCacheRecords26.xml" ContentType="application/vnd.openxmlformats-officedocument.spreadsheetml.pivotCacheRecords+xml"/>
  <Override PartName="/xl/pivotCache/pivotCacheDefinition27.xml" ContentType="application/vnd.openxmlformats-officedocument.spreadsheetml.pivotCacheDefinition+xml"/>
  <Override PartName="/xl/pivotCache/pivotCacheRecords27.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pivotTables/pivotTable37.xml" ContentType="application/vnd.openxmlformats-officedocument.spreadsheetml.pivotTable+xml"/>
  <Override PartName="/xl/pivotTables/pivotTable38.xml" ContentType="application/vnd.openxmlformats-officedocument.spreadsheetml.pivotTable+xml"/>
  <Override PartName="/xl/pivotTables/pivotTable39.xml" ContentType="application/vnd.openxmlformats-officedocument.spreadsheetml.pivotTable+xml"/>
  <Override PartName="/xl/pivotTables/pivotTable40.xml" ContentType="application/vnd.openxmlformats-officedocument.spreadsheetml.pivotTable+xml"/>
  <Override PartName="/xl/pivotTables/pivotTable41.xml" ContentType="application/vnd.openxmlformats-officedocument.spreadsheetml.pivotTable+xml"/>
  <Override PartName="/xl/pivotTables/pivotTable42.xml" ContentType="application/vnd.openxmlformats-officedocument.spreadsheetml.pivotTable+xml"/>
  <Override PartName="/xl/pivotTables/pivotTable43.xml" ContentType="application/vnd.openxmlformats-officedocument.spreadsheetml.pivotTable+xml"/>
  <Override PartName="/xl/pivotTables/pivotTable44.xml" ContentType="application/vnd.openxmlformats-officedocument.spreadsheetml.pivotTable+xml"/>
  <Override PartName="/xl/pivotTables/pivotTable45.xml" ContentType="application/vnd.openxmlformats-officedocument.spreadsheetml.pivotTable+xml"/>
  <Override PartName="/xl/pivotTables/pivotTable46.xml" ContentType="application/vnd.openxmlformats-officedocument.spreadsheetml.pivotTable+xml"/>
  <Override PartName="/xl/pivotTables/pivotTable47.xml" ContentType="application/vnd.openxmlformats-officedocument.spreadsheetml.pivotTable+xml"/>
  <Override PartName="/xl/pivotTables/pivotTable48.xml" ContentType="application/vnd.openxmlformats-officedocument.spreadsheetml.pivotTable+xml"/>
  <Override PartName="/xl/pivotTables/pivotTable49.xml" ContentType="application/vnd.openxmlformats-officedocument.spreadsheetml.pivotTable+xml"/>
  <Override PartName="/xl/pivotTables/pivotTable50.xml" ContentType="application/vnd.openxmlformats-officedocument.spreadsheetml.pivotTable+xml"/>
  <Override PartName="/xl/pivotTables/pivotTable51.xml" ContentType="application/vnd.openxmlformats-officedocument.spreadsheetml.pivotTable+xml"/>
  <Override PartName="/xl/pivotTables/pivotTable52.xml" ContentType="application/vnd.openxmlformats-officedocument.spreadsheetml.pivotTable+xml"/>
  <Override PartName="/xl/pivotTables/pivotTable53.xml" ContentType="application/vnd.openxmlformats-officedocument.spreadsheetml.pivotTable+xml"/>
  <Override PartName="/xl/pivotTables/pivotTable54.xml" ContentType="application/vnd.openxmlformats-officedocument.spreadsheetml.pivotTable+xml"/>
  <Override PartName="/xl/pivotTables/pivotTable55.xml" ContentType="application/vnd.openxmlformats-officedocument.spreadsheetml.pivotTable+xml"/>
  <Override PartName="/xl/pivotTables/pivotTable56.xml" ContentType="application/vnd.openxmlformats-officedocument.spreadsheetml.pivotTable+xml"/>
  <Override PartName="/xl/pivotTables/pivotTable57.xml" ContentType="application/vnd.openxmlformats-officedocument.spreadsheetml.pivotTable+xml"/>
  <Override PartName="/xl/pivotTables/pivotTable58.xml" ContentType="application/vnd.openxmlformats-officedocument.spreadsheetml.pivotTable+xml"/>
  <Override PartName="/xl/pivotTables/pivotTable59.xml" ContentType="application/vnd.openxmlformats-officedocument.spreadsheetml.pivotTable+xml"/>
  <Override PartName="/xl/pivotTables/pivotTable60.xml" ContentType="application/vnd.openxmlformats-officedocument.spreadsheetml.pivotTable+xml"/>
  <Override PartName="/xl/pivotTables/pivotTable61.xml" ContentType="application/vnd.openxmlformats-officedocument.spreadsheetml.pivotTable+xml"/>
  <Override PartName="/xl/pivotTables/pivotTable62.xml" ContentType="application/vnd.openxmlformats-officedocument.spreadsheetml.pivotTable+xml"/>
  <Override PartName="/xl/pivotTables/pivotTable63.xml" ContentType="application/vnd.openxmlformats-officedocument.spreadsheetml.pivotTable+xml"/>
  <Override PartName="/xl/pivotTables/pivotTable64.xml" ContentType="application/vnd.openxmlformats-officedocument.spreadsheetml.pivotTable+xml"/>
  <Override PartName="/xl/pivotTables/pivotTable65.xml" ContentType="application/vnd.openxmlformats-officedocument.spreadsheetml.pivotTable+xml"/>
  <Override PartName="/xl/pivotTables/pivotTable66.xml" ContentType="application/vnd.openxmlformats-officedocument.spreadsheetml.pivotTable+xml"/>
  <Override PartName="/xl/pivotTables/pivotTable67.xml" ContentType="application/vnd.openxmlformats-officedocument.spreadsheetml.pivotTable+xml"/>
  <Override PartName="/xl/pivotTables/pivotTable68.xml" ContentType="application/vnd.openxmlformats-officedocument.spreadsheetml.pivotTable+xml"/>
  <Override PartName="/xl/pivotTables/pivotTable69.xml" ContentType="application/vnd.openxmlformats-officedocument.spreadsheetml.pivotTable+xml"/>
  <Override PartName="/xl/pivotTables/pivotTable70.xml" ContentType="application/vnd.openxmlformats-officedocument.spreadsheetml.pivotTable+xml"/>
  <Override PartName="/xl/pivotTables/pivotTable71.xml" ContentType="application/vnd.openxmlformats-officedocument.spreadsheetml.pivotTable+xml"/>
  <Override PartName="/xl/pivotTables/pivotTable72.xml" ContentType="application/vnd.openxmlformats-officedocument.spreadsheetml.pivotTable+xml"/>
  <Override PartName="/xl/pivotTables/pivotTable73.xml" ContentType="application/vnd.openxmlformats-officedocument.spreadsheetml.pivotTable+xml"/>
  <Override PartName="/xl/pivotTables/pivotTable74.xml" ContentType="application/vnd.openxmlformats-officedocument.spreadsheetml.pivotTable+xml"/>
  <Override PartName="/xl/pivotTables/pivotTable75.xml" ContentType="application/vnd.openxmlformats-officedocument.spreadsheetml.pivotTable+xml"/>
  <Override PartName="/xl/pivotTables/pivotTable76.xml" ContentType="application/vnd.openxmlformats-officedocument.spreadsheetml.pivotTable+xml"/>
  <Override PartName="/xl/pivotTables/pivotTable77.xml" ContentType="application/vnd.openxmlformats-officedocument.spreadsheetml.pivotTable+xml"/>
  <Override PartName="/xl/pivotTables/pivotTable7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hidePivotFieldList="1"/>
  <mc:AlternateContent xmlns:mc="http://schemas.openxmlformats.org/markup-compatibility/2006">
    <mc:Choice Requires="x15">
      <x15ac:absPath xmlns:x15ac="http://schemas.microsoft.com/office/spreadsheetml/2010/11/ac" url="C:\Users\Idan Asher Lupo\Documents\DataTech כלכלה\שנה א\סמסטר א\Data Tech\שיעורים ותשובות\Car Insurance\"/>
    </mc:Choice>
  </mc:AlternateContent>
  <bookViews>
    <workbookView xWindow="0" yWindow="456" windowWidth="28800" windowHeight="16296" tabRatio="500" activeTab="2" xr2:uid="{00000000-000D-0000-FFFF-FFFF00000000}"/>
  </bookViews>
  <sheets>
    <sheet name="Car Data" sheetId="2" r:id="rId1"/>
    <sheet name="Main" sheetId="3" r:id="rId2"/>
    <sheet name="Car Type" sheetId="4" r:id="rId3"/>
    <sheet name="Compact" sheetId="8" r:id="rId4"/>
    <sheet name="Compact&gt;New" sheetId="12" r:id="rId5"/>
    <sheet name="Compact&gt;New&gt;Male" sheetId="24" r:id="rId6"/>
    <sheet name="Compact&gt;Before 2002" sheetId="15" r:id="rId7"/>
    <sheet name="Compact&gt;02-07" sheetId="16" r:id="rId8"/>
    <sheet name="Compact&gt;02-07&gt;Male" sheetId="25" r:id="rId9"/>
    <sheet name="Compact&gt;08-11" sheetId="17" r:id="rId10"/>
    <sheet name="Compact&gt;15-16" sheetId="18" r:id="rId11"/>
    <sheet name="Executive" sheetId="9" r:id="rId12"/>
    <sheet name="Executive&gt;1" sheetId="19" r:id="rId13"/>
    <sheet name="Executive&gt;Unlimited" sheetId="20" r:id="rId14"/>
    <sheet name="Executive&gt;Unlimited&gt;15-16" sheetId="23" r:id="rId15"/>
    <sheet name="Family" sheetId="10" r:id="rId16"/>
    <sheet name="Family&gt;New" sheetId="21" r:id="rId17"/>
    <sheet name="Family&gt;Before 2002" sheetId="22" r:id="rId18"/>
    <sheet name="Family&gt;Before 2002&gt;Male" sheetId="26" r:id="rId19"/>
    <sheet name="Family&gt;02-07" sheetId="27" r:id="rId20"/>
    <sheet name="Family&gt;02-07&gt;Male" sheetId="28" r:id="rId21"/>
    <sheet name="Family&gt;08-11" sheetId="29" r:id="rId22"/>
    <sheet name="Family&gt;08-11&gt;M=Yes" sheetId="42" r:id="rId23"/>
    <sheet name="Family&gt;08-11&gt;M=No" sheetId="43" r:id="rId24"/>
    <sheet name="Family&gt;12-14" sheetId="30" r:id="rId25"/>
    <sheet name="Family&gt;15-16" sheetId="31" r:id="rId26"/>
    <sheet name="Family&gt;15-16&gt;Male" sheetId="32" r:id="rId27"/>
    <sheet name="SUV" sheetId="11" r:id="rId28"/>
    <sheet name="SUV&gt;New" sheetId="33" r:id="rId29"/>
    <sheet name="SUV&gt;08-11" sheetId="34" r:id="rId30"/>
    <sheet name="SUV&gt;12-14" sheetId="35" r:id="rId31"/>
    <sheet name="SUV&gt;12-14&gt;M=N" sheetId="36" r:id="rId32"/>
    <sheet name="SUV&gt;12-14&gt;M=N&gt;Unlimited" sheetId="37" r:id="rId33"/>
    <sheet name="SUV&gt;12-14&gt;M=N&gt;Unlimited&gt;CP3=N" sheetId="38" r:id="rId34"/>
    <sheet name="SUV&gt;12-14&gt;M=N&gt;Unlimited&gt;CP3=Y" sheetId="39" r:id="rId35"/>
    <sheet name="SUV&gt;15-16" sheetId="40" r:id="rId36"/>
  </sheets>
  <definedNames>
    <definedName name="_xlnm._FilterDatabase" localSheetId="0" hidden="1">'Car Data'!$A$1:$H$101</definedName>
    <definedName name="_xlnm._FilterDatabase" localSheetId="2" hidden="1">'Car Type'!$A$1:$H$101</definedName>
    <definedName name="_xlnm._FilterDatabase" localSheetId="3" hidden="1">Compact!$A$1:$H$28</definedName>
    <definedName name="_xlnm._FilterDatabase" localSheetId="7" hidden="1">'Compact&gt;02-07'!$A$1:$H$9</definedName>
    <definedName name="_xlnm._FilterDatabase" localSheetId="4" hidden="1">'Compact&gt;New'!$D$1:$H$5</definedName>
    <definedName name="_xlnm._FilterDatabase" localSheetId="11" hidden="1">Executive!$A$1:$H$14</definedName>
    <definedName name="_xlnm._FilterDatabase" localSheetId="15" hidden="1">Family!$A$1:$H$37</definedName>
    <definedName name="_xlnm._FilterDatabase" localSheetId="19" hidden="1">'Family&gt;02-07'!$A$1:$H$9</definedName>
    <definedName name="_xlnm._FilterDatabase" localSheetId="21" hidden="1">'Family&gt;08-11'!$A$1:$H$7</definedName>
    <definedName name="_xlnm._FilterDatabase" localSheetId="25" hidden="1">'Family&gt;15-16'!$A$1:$H$10</definedName>
    <definedName name="_xlnm._FilterDatabase" localSheetId="17" hidden="1">'Family&gt;Before 2002'!$A$1:$H$5</definedName>
    <definedName name="_xlnm._FilterDatabase" localSheetId="1" hidden="1">Main!$A$1:$H$101</definedName>
    <definedName name="_xlnm._FilterDatabase" localSheetId="27" hidden="1">SUV!$A$1:$H$25</definedName>
    <definedName name="_xlnm._FilterDatabase" localSheetId="30" hidden="1">'SUV&gt;12-14'!$A$1:$H$12</definedName>
    <definedName name="_xlnm._FilterDatabase" localSheetId="31" hidden="1">'SUV&gt;12-14&gt;M=N'!$A$1:$H$10</definedName>
    <definedName name="_xlnm._FilterDatabase" localSheetId="32" hidden="1">'SUV&gt;12-14&gt;M=N&gt;Unlimited'!$A$1:$H$8</definedName>
  </definedNames>
  <calcPr calcId="171027"/>
  <pivotCaches>
    <pivotCache cacheId="0" r:id="rId37"/>
    <pivotCache cacheId="1" r:id="rId38"/>
    <pivotCache cacheId="2" r:id="rId39"/>
    <pivotCache cacheId="3" r:id="rId40"/>
    <pivotCache cacheId="4" r:id="rId41"/>
    <pivotCache cacheId="5" r:id="rId42"/>
    <pivotCache cacheId="6" r:id="rId43"/>
    <pivotCache cacheId="7" r:id="rId44"/>
    <pivotCache cacheId="8" r:id="rId45"/>
    <pivotCache cacheId="9" r:id="rId46"/>
    <pivotCache cacheId="10" r:id="rId47"/>
    <pivotCache cacheId="11" r:id="rId48"/>
    <pivotCache cacheId="12" r:id="rId49"/>
    <pivotCache cacheId="13" r:id="rId50"/>
    <pivotCache cacheId="14" r:id="rId51"/>
    <pivotCache cacheId="15" r:id="rId52"/>
    <pivotCache cacheId="16" r:id="rId53"/>
    <pivotCache cacheId="17" r:id="rId54"/>
    <pivotCache cacheId="18" r:id="rId55"/>
    <pivotCache cacheId="19" r:id="rId56"/>
    <pivotCache cacheId="20" r:id="rId57"/>
    <pivotCache cacheId="21" r:id="rId58"/>
    <pivotCache cacheId="22" r:id="rId59"/>
    <pivotCache cacheId="23" r:id="rId60"/>
    <pivotCache cacheId="24" r:id="rId61"/>
    <pivotCache cacheId="25" r:id="rId62"/>
    <pivotCache cacheId="26" r:id="rId63"/>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P4" i="4" l="1"/>
  <c r="O4" i="4"/>
  <c r="P12" i="43" l="1"/>
  <c r="P11" i="43"/>
  <c r="P13" i="43"/>
  <c r="O13" i="43"/>
  <c r="O11" i="43"/>
  <c r="O12" i="43"/>
  <c r="O6" i="43"/>
  <c r="O4" i="43"/>
  <c r="P4" i="43"/>
  <c r="O5" i="43"/>
  <c r="P5" i="43"/>
  <c r="P6" i="43"/>
  <c r="P12" i="42"/>
  <c r="P11" i="42"/>
  <c r="P13" i="42"/>
  <c r="O13" i="42"/>
  <c r="O11" i="42"/>
  <c r="O12" i="42"/>
  <c r="O6" i="42"/>
  <c r="O4" i="42"/>
  <c r="P4" i="42"/>
  <c r="O5" i="42"/>
  <c r="P5" i="42"/>
  <c r="P6" i="42"/>
  <c r="P11" i="29"/>
  <c r="P12" i="29"/>
  <c r="P13" i="29"/>
  <c r="P18" i="29"/>
  <c r="P19" i="29"/>
  <c r="P20" i="29"/>
  <c r="O18" i="29"/>
  <c r="O19" i="29"/>
  <c r="O20" i="29"/>
  <c r="O6" i="40"/>
  <c r="O5" i="40"/>
  <c r="P5" i="40"/>
  <c r="P13" i="40"/>
  <c r="P11" i="40"/>
  <c r="P12" i="40"/>
  <c r="P14" i="40"/>
  <c r="O28" i="40"/>
  <c r="O26" i="40"/>
  <c r="P26" i="40"/>
  <c r="O27" i="40"/>
  <c r="P27" i="40"/>
  <c r="P28" i="40"/>
  <c r="O21" i="40"/>
  <c r="O19" i="40"/>
  <c r="P19" i="40"/>
  <c r="O20" i="40"/>
  <c r="P20" i="40"/>
  <c r="P21" i="40"/>
  <c r="O14" i="40"/>
  <c r="O11" i="40"/>
  <c r="O12" i="40"/>
  <c r="O13" i="40"/>
  <c r="O4" i="40"/>
  <c r="P4" i="40"/>
  <c r="P6" i="40"/>
  <c r="P6" i="39"/>
  <c r="P4" i="39"/>
  <c r="O6" i="39"/>
  <c r="O4" i="39"/>
  <c r="O5" i="39"/>
  <c r="P5" i="39"/>
  <c r="P5" i="38"/>
  <c r="P4" i="38"/>
  <c r="O6" i="38"/>
  <c r="O4" i="38"/>
  <c r="O5" i="38"/>
  <c r="P6" i="38"/>
  <c r="P11" i="37"/>
  <c r="P12" i="37"/>
  <c r="P13" i="37"/>
  <c r="O6" i="37"/>
  <c r="O4" i="37"/>
  <c r="P4" i="37"/>
  <c r="O5" i="37"/>
  <c r="P5" i="37"/>
  <c r="P6" i="37"/>
  <c r="P4" i="36"/>
  <c r="O11" i="37"/>
  <c r="O12" i="37"/>
  <c r="O13" i="37"/>
  <c r="O5" i="36"/>
  <c r="O4" i="36"/>
  <c r="P5" i="36"/>
  <c r="O6" i="36"/>
  <c r="P6" i="36"/>
  <c r="O7" i="36"/>
  <c r="P7" i="36"/>
  <c r="P20" i="36"/>
  <c r="P19" i="36"/>
  <c r="P13" i="36"/>
  <c r="P12" i="36"/>
  <c r="P21" i="36"/>
  <c r="P14" i="36"/>
  <c r="O21" i="36"/>
  <c r="O19" i="36"/>
  <c r="O20" i="36"/>
  <c r="O14" i="36"/>
  <c r="O12" i="36"/>
  <c r="O13" i="36"/>
  <c r="P26" i="35"/>
  <c r="P27" i="35"/>
  <c r="P28" i="35"/>
  <c r="P19" i="35"/>
  <c r="P20" i="35"/>
  <c r="P21" i="35"/>
  <c r="O11" i="35"/>
  <c r="P11" i="35"/>
  <c r="O12" i="35"/>
  <c r="P12" i="35"/>
  <c r="P13" i="35"/>
  <c r="P14" i="35"/>
  <c r="O4" i="35"/>
  <c r="P4" i="35"/>
  <c r="O5" i="35"/>
  <c r="P5" i="35"/>
  <c r="O6" i="35"/>
  <c r="P6" i="35"/>
  <c r="O13" i="35"/>
  <c r="O14" i="35"/>
  <c r="O19" i="35"/>
  <c r="O20" i="35"/>
  <c r="O21" i="35"/>
  <c r="O26" i="35"/>
  <c r="O27" i="35"/>
  <c r="O28" i="35"/>
  <c r="O37" i="35"/>
  <c r="O35" i="35"/>
  <c r="P35" i="35"/>
  <c r="O36" i="35"/>
  <c r="P36" i="35"/>
  <c r="P37" i="35"/>
  <c r="P4" i="32"/>
  <c r="P5" i="32"/>
  <c r="P6" i="32"/>
  <c r="O6" i="32"/>
  <c r="O4" i="32"/>
  <c r="O5" i="32"/>
  <c r="P18" i="32"/>
  <c r="P19" i="32"/>
  <c r="P20" i="32"/>
  <c r="O20" i="32"/>
  <c r="O18" i="32"/>
  <c r="O19" i="32"/>
  <c r="O13" i="32"/>
  <c r="O11" i="32"/>
  <c r="P11" i="32"/>
  <c r="O12" i="32"/>
  <c r="P12" i="32"/>
  <c r="P13" i="32"/>
  <c r="P25" i="31"/>
  <c r="P26" i="31"/>
  <c r="P27" i="31"/>
  <c r="P18" i="31"/>
  <c r="P19" i="31"/>
  <c r="P20" i="31"/>
  <c r="P11" i="31"/>
  <c r="P12" i="31"/>
  <c r="P13" i="31"/>
  <c r="O4" i="31"/>
  <c r="P4" i="31"/>
  <c r="O5" i="31"/>
  <c r="P5" i="31"/>
  <c r="O6" i="31"/>
  <c r="P6" i="31"/>
  <c r="O11" i="31"/>
  <c r="O12" i="31"/>
  <c r="O13" i="31"/>
  <c r="O18" i="31"/>
  <c r="O19" i="31"/>
  <c r="O20" i="31"/>
  <c r="O25" i="31"/>
  <c r="O26" i="31"/>
  <c r="O27" i="31"/>
  <c r="P4" i="30"/>
  <c r="P5" i="30"/>
  <c r="P6" i="30"/>
  <c r="O6" i="30"/>
  <c r="O5" i="30"/>
  <c r="O4" i="30"/>
  <c r="O5" i="29"/>
  <c r="P5" i="29"/>
  <c r="O4" i="29"/>
  <c r="P4" i="29"/>
  <c r="O13" i="29"/>
  <c r="O11" i="29"/>
  <c r="O12" i="29"/>
  <c r="O6" i="29"/>
  <c r="P6" i="29"/>
  <c r="O5" i="28"/>
  <c r="O4" i="28"/>
  <c r="P4" i="28"/>
  <c r="P5" i="28"/>
  <c r="P6" i="28"/>
  <c r="O6" i="28"/>
  <c r="O12" i="27"/>
  <c r="O11" i="27"/>
  <c r="P11" i="27"/>
  <c r="P12" i="27"/>
  <c r="P13" i="27"/>
  <c r="O4" i="27"/>
  <c r="P4" i="27"/>
  <c r="O5" i="27"/>
  <c r="P5" i="27"/>
  <c r="O6" i="27"/>
  <c r="P6" i="27"/>
  <c r="O13" i="27"/>
  <c r="P4" i="26"/>
  <c r="P5" i="26"/>
  <c r="P6" i="26"/>
  <c r="O5" i="26"/>
  <c r="O4" i="26"/>
  <c r="O6" i="26"/>
  <c r="O12" i="22"/>
  <c r="P12" i="22"/>
  <c r="P11" i="22"/>
  <c r="P13" i="22"/>
  <c r="O4" i="22"/>
  <c r="P4" i="22"/>
  <c r="O5" i="22"/>
  <c r="P5" i="22"/>
  <c r="P6" i="22"/>
  <c r="O13" i="22"/>
  <c r="O11" i="22"/>
  <c r="O6" i="22"/>
  <c r="P12" i="23"/>
  <c r="P11" i="23"/>
  <c r="P5" i="23"/>
  <c r="P4" i="23"/>
  <c r="O4" i="23"/>
  <c r="O5" i="23"/>
  <c r="O13" i="23"/>
  <c r="O11" i="23"/>
  <c r="O12" i="23"/>
  <c r="P13" i="23"/>
  <c r="O6" i="23"/>
  <c r="P6" i="23"/>
  <c r="O6" i="25"/>
  <c r="O5" i="25"/>
  <c r="O4" i="25"/>
  <c r="P4" i="8"/>
  <c r="P5" i="8"/>
  <c r="O5" i="24"/>
  <c r="O6" i="24"/>
  <c r="O11" i="24"/>
  <c r="O12" i="24"/>
  <c r="O13" i="24"/>
  <c r="O4" i="24"/>
  <c r="O4" i="12"/>
  <c r="O6" i="4"/>
  <c r="P5" i="20"/>
  <c r="P18" i="20"/>
  <c r="P19" i="20"/>
  <c r="P20" i="20"/>
  <c r="P21" i="20"/>
  <c r="P22" i="20"/>
  <c r="P11" i="20"/>
  <c r="P12" i="20"/>
  <c r="P13" i="20"/>
  <c r="P4" i="20"/>
  <c r="P6" i="20"/>
  <c r="O11" i="20"/>
  <c r="O12" i="20"/>
  <c r="O13" i="20"/>
  <c r="O18" i="20"/>
  <c r="O19" i="20"/>
  <c r="O20" i="20"/>
  <c r="O21" i="20"/>
  <c r="O22" i="20"/>
  <c r="O6" i="20"/>
  <c r="O5" i="20"/>
  <c r="O4" i="20"/>
  <c r="O4" i="16"/>
  <c r="O25" i="12"/>
  <c r="P25" i="12"/>
  <c r="O24" i="12"/>
  <c r="P24" i="12"/>
  <c r="O18" i="12"/>
  <c r="P18" i="12"/>
  <c r="O17" i="12"/>
  <c r="P17" i="12"/>
  <c r="O11" i="12"/>
  <c r="P11" i="12"/>
  <c r="O10" i="12"/>
  <c r="P10" i="12"/>
  <c r="P4" i="12"/>
  <c r="P25" i="16"/>
  <c r="P24" i="16"/>
  <c r="P17" i="16"/>
  <c r="P18" i="16"/>
  <c r="P19" i="16"/>
  <c r="P10" i="16"/>
  <c r="P11" i="16"/>
  <c r="P12" i="16"/>
  <c r="P4" i="16"/>
  <c r="O5" i="16"/>
  <c r="P5" i="16"/>
  <c r="O26" i="16"/>
  <c r="O24" i="16"/>
  <c r="O25" i="16"/>
  <c r="P26" i="16"/>
  <c r="O19" i="16"/>
  <c r="O17" i="16"/>
  <c r="O18" i="16"/>
  <c r="O12" i="16"/>
  <c r="O10" i="16"/>
  <c r="O11" i="16"/>
  <c r="O26" i="12"/>
  <c r="P26" i="12"/>
  <c r="O19" i="12"/>
  <c r="P19" i="12"/>
  <c r="O12" i="12"/>
  <c r="P12" i="12"/>
  <c r="O5" i="12"/>
  <c r="P5" i="12"/>
  <c r="O37" i="11"/>
  <c r="O35" i="11"/>
  <c r="P35" i="11"/>
  <c r="O36" i="11"/>
  <c r="P36" i="11"/>
  <c r="P37" i="11"/>
  <c r="O30" i="11"/>
  <c r="O28" i="11"/>
  <c r="P28" i="11"/>
  <c r="O29" i="11"/>
  <c r="P29" i="11"/>
  <c r="P30" i="11"/>
  <c r="O23" i="11"/>
  <c r="O20" i="11"/>
  <c r="P20" i="11"/>
  <c r="O21" i="11"/>
  <c r="P21" i="11"/>
  <c r="O22" i="11"/>
  <c r="P22" i="11"/>
  <c r="P23" i="11"/>
  <c r="O15" i="11"/>
  <c r="O13" i="11"/>
  <c r="P13" i="11"/>
  <c r="O14" i="11"/>
  <c r="P14" i="11"/>
  <c r="P15" i="11"/>
  <c r="O8" i="11"/>
  <c r="O4" i="11"/>
  <c r="P4" i="11"/>
  <c r="O5" i="11"/>
  <c r="P5" i="11"/>
  <c r="O6" i="11"/>
  <c r="P6" i="11"/>
  <c r="O7" i="11"/>
  <c r="P7" i="11"/>
  <c r="P8" i="11"/>
  <c r="O5" i="10"/>
  <c r="P5" i="10"/>
  <c r="O8" i="10"/>
  <c r="P8" i="10"/>
  <c r="O4" i="10"/>
  <c r="P4" i="10"/>
  <c r="O6" i="10"/>
  <c r="P6" i="10"/>
  <c r="O7" i="10"/>
  <c r="P7" i="10"/>
  <c r="O9" i="10"/>
  <c r="P9" i="10"/>
  <c r="O10" i="10"/>
  <c r="P10" i="10"/>
  <c r="O37" i="10"/>
  <c r="P37" i="10"/>
  <c r="P38" i="10"/>
  <c r="P39" i="10"/>
  <c r="O30" i="10"/>
  <c r="P30" i="10"/>
  <c r="O31" i="10"/>
  <c r="P31" i="10"/>
  <c r="O32" i="10"/>
  <c r="P32" i="10"/>
  <c r="O22" i="10"/>
  <c r="P22" i="10"/>
  <c r="O23" i="10"/>
  <c r="P23" i="10"/>
  <c r="O24" i="10"/>
  <c r="P24" i="10"/>
  <c r="O25" i="10"/>
  <c r="P25" i="10"/>
  <c r="O15" i="10"/>
  <c r="P15" i="10"/>
  <c r="O16" i="10"/>
  <c r="P16" i="10"/>
  <c r="O17" i="10"/>
  <c r="P17" i="10"/>
  <c r="O38" i="10"/>
  <c r="O39" i="10"/>
  <c r="P34" i="9"/>
  <c r="P35" i="9"/>
  <c r="P36" i="9"/>
  <c r="P27" i="9"/>
  <c r="P28" i="9"/>
  <c r="P29" i="9"/>
  <c r="P20" i="9"/>
  <c r="P21" i="9"/>
  <c r="P22" i="9"/>
  <c r="O13" i="9"/>
  <c r="P13" i="9"/>
  <c r="O14" i="9"/>
  <c r="P14" i="9"/>
  <c r="P15" i="9"/>
  <c r="O4" i="9"/>
  <c r="P4" i="9"/>
  <c r="O5" i="9"/>
  <c r="P5" i="9"/>
  <c r="O6" i="9"/>
  <c r="P6" i="9"/>
  <c r="O7" i="9"/>
  <c r="P7" i="9"/>
  <c r="O8" i="9"/>
  <c r="P8" i="9"/>
  <c r="O15" i="9"/>
  <c r="O20" i="9"/>
  <c r="O21" i="9"/>
  <c r="O22" i="9"/>
  <c r="O27" i="9"/>
  <c r="O28" i="9"/>
  <c r="O29" i="9"/>
  <c r="O34" i="9"/>
  <c r="O35" i="9"/>
  <c r="O36" i="9"/>
  <c r="P36" i="8"/>
  <c r="P37" i="8"/>
  <c r="P38" i="8"/>
  <c r="P29" i="8"/>
  <c r="P30" i="8"/>
  <c r="P31" i="8"/>
  <c r="O24" i="8"/>
  <c r="O21" i="8"/>
  <c r="P21" i="8"/>
  <c r="O22" i="8"/>
  <c r="P22" i="8"/>
  <c r="O23" i="8"/>
  <c r="P23" i="8"/>
  <c r="P24" i="8"/>
  <c r="O16" i="8"/>
  <c r="O14" i="8"/>
  <c r="P14" i="8"/>
  <c r="O15" i="8"/>
  <c r="P15" i="8"/>
  <c r="P16" i="8"/>
  <c r="O9" i="8"/>
  <c r="O4" i="8"/>
  <c r="O5" i="8"/>
  <c r="O6" i="8"/>
  <c r="P6" i="8"/>
  <c r="O7" i="8"/>
  <c r="P7" i="8"/>
  <c r="O8" i="8"/>
  <c r="P8" i="8"/>
  <c r="P9" i="8"/>
  <c r="O31" i="8"/>
  <c r="O36" i="8"/>
  <c r="O37" i="8"/>
  <c r="O38" i="8"/>
  <c r="O29" i="8"/>
  <c r="O30" i="8"/>
  <c r="P8" i="4"/>
  <c r="O5" i="4"/>
  <c r="P5" i="4"/>
  <c r="O8" i="4"/>
  <c r="P6" i="4"/>
  <c r="O7" i="4"/>
  <c r="P7" i="4"/>
  <c r="O43" i="4"/>
  <c r="O41" i="4"/>
  <c r="P41" i="4"/>
  <c r="O42" i="4"/>
  <c r="P42" i="4"/>
  <c r="P43" i="4"/>
  <c r="O37" i="4"/>
  <c r="O35" i="4"/>
  <c r="P35" i="4"/>
  <c r="O36" i="4"/>
  <c r="P36" i="4"/>
  <c r="P37" i="4"/>
  <c r="O31" i="4"/>
  <c r="O28" i="4"/>
  <c r="P28" i="4"/>
  <c r="O29" i="4"/>
  <c r="P29" i="4"/>
  <c r="O30" i="4"/>
  <c r="P30" i="4"/>
  <c r="P31" i="4"/>
  <c r="O24" i="4"/>
  <c r="O22" i="4"/>
  <c r="P22" i="4"/>
  <c r="O23" i="4"/>
  <c r="P23" i="4"/>
  <c r="P24" i="4"/>
  <c r="O18" i="4"/>
  <c r="O12" i="4"/>
  <c r="P12" i="4"/>
  <c r="O13" i="4"/>
  <c r="P13" i="4"/>
  <c r="O14" i="4"/>
  <c r="P14" i="4"/>
  <c r="O15" i="4"/>
  <c r="P15" i="4"/>
  <c r="O16" i="4"/>
  <c r="P16" i="4"/>
  <c r="O17" i="4"/>
  <c r="P17" i="4"/>
  <c r="P18" i="4"/>
</calcChain>
</file>

<file path=xl/sharedStrings.xml><?xml version="1.0" encoding="utf-8"?>
<sst xmlns="http://schemas.openxmlformats.org/spreadsheetml/2006/main" count="6427" uniqueCount="200">
  <si>
    <t>Car</t>
  </si>
  <si>
    <t>Car Type</t>
  </si>
  <si>
    <t>Model</t>
  </si>
  <si>
    <t>Mobileye</t>
  </si>
  <si>
    <t>Claims in past 3 years</t>
  </si>
  <si>
    <t>Bought</t>
  </si>
  <si>
    <t>C01</t>
  </si>
  <si>
    <t>Family</t>
  </si>
  <si>
    <t>New</t>
  </si>
  <si>
    <t>Yes</t>
  </si>
  <si>
    <t>Male</t>
  </si>
  <si>
    <t>No</t>
  </si>
  <si>
    <t>C02</t>
  </si>
  <si>
    <t>C03</t>
  </si>
  <si>
    <t>C04</t>
  </si>
  <si>
    <t>C05</t>
  </si>
  <si>
    <t>2015-2016</t>
  </si>
  <si>
    <t>Unlimited</t>
  </si>
  <si>
    <t>C06</t>
  </si>
  <si>
    <t>C07</t>
  </si>
  <si>
    <t>C08</t>
  </si>
  <si>
    <t>C09</t>
  </si>
  <si>
    <t>C10</t>
  </si>
  <si>
    <t>C11</t>
  </si>
  <si>
    <t>Female</t>
  </si>
  <si>
    <t>C12</t>
  </si>
  <si>
    <t>C13</t>
  </si>
  <si>
    <t>C14</t>
  </si>
  <si>
    <t>2012-2014</t>
  </si>
  <si>
    <t>C15</t>
  </si>
  <si>
    <t>C16</t>
  </si>
  <si>
    <t>C17</t>
  </si>
  <si>
    <t>C18</t>
  </si>
  <si>
    <t>C19</t>
  </si>
  <si>
    <t>2008-2011</t>
  </si>
  <si>
    <t>C20</t>
  </si>
  <si>
    <t>C21</t>
  </si>
  <si>
    <t>C22</t>
  </si>
  <si>
    <t>C23</t>
  </si>
  <si>
    <t>C24</t>
  </si>
  <si>
    <t>C25</t>
  </si>
  <si>
    <t>2002-2007</t>
  </si>
  <si>
    <t>C26</t>
  </si>
  <si>
    <t>C27</t>
  </si>
  <si>
    <t>C28</t>
  </si>
  <si>
    <t>C29</t>
  </si>
  <si>
    <t>C30</t>
  </si>
  <si>
    <t>C31</t>
  </si>
  <si>
    <t>C32</t>
  </si>
  <si>
    <t>C33</t>
  </si>
  <si>
    <t>Before 2002</t>
  </si>
  <si>
    <t>C34</t>
  </si>
  <si>
    <t>C35</t>
  </si>
  <si>
    <t>C36</t>
  </si>
  <si>
    <t>C37</t>
  </si>
  <si>
    <t>Executive</t>
  </si>
  <si>
    <t>C38</t>
  </si>
  <si>
    <t>C39</t>
  </si>
  <si>
    <t>C40</t>
  </si>
  <si>
    <t>C41</t>
  </si>
  <si>
    <t>C42</t>
  </si>
  <si>
    <t>C43</t>
  </si>
  <si>
    <t>C44</t>
  </si>
  <si>
    <t>C45</t>
  </si>
  <si>
    <t>C46</t>
  </si>
  <si>
    <t>C47</t>
  </si>
  <si>
    <t>C48</t>
  </si>
  <si>
    <t>C49</t>
  </si>
  <si>
    <t>C50</t>
  </si>
  <si>
    <t>SUV</t>
  </si>
  <si>
    <t>C51</t>
  </si>
  <si>
    <t>C52</t>
  </si>
  <si>
    <t>C53</t>
  </si>
  <si>
    <t>C54</t>
  </si>
  <si>
    <t>C55</t>
  </si>
  <si>
    <t>C56</t>
  </si>
  <si>
    <t>C57</t>
  </si>
  <si>
    <t>C58</t>
  </si>
  <si>
    <t>C59</t>
  </si>
  <si>
    <t>C60</t>
  </si>
  <si>
    <t>C61</t>
  </si>
  <si>
    <t>C62</t>
  </si>
  <si>
    <t>C63</t>
  </si>
  <si>
    <t>C64</t>
  </si>
  <si>
    <t>C65</t>
  </si>
  <si>
    <t>C66</t>
  </si>
  <si>
    <t>C67</t>
  </si>
  <si>
    <t>C68</t>
  </si>
  <si>
    <t>C69</t>
  </si>
  <si>
    <t>C70</t>
  </si>
  <si>
    <t>C71</t>
  </si>
  <si>
    <t>C72</t>
  </si>
  <si>
    <t>C73</t>
  </si>
  <si>
    <t>C74</t>
  </si>
  <si>
    <t>Compact</t>
  </si>
  <si>
    <t>C75</t>
  </si>
  <si>
    <t>C76</t>
  </si>
  <si>
    <t>C77</t>
  </si>
  <si>
    <t>C78</t>
  </si>
  <si>
    <t>C79</t>
  </si>
  <si>
    <t>C80</t>
  </si>
  <si>
    <t>C81</t>
  </si>
  <si>
    <t>C82</t>
  </si>
  <si>
    <t>C83</t>
  </si>
  <si>
    <t>C84</t>
  </si>
  <si>
    <t>C85</t>
  </si>
  <si>
    <t>C86</t>
  </si>
  <si>
    <t>C87</t>
  </si>
  <si>
    <t>C88</t>
  </si>
  <si>
    <t>C89</t>
  </si>
  <si>
    <t>C90</t>
  </si>
  <si>
    <t>C91</t>
  </si>
  <si>
    <t>C92</t>
  </si>
  <si>
    <t>C93</t>
  </si>
  <si>
    <t>C94</t>
  </si>
  <si>
    <t>C95</t>
  </si>
  <si>
    <t>C96</t>
  </si>
  <si>
    <t>C97</t>
  </si>
  <si>
    <t>C98</t>
  </si>
  <si>
    <t>C99</t>
  </si>
  <si>
    <t>C100</t>
  </si>
  <si>
    <t>Drivers</t>
  </si>
  <si>
    <t>Driver's Gender</t>
  </si>
  <si>
    <t>&lt;     /  \     &gt;</t>
  </si>
  <si>
    <t>\|/</t>
  </si>
  <si>
    <t>/|\</t>
  </si>
  <si>
    <t>&lt;             &gt;</t>
  </si>
  <si>
    <t>/ | \</t>
  </si>
  <si>
    <t xml:space="preserve">&lt;             &gt; </t>
  </si>
  <si>
    <t>ספירה של Car</t>
  </si>
  <si>
    <t>תוויות שורה</t>
  </si>
  <si>
    <t>סכום כולל</t>
  </si>
  <si>
    <t>תוויות עמודה</t>
  </si>
  <si>
    <t xml:space="preserve"> Car Model</t>
  </si>
  <si>
    <t>Claims Past 3</t>
  </si>
  <si>
    <t>Gender</t>
  </si>
  <si>
    <t>Drivers Num</t>
  </si>
  <si>
    <t>Mobileye e</t>
  </si>
  <si>
    <t>Car Types</t>
  </si>
  <si>
    <r>
      <rPr>
        <b/>
        <sz val="10"/>
        <color rgb="FFFF0000"/>
        <rFont val="Calibri"/>
        <family val="2"/>
      </rPr>
      <t>Entropy(S)</t>
    </r>
    <r>
      <rPr>
        <b/>
        <sz val="10"/>
        <color theme="1"/>
        <rFont val="Calibri"/>
        <family val="2"/>
      </rPr>
      <t xml:space="preserve"> = 
Sum[ -p(I) log2 p(I)]</t>
    </r>
  </si>
  <si>
    <r>
      <rPr>
        <b/>
        <sz val="11"/>
        <color rgb="FFFF0000"/>
        <rFont val="Calibri"/>
        <family val="2"/>
      </rPr>
      <t>Gain(S, A)</t>
    </r>
    <r>
      <rPr>
        <b/>
        <sz val="12"/>
        <color theme="1"/>
        <rFont val="Calibri"/>
        <family val="2"/>
      </rPr>
      <t xml:space="preserve"> = Entropy(S) - 
Sum [(|Sv| / |S|) * Entropy(Sv)]</t>
    </r>
  </si>
  <si>
    <t xml:space="preserve">Mobileye </t>
  </si>
  <si>
    <r>
      <rPr>
        <b/>
        <sz val="12"/>
        <color rgb="FFFF0000"/>
        <rFont val="Calibri"/>
        <family val="2"/>
      </rPr>
      <t>Entropy(S)</t>
    </r>
    <r>
      <rPr>
        <b/>
        <sz val="12"/>
        <color theme="1"/>
        <rFont val="Calibri"/>
        <family val="2"/>
      </rPr>
      <t xml:space="preserve"> = 
Sum[ -p(I) log2 p(I)]</t>
    </r>
  </si>
  <si>
    <r>
      <rPr>
        <b/>
        <sz val="12"/>
        <color rgb="FFFF0000"/>
        <rFont val="Calibri"/>
        <family val="2"/>
      </rPr>
      <t>Gain(S, A)</t>
    </r>
    <r>
      <rPr>
        <b/>
        <sz val="12"/>
        <color theme="1"/>
        <rFont val="Calibri"/>
        <family val="2"/>
      </rPr>
      <t xml:space="preserve"> = Entropy(S) - 
Sum [(|Sv| / |S|) * Entropy(Sv)]</t>
    </r>
  </si>
  <si>
    <t xml:space="preserve">     /                        |                             |                          \  </t>
  </si>
  <si>
    <t>Car Model</t>
  </si>
  <si>
    <t>Driver's Num</t>
  </si>
  <si>
    <t xml:space="preserve">Claims Past 3 </t>
  </si>
  <si>
    <t>Claim Past 3</t>
  </si>
  <si>
    <r>
      <t xml:space="preserve">     /                 |                      |</t>
    </r>
    <r>
      <rPr>
        <b/>
        <sz val="10"/>
        <color rgb="FF000000"/>
        <rFont val="Calibri"/>
        <family val="2"/>
      </rPr>
      <t xml:space="preserve"> </t>
    </r>
    <r>
      <rPr>
        <sz val="10"/>
        <color rgb="FF000000"/>
        <rFont val="Calibri"/>
        <family val="2"/>
      </rPr>
      <t xml:space="preserve">                  </t>
    </r>
    <r>
      <rPr>
        <b/>
        <sz val="10"/>
        <color rgb="FF000000"/>
        <rFont val="Calibri"/>
        <family val="2"/>
      </rPr>
      <t xml:space="preserve">\ </t>
    </r>
    <r>
      <rPr>
        <sz val="10"/>
        <color rgb="FF000000"/>
        <rFont val="Calibri"/>
        <family val="2"/>
      </rPr>
      <t xml:space="preserve"> </t>
    </r>
  </si>
  <si>
    <t>/  |</t>
  </si>
  <si>
    <r>
      <t xml:space="preserve">     /                 </t>
    </r>
    <r>
      <rPr>
        <b/>
        <sz val="10"/>
        <color rgb="FFC00000"/>
        <rFont val="Calibri"/>
        <family val="2"/>
      </rPr>
      <t>|</t>
    </r>
    <r>
      <rPr>
        <sz val="10"/>
        <color rgb="FFC00000"/>
        <rFont val="Calibri"/>
        <family val="2"/>
      </rPr>
      <t xml:space="preserve"> </t>
    </r>
    <r>
      <rPr>
        <sz val="10"/>
        <color rgb="FF000000"/>
        <rFont val="Calibri"/>
        <family val="2"/>
      </rPr>
      <t xml:space="preserve">                     |                   \  </t>
    </r>
  </si>
  <si>
    <r>
      <t xml:space="preserve">     /                     |                     </t>
    </r>
    <r>
      <rPr>
        <sz val="10"/>
        <color rgb="FFC00000"/>
        <rFont val="Calibri"/>
        <family val="2"/>
      </rPr>
      <t xml:space="preserve"> </t>
    </r>
    <r>
      <rPr>
        <b/>
        <sz val="10"/>
        <color rgb="FFC00000"/>
        <rFont val="Calibri"/>
        <family val="2"/>
      </rPr>
      <t>|</t>
    </r>
    <r>
      <rPr>
        <sz val="10"/>
        <color theme="1"/>
        <rFont val="Calibri"/>
        <family val="2"/>
      </rPr>
      <t xml:space="preserve">                       |                    \  </t>
    </r>
  </si>
  <si>
    <r>
      <t xml:space="preserve">/  </t>
    </r>
    <r>
      <rPr>
        <b/>
        <sz val="12"/>
        <color rgb="FFC00000"/>
        <rFont val="Arial"/>
        <family val="2"/>
        <scheme val="minor"/>
      </rPr>
      <t>|</t>
    </r>
  </si>
  <si>
    <r>
      <t xml:space="preserve">    </t>
    </r>
    <r>
      <rPr>
        <sz val="10"/>
        <color rgb="FFC00000"/>
        <rFont val="Calibri"/>
        <family val="2"/>
      </rPr>
      <t xml:space="preserve"> </t>
    </r>
    <r>
      <rPr>
        <b/>
        <sz val="10"/>
        <color rgb="FFC00000"/>
        <rFont val="Calibri"/>
        <family val="2"/>
      </rPr>
      <t>/</t>
    </r>
    <r>
      <rPr>
        <b/>
        <sz val="10"/>
        <color theme="1"/>
        <rFont val="Calibri"/>
        <family val="2"/>
      </rPr>
      <t xml:space="preserve"> </t>
    </r>
    <r>
      <rPr>
        <sz val="10"/>
        <color theme="1"/>
        <rFont val="Calibri"/>
        <family val="2"/>
      </rPr>
      <t xml:space="preserve">                       |                      |                       |                          \  </t>
    </r>
  </si>
  <si>
    <r>
      <t xml:space="preserve">     </t>
    </r>
    <r>
      <rPr>
        <b/>
        <sz val="10"/>
        <color rgb="FFC00000"/>
        <rFont val="Calibri"/>
        <family val="2"/>
      </rPr>
      <t>/</t>
    </r>
    <r>
      <rPr>
        <b/>
        <sz val="10"/>
        <color theme="1"/>
        <rFont val="Calibri"/>
        <family val="2"/>
      </rPr>
      <t xml:space="preserve"> </t>
    </r>
    <r>
      <rPr>
        <sz val="10"/>
        <color theme="1"/>
        <rFont val="Calibri"/>
        <family val="2"/>
      </rPr>
      <t xml:space="preserve">                     |                     </t>
    </r>
    <r>
      <rPr>
        <b/>
        <sz val="10"/>
        <color rgb="FFC00000"/>
        <rFont val="Calibri"/>
        <family val="2"/>
      </rPr>
      <t>|</t>
    </r>
    <r>
      <rPr>
        <sz val="10"/>
        <color theme="1"/>
        <rFont val="Calibri"/>
        <family val="2"/>
      </rPr>
      <t xml:space="preserve">                      |                  \      </t>
    </r>
  </si>
  <si>
    <r>
      <t xml:space="preserve">     </t>
    </r>
    <r>
      <rPr>
        <b/>
        <sz val="10"/>
        <color rgb="FFC00000"/>
        <rFont val="Calibri"/>
        <family val="2"/>
      </rPr>
      <t>/</t>
    </r>
    <r>
      <rPr>
        <sz val="10"/>
        <color rgb="FF000000"/>
        <rFont val="Calibri"/>
        <family val="2"/>
      </rPr>
      <t xml:space="preserve">                 |                |               \  </t>
    </r>
  </si>
  <si>
    <r>
      <t xml:space="preserve">     </t>
    </r>
    <r>
      <rPr>
        <b/>
        <sz val="10"/>
        <color rgb="FFC00000"/>
        <rFont val="Calibri"/>
        <family val="2"/>
      </rPr>
      <t xml:space="preserve">/ </t>
    </r>
    <r>
      <rPr>
        <sz val="10"/>
        <color theme="1"/>
        <rFont val="Calibri"/>
        <family val="2"/>
      </rPr>
      <t xml:space="preserve">                       |                      |                       |                          \  </t>
    </r>
  </si>
  <si>
    <r>
      <t xml:space="preserve">     </t>
    </r>
    <r>
      <rPr>
        <b/>
        <sz val="10"/>
        <color rgb="FFC00000"/>
        <rFont val="Calibri"/>
        <family val="2"/>
      </rPr>
      <t>/</t>
    </r>
    <r>
      <rPr>
        <sz val="10"/>
        <color rgb="FF000000"/>
        <rFont val="Calibri"/>
        <family val="2"/>
      </rPr>
      <t xml:space="preserve">                        |                               |                          \  </t>
    </r>
  </si>
  <si>
    <t>YES</t>
  </si>
  <si>
    <t>/ |</t>
  </si>
  <si>
    <t>DN=1ՈCP3=No</t>
  </si>
  <si>
    <t>Bought=No</t>
  </si>
  <si>
    <t>DN=2</t>
  </si>
  <si>
    <t>DN=2ՈCP3=Yes</t>
  </si>
  <si>
    <t>Bought=Yes</t>
  </si>
  <si>
    <t>|  \</t>
  </si>
  <si>
    <t>|</t>
  </si>
  <si>
    <r>
      <t xml:space="preserve">     </t>
    </r>
    <r>
      <rPr>
        <b/>
        <sz val="10"/>
        <color rgb="FFC00000"/>
        <rFont val="Calibri"/>
        <family val="2"/>
      </rPr>
      <t xml:space="preserve">/ </t>
    </r>
    <r>
      <rPr>
        <sz val="10"/>
        <color theme="1"/>
        <rFont val="Calibri"/>
        <family val="2"/>
      </rPr>
      <t xml:space="preserve">                   |                      |                            |                                 \  </t>
    </r>
  </si>
  <si>
    <r>
      <t xml:space="preserve">/  </t>
    </r>
    <r>
      <rPr>
        <sz val="12"/>
        <color rgb="FFC00000"/>
        <rFont val="Arial"/>
        <family val="2"/>
        <scheme val="minor"/>
      </rPr>
      <t>|</t>
    </r>
  </si>
  <si>
    <t>| \</t>
  </si>
  <si>
    <r>
      <rPr>
        <b/>
        <sz val="12"/>
        <color rgb="FFC00000"/>
        <rFont val="Arial"/>
        <family val="2"/>
        <scheme val="minor"/>
      </rPr>
      <t>|</t>
    </r>
    <r>
      <rPr>
        <sz val="12"/>
        <color rgb="FFC00000"/>
        <rFont val="Arial"/>
        <family val="2"/>
        <scheme val="minor"/>
      </rPr>
      <t xml:space="preserve"> \</t>
    </r>
  </si>
  <si>
    <t>DN=Unlimited</t>
  </si>
  <si>
    <r>
      <t xml:space="preserve">     /                     |                      </t>
    </r>
    <r>
      <rPr>
        <b/>
        <sz val="10"/>
        <color rgb="FFC00000"/>
        <rFont val="Calibri"/>
        <family val="2"/>
      </rPr>
      <t>|</t>
    </r>
    <r>
      <rPr>
        <sz val="10"/>
        <color rgb="FFC00000"/>
        <rFont val="Calibri"/>
        <family val="2"/>
      </rPr>
      <t xml:space="preserve">                       |                    \  </t>
    </r>
  </si>
  <si>
    <r>
      <t xml:space="preserve">     /                 </t>
    </r>
    <r>
      <rPr>
        <b/>
        <sz val="10"/>
        <color rgb="FFC00000"/>
        <rFont val="Calibri"/>
        <family val="2"/>
      </rPr>
      <t>|</t>
    </r>
    <r>
      <rPr>
        <sz val="10"/>
        <color rgb="FFC00000"/>
        <rFont val="Calibri"/>
        <family val="2"/>
      </rPr>
      <t xml:space="preserve">                      |                   \  </t>
    </r>
  </si>
  <si>
    <t>/  |  \</t>
  </si>
  <si>
    <t>&lt;     /         |         \</t>
  </si>
  <si>
    <t>G=M Ո CP3=Yes</t>
  </si>
  <si>
    <t>G=F Ո CP3=No</t>
  </si>
  <si>
    <t>DN=1 Ո CP3=No</t>
  </si>
  <si>
    <t>DN=2 Ո CP3=Yes</t>
  </si>
  <si>
    <r>
      <t xml:space="preserve">     </t>
    </r>
    <r>
      <rPr>
        <b/>
        <sz val="10"/>
        <color rgb="FFC00000"/>
        <rFont val="Calibri"/>
        <family val="2"/>
      </rPr>
      <t xml:space="preserve">/ </t>
    </r>
    <r>
      <rPr>
        <sz val="10"/>
        <color rgb="FFC00000"/>
        <rFont val="Calibri"/>
        <family val="2"/>
      </rPr>
      <t xml:space="preserve">                    |                      |                       |                    \  </t>
    </r>
  </si>
  <si>
    <r>
      <rPr>
        <sz val="10"/>
        <rFont val="Calibri"/>
        <family val="2"/>
      </rPr>
      <t xml:space="preserve">     /                 | </t>
    </r>
    <r>
      <rPr>
        <sz val="10"/>
        <color rgb="FFC00000"/>
        <rFont val="Calibri"/>
        <family val="2"/>
      </rPr>
      <t xml:space="preserve">                     </t>
    </r>
    <r>
      <rPr>
        <b/>
        <sz val="10"/>
        <color rgb="FFC00000"/>
        <rFont val="Calibri"/>
        <family val="2"/>
      </rPr>
      <t xml:space="preserve">| </t>
    </r>
    <r>
      <rPr>
        <sz val="10"/>
        <color rgb="FFC00000"/>
        <rFont val="Calibri"/>
        <family val="2"/>
      </rPr>
      <t xml:space="preserve">                  </t>
    </r>
    <r>
      <rPr>
        <sz val="10"/>
        <rFont val="Calibri"/>
        <family val="2"/>
      </rPr>
      <t>\</t>
    </r>
    <r>
      <rPr>
        <sz val="10"/>
        <color rgb="FFC00000"/>
        <rFont val="Calibri"/>
        <family val="2"/>
      </rPr>
      <t xml:space="preserve">  </t>
    </r>
  </si>
  <si>
    <r>
      <t xml:space="preserve">     </t>
    </r>
    <r>
      <rPr>
        <b/>
        <sz val="10"/>
        <color rgb="FFC00000"/>
        <rFont val="Calibri"/>
        <family val="2"/>
      </rPr>
      <t xml:space="preserve">/ </t>
    </r>
    <r>
      <rPr>
        <sz val="10"/>
        <color rgb="FFC00000"/>
        <rFont val="Calibri"/>
        <family val="2"/>
      </rPr>
      <t xml:space="preserve">                  </t>
    </r>
    <r>
      <rPr>
        <sz val="10"/>
        <rFont val="Calibri"/>
        <family val="2"/>
      </rPr>
      <t xml:space="preserve">  |                      |                       |                    \  </t>
    </r>
  </si>
  <si>
    <r>
      <t xml:space="preserve">     </t>
    </r>
    <r>
      <rPr>
        <b/>
        <sz val="10"/>
        <color rgb="FFC00000"/>
        <rFont val="Calibri"/>
        <family val="2"/>
      </rPr>
      <t xml:space="preserve">/ </t>
    </r>
    <r>
      <rPr>
        <sz val="10"/>
        <color rgb="FFC00000"/>
        <rFont val="Calibri"/>
        <family val="2"/>
      </rPr>
      <t xml:space="preserve">                    |                      |                       |                     |                       \  </t>
    </r>
  </si>
  <si>
    <t xml:space="preserve"> / |</t>
  </si>
  <si>
    <r>
      <t xml:space="preserve">G=F </t>
    </r>
    <r>
      <rPr>
        <sz val="10"/>
        <color theme="1"/>
        <rFont val="Arial"/>
        <family val="2"/>
      </rPr>
      <t>Ո</t>
    </r>
    <r>
      <rPr>
        <sz val="10"/>
        <color theme="1"/>
        <rFont val="Calibri"/>
        <family val="2"/>
      </rPr>
      <t xml:space="preserve"> CP3=No</t>
    </r>
  </si>
  <si>
    <t>CP3=Yes</t>
  </si>
  <si>
    <t>CP3=No</t>
  </si>
  <si>
    <t>&gt;</t>
  </si>
  <si>
    <t>/  |  \  &gt;</t>
  </si>
  <si>
    <r>
      <t xml:space="preserve">/  </t>
    </r>
    <r>
      <rPr>
        <sz val="12"/>
        <rFont val="Arial"/>
        <family val="2"/>
        <scheme val="minor"/>
      </rPr>
      <t>|</t>
    </r>
  </si>
  <si>
    <t xml:space="preserve">Drivers Num </t>
  </si>
  <si>
    <r>
      <t xml:space="preserve">     /                 |                      |</t>
    </r>
    <r>
      <rPr>
        <b/>
        <sz val="10"/>
        <color rgb="FF000000"/>
        <rFont val="Calibri"/>
        <family val="2"/>
      </rPr>
      <t xml:space="preserve"> </t>
    </r>
    <r>
      <rPr>
        <sz val="10"/>
        <color rgb="FF000000"/>
        <rFont val="Calibri"/>
        <family val="2"/>
      </rPr>
      <t xml:space="preserve">                 </t>
    </r>
    <r>
      <rPr>
        <sz val="10"/>
        <color rgb="FFC00000"/>
        <rFont val="Calibri"/>
        <family val="2"/>
      </rPr>
      <t xml:space="preserve"> </t>
    </r>
    <r>
      <rPr>
        <b/>
        <sz val="10"/>
        <color rgb="FFC00000"/>
        <rFont val="Calibri"/>
        <family val="2"/>
      </rPr>
      <t>\</t>
    </r>
    <r>
      <rPr>
        <b/>
        <sz val="10"/>
        <color rgb="FF000000"/>
        <rFont val="Calibri"/>
        <family val="2"/>
      </rPr>
      <t xml:space="preserve"> </t>
    </r>
    <r>
      <rPr>
        <sz val="10"/>
        <color rgb="FF000000"/>
        <rFont val="Calibri"/>
        <family val="2"/>
      </rPr>
      <t xml:space="preserve"> </t>
    </r>
  </si>
  <si>
    <t>&lt;  /  |  \</t>
  </si>
  <si>
    <t>Mobileye=Yes</t>
  </si>
  <si>
    <t>Mobileye=No</t>
  </si>
  <si>
    <t>G=F Ո DN=1 Ո CP3=Yes</t>
  </si>
  <si>
    <t>G=M Ո CP3=No</t>
  </si>
  <si>
    <t>G=M Ո DN=1 Ո CP3=No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</si>
</sst>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3000401]0"/>
  </numFmts>
  <fonts count="34" x14ac:knownFonts="1">
    <font>
      <sz val="12"/>
      <color theme="1"/>
      <name val="Arial"/>
      <family val="2"/>
      <scheme val="minor"/>
    </font>
    <font>
      <sz val="11"/>
      <color rgb="FF006100"/>
      <name val="Arial"/>
      <family val="2"/>
      <charset val="177"/>
      <scheme val="minor"/>
    </font>
    <font>
      <sz val="11"/>
      <color rgb="FF9C0006"/>
      <name val="Arial"/>
      <family val="2"/>
      <charset val="177"/>
      <scheme val="minor"/>
    </font>
    <font>
      <b/>
      <sz val="11"/>
      <color theme="1"/>
      <name val="Calibri"/>
      <family val="2"/>
    </font>
    <font>
      <sz val="10"/>
      <color rgb="FF000000"/>
      <name val="Calibri"/>
      <family val="2"/>
    </font>
    <font>
      <sz val="12"/>
      <color theme="1"/>
      <name val="Calibri"/>
      <family val="2"/>
    </font>
    <font>
      <sz val="10"/>
      <color theme="1"/>
      <name val="Calibri"/>
      <family val="2"/>
    </font>
    <font>
      <sz val="10"/>
      <color theme="1"/>
      <name val="Arial"/>
      <family val="2"/>
      <scheme val="minor"/>
    </font>
    <font>
      <b/>
      <sz val="10"/>
      <color theme="1"/>
      <name val="Calibri"/>
      <family val="2"/>
    </font>
    <font>
      <b/>
      <sz val="10"/>
      <color rgb="FFFF0000"/>
      <name val="Calibri"/>
      <family val="2"/>
    </font>
    <font>
      <b/>
      <sz val="11"/>
      <color rgb="FFFF0000"/>
      <name val="Calibri"/>
      <family val="2"/>
    </font>
    <font>
      <b/>
      <sz val="12"/>
      <color theme="1"/>
      <name val="Calibri"/>
      <family val="2"/>
    </font>
    <font>
      <b/>
      <sz val="10"/>
      <color rgb="FFC00000"/>
      <name val="Calibri"/>
      <family val="2"/>
    </font>
    <font>
      <u/>
      <sz val="12"/>
      <color theme="10"/>
      <name val="Arial"/>
      <family val="2"/>
      <scheme val="minor"/>
    </font>
    <font>
      <u/>
      <sz val="10"/>
      <color theme="10"/>
      <name val="Arial"/>
      <family val="2"/>
      <scheme val="minor"/>
    </font>
    <font>
      <u/>
      <sz val="10"/>
      <color theme="10"/>
      <name val="Calibri"/>
      <family val="2"/>
    </font>
    <font>
      <sz val="12"/>
      <color rgb="FFC00000"/>
      <name val="Arial"/>
      <family val="2"/>
      <scheme val="minor"/>
    </font>
    <font>
      <b/>
      <sz val="12"/>
      <color rgb="FFC00000"/>
      <name val="Arial"/>
      <family val="2"/>
      <scheme val="minor"/>
    </font>
    <font>
      <b/>
      <sz val="10"/>
      <color rgb="FFC00000"/>
      <name val="Arial"/>
      <family val="2"/>
      <scheme val="minor"/>
    </font>
    <font>
      <b/>
      <sz val="12"/>
      <color theme="0"/>
      <name val="Calibri"/>
      <family val="2"/>
    </font>
    <font>
      <b/>
      <sz val="12"/>
      <color rgb="FFFF0000"/>
      <name val="Calibri"/>
      <family val="2"/>
    </font>
    <font>
      <sz val="10"/>
      <color theme="1"/>
      <name val="Arial"/>
      <family val="2"/>
    </font>
    <font>
      <sz val="10"/>
      <color rgb="FFC00000"/>
      <name val="Calibri"/>
      <family val="2"/>
    </font>
    <font>
      <sz val="10"/>
      <name val="Calibri"/>
      <family val="2"/>
    </font>
    <font>
      <b/>
      <sz val="10"/>
      <color rgb="FF000000"/>
      <name val="Calibri"/>
      <family val="2"/>
    </font>
    <font>
      <b/>
      <sz val="10"/>
      <name val="Calibri"/>
      <family val="2"/>
    </font>
    <font>
      <b/>
      <u/>
      <sz val="10"/>
      <color theme="10"/>
      <name val="Calibri"/>
      <family val="2"/>
    </font>
    <font>
      <sz val="12"/>
      <name val="Arial"/>
      <family val="2"/>
      <scheme val="minor"/>
    </font>
    <font>
      <b/>
      <sz val="9"/>
      <color rgb="FF006100"/>
      <name val="Arial"/>
      <family val="2"/>
      <scheme val="minor"/>
    </font>
    <font>
      <b/>
      <sz val="9"/>
      <color rgb="FF9C0006"/>
      <name val="Arial"/>
      <family val="2"/>
      <scheme val="minor"/>
    </font>
    <font>
      <sz val="12"/>
      <name val="Arial"/>
      <family val="2"/>
      <charset val="177"/>
      <scheme val="minor"/>
    </font>
    <font>
      <sz val="10"/>
      <name val="Calibri"/>
      <family val="2"/>
      <charset val="177"/>
    </font>
    <font>
      <b/>
      <sz val="12"/>
      <name val="Arial"/>
      <family val="2"/>
      <scheme val="minor"/>
    </font>
    <font>
      <u/>
      <sz val="12"/>
      <color theme="10"/>
      <name val="Calibri"/>
      <family val="2"/>
    </font>
  </fonts>
  <fills count="8">
    <fill>
      <patternFill patternType="none"/>
    </fill>
    <fill>
      <patternFill patternType="gray125"/>
    </fill>
    <fill>
      <patternFill patternType="solid">
        <fgColor theme="5" tint="0.39997558519241921"/>
        <bgColor indexed="64"/>
      </patternFill>
    </fill>
    <fill>
      <patternFill patternType="solid">
        <fgColor rgb="FFC6EFCE"/>
      </patternFill>
    </fill>
    <fill>
      <patternFill patternType="solid">
        <fgColor rgb="FFFFC7CE"/>
      </patternFill>
    </fill>
    <fill>
      <patternFill patternType="solid">
        <fgColor theme="8" tint="0.79998168889431442"/>
        <bgColor indexed="64"/>
      </patternFill>
    </fill>
    <fill>
      <patternFill patternType="solid">
        <fgColor theme="8"/>
        <bgColor indexed="64"/>
      </patternFill>
    </fill>
    <fill>
      <patternFill patternType="solid">
        <fgColor theme="7" tint="0.59999389629810485"/>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4">
    <xf numFmtId="0" fontId="0" fillId="0" borderId="0"/>
    <xf numFmtId="0" fontId="1" fillId="3" borderId="0" applyNumberFormat="0" applyBorder="0" applyAlignment="0" applyProtection="0"/>
    <xf numFmtId="0" fontId="2" fillId="4" borderId="0" applyNumberFormat="0" applyBorder="0" applyAlignment="0" applyProtection="0"/>
    <xf numFmtId="0" fontId="13" fillId="0" borderId="0" applyNumberFormat="0" applyFill="0" applyBorder="0" applyAlignment="0" applyProtection="0"/>
  </cellStyleXfs>
  <cellXfs count="100">
    <xf numFmtId="0" fontId="0" fillId="0" borderId="0" xfId="0"/>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4" fillId="0" borderId="8" xfId="0" applyFont="1" applyBorder="1" applyAlignment="1">
      <alignment horizontal="center" vertical="center"/>
    </xf>
    <xf numFmtId="0" fontId="4" fillId="0" borderId="1"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5" fillId="0" borderId="0" xfId="0" applyFont="1" applyAlignment="1">
      <alignment horizontal="center" vertical="center"/>
    </xf>
    <xf numFmtId="0" fontId="4" fillId="0" borderId="0" xfId="0" applyFont="1" applyFill="1" applyBorder="1" applyAlignment="1">
      <alignment horizontal="center" vertical="center"/>
    </xf>
    <xf numFmtId="0" fontId="7" fillId="0" borderId="0" xfId="0" applyFont="1"/>
    <xf numFmtId="0" fontId="6" fillId="0" borderId="0" xfId="0" applyFont="1"/>
    <xf numFmtId="0" fontId="8" fillId="2" borderId="3" xfId="0" applyFont="1" applyFill="1" applyBorder="1" applyAlignment="1">
      <alignment horizontal="center" vertical="center"/>
    </xf>
    <xf numFmtId="0" fontId="8" fillId="2" borderId="4" xfId="0" applyFont="1" applyFill="1" applyBorder="1" applyAlignment="1">
      <alignment horizontal="center" vertical="center"/>
    </xf>
    <xf numFmtId="0" fontId="8" fillId="2" borderId="5" xfId="0" applyFont="1" applyFill="1" applyBorder="1" applyAlignment="1">
      <alignment horizontal="center" vertical="center"/>
    </xf>
    <xf numFmtId="0" fontId="6" fillId="0" borderId="0" xfId="0" applyFont="1" applyAlignment="1">
      <alignment horizontal="center" vertical="center"/>
    </xf>
    <xf numFmtId="0" fontId="6" fillId="0" borderId="0" xfId="0" applyFont="1" applyAlignment="1">
      <alignment horizontal="center"/>
    </xf>
    <xf numFmtId="0" fontId="0" fillId="0" borderId="0" xfId="0" applyAlignment="1">
      <alignment horizontal="center"/>
    </xf>
    <xf numFmtId="0" fontId="6" fillId="0" borderId="0" xfId="0" applyFont="1" applyAlignment="1">
      <alignment vertical="center"/>
    </xf>
    <xf numFmtId="0" fontId="4" fillId="0" borderId="6"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0" fontId="6" fillId="0" borderId="0" xfId="0" applyFont="1" applyFill="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0" fontId="8" fillId="2" borderId="4" xfId="0" applyFont="1" applyFill="1" applyBorder="1" applyAlignment="1">
      <alignment horizontal="center" vertical="center" wrapText="1"/>
    </xf>
    <xf numFmtId="0" fontId="14" fillId="0" borderId="0" xfId="3" applyFont="1" applyFill="1" applyBorder="1" applyAlignment="1">
      <alignment horizontal="center" vertical="center"/>
    </xf>
    <xf numFmtId="0" fontId="15" fillId="0" borderId="0" xfId="3" applyFont="1" applyFill="1" applyBorder="1" applyAlignment="1">
      <alignment horizontal="center" vertical="center"/>
    </xf>
    <xf numFmtId="0" fontId="7" fillId="0" borderId="0" xfId="0" pivotButton="1" applyFont="1"/>
    <xf numFmtId="0" fontId="7" fillId="0" borderId="0" xfId="0" applyFont="1" applyAlignment="1">
      <alignment horizontal="left"/>
    </xf>
    <xf numFmtId="0" fontId="7" fillId="0" borderId="0" xfId="0" applyNumberFormat="1" applyFont="1"/>
    <xf numFmtId="0" fontId="6" fillId="0" borderId="0" xfId="0" pivotButton="1" applyFont="1"/>
    <xf numFmtId="0" fontId="6" fillId="0" borderId="0" xfId="0" applyFont="1" applyAlignment="1">
      <alignment horizontal="left"/>
    </xf>
    <xf numFmtId="0" fontId="6" fillId="0" borderId="0" xfId="0" applyNumberFormat="1" applyFont="1"/>
    <xf numFmtId="0" fontId="11" fillId="2" borderId="4" xfId="0" applyFont="1" applyFill="1" applyBorder="1" applyAlignment="1">
      <alignment horizontal="center" vertical="center" wrapText="1"/>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2" borderId="5" xfId="0" applyFont="1" applyFill="1" applyBorder="1" applyAlignment="1">
      <alignment horizontal="center" vertical="center"/>
    </xf>
    <xf numFmtId="0" fontId="6" fillId="0" borderId="0" xfId="0" pivotButton="1" applyFont="1" applyAlignment="1">
      <alignment horizontal="center" vertical="center"/>
    </xf>
    <xf numFmtId="0" fontId="6" fillId="0" borderId="0" xfId="0" applyNumberFormat="1" applyFont="1" applyAlignment="1">
      <alignment horizontal="center" vertical="center"/>
    </xf>
    <xf numFmtId="0" fontId="5" fillId="6" borderId="0" xfId="0" applyFont="1" applyFill="1"/>
    <xf numFmtId="0" fontId="12" fillId="2" borderId="0" xfId="0" applyFont="1" applyFill="1" applyAlignment="1">
      <alignment horizontal="center" vertical="center"/>
    </xf>
    <xf numFmtId="0" fontId="7" fillId="0" borderId="0" xfId="0" pivotButton="1" applyFont="1" applyAlignment="1">
      <alignment horizontal="center" vertical="center"/>
    </xf>
    <xf numFmtId="0" fontId="7" fillId="0" borderId="0" xfId="0" applyNumberFormat="1" applyFont="1" applyAlignment="1">
      <alignment horizontal="center" vertical="center"/>
    </xf>
    <xf numFmtId="0" fontId="0" fillId="0" borderId="0" xfId="0" pivotButton="1" applyAlignment="1">
      <alignment horizontal="center" vertical="center"/>
    </xf>
    <xf numFmtId="0" fontId="24" fillId="0" borderId="0" xfId="0" applyFont="1" applyFill="1" applyBorder="1" applyAlignment="1">
      <alignment horizontal="center" vertical="center"/>
    </xf>
    <xf numFmtId="0" fontId="8" fillId="5" borderId="0" xfId="0" applyFont="1" applyFill="1" applyAlignment="1">
      <alignment horizontal="center" vertical="center"/>
    </xf>
    <xf numFmtId="0" fontId="12" fillId="2" borderId="0" xfId="0" applyFont="1" applyFill="1" applyBorder="1" applyAlignment="1">
      <alignment horizontal="center" vertical="center"/>
    </xf>
    <xf numFmtId="0" fontId="12" fillId="0" borderId="0" xfId="0" applyFont="1" applyFill="1" applyAlignment="1">
      <alignment horizontal="center" vertical="center"/>
    </xf>
    <xf numFmtId="0" fontId="25" fillId="5" borderId="0" xfId="0" applyFont="1" applyFill="1" applyAlignment="1">
      <alignment horizontal="center" vertical="center"/>
    </xf>
    <xf numFmtId="0" fontId="15" fillId="0" borderId="0" xfId="3" applyFont="1" applyAlignment="1">
      <alignment horizontal="center" vertical="center"/>
    </xf>
    <xf numFmtId="0" fontId="15" fillId="0" borderId="0" xfId="3" applyFont="1" applyFill="1" applyAlignment="1">
      <alignment horizontal="center" vertical="center"/>
    </xf>
    <xf numFmtId="0" fontId="0" fillId="0" borderId="0" xfId="0" applyFill="1" applyAlignment="1">
      <alignment horizontal="center"/>
    </xf>
    <xf numFmtId="0" fontId="0" fillId="0" borderId="0" xfId="0" applyFill="1" applyAlignment="1"/>
    <xf numFmtId="0" fontId="0" fillId="0" borderId="0" xfId="0" applyFill="1"/>
    <xf numFmtId="0" fontId="23" fillId="0" borderId="0" xfId="0" applyFont="1" applyFill="1" applyAlignment="1">
      <alignment horizontal="center" vertical="center"/>
    </xf>
    <xf numFmtId="0" fontId="25" fillId="0" borderId="0" xfId="0" applyFont="1" applyFill="1" applyAlignment="1">
      <alignment horizontal="center" vertical="center"/>
    </xf>
    <xf numFmtId="0" fontId="23" fillId="0" borderId="0" xfId="3" applyFont="1" applyFill="1" applyAlignment="1">
      <alignment horizontal="center" vertical="center"/>
    </xf>
    <xf numFmtId="0" fontId="22" fillId="0" borderId="0" xfId="0" applyFont="1" applyFill="1" applyAlignment="1">
      <alignment horizontal="center" vertical="center"/>
    </xf>
    <xf numFmtId="0" fontId="12" fillId="7" borderId="0" xfId="0" applyFont="1" applyFill="1" applyAlignment="1">
      <alignment horizontal="center" vertical="center"/>
    </xf>
    <xf numFmtId="0" fontId="12" fillId="7" borderId="0" xfId="3" applyFont="1" applyFill="1" applyAlignment="1">
      <alignment horizontal="center" vertical="center"/>
    </xf>
    <xf numFmtId="0" fontId="12" fillId="7" borderId="0" xfId="3" applyFont="1" applyFill="1" applyBorder="1" applyAlignment="1">
      <alignment horizontal="center" vertical="center"/>
    </xf>
    <xf numFmtId="0" fontId="15" fillId="7" borderId="0" xfId="3" applyFont="1" applyFill="1" applyBorder="1" applyAlignment="1">
      <alignment horizontal="center" vertical="center"/>
    </xf>
    <xf numFmtId="0" fontId="15" fillId="7" borderId="0" xfId="3" applyFont="1" applyFill="1" applyAlignment="1">
      <alignment horizontal="center" vertical="center"/>
    </xf>
    <xf numFmtId="0" fontId="28" fillId="3" borderId="0" xfId="1" applyFont="1" applyAlignment="1">
      <alignment horizontal="center" vertical="center"/>
    </xf>
    <xf numFmtId="0" fontId="17" fillId="7" borderId="0" xfId="0" applyFont="1" applyFill="1" applyAlignment="1">
      <alignment horizontal="center"/>
    </xf>
    <xf numFmtId="0" fontId="29" fillId="4" borderId="0" xfId="2" applyFont="1" applyAlignment="1">
      <alignment horizontal="center" vertical="center"/>
    </xf>
    <xf numFmtId="0" fontId="16" fillId="7" borderId="0" xfId="0" applyFont="1" applyFill="1" applyAlignment="1">
      <alignment horizontal="center"/>
    </xf>
    <xf numFmtId="0" fontId="18" fillId="7" borderId="0" xfId="0" applyFont="1" applyFill="1" applyAlignment="1">
      <alignment horizontal="center"/>
    </xf>
    <xf numFmtId="0" fontId="16" fillId="0" borderId="0" xfId="0" applyFont="1" applyFill="1" applyAlignment="1">
      <alignment horizontal="center"/>
    </xf>
    <xf numFmtId="0" fontId="29" fillId="0" borderId="0" xfId="2" applyFont="1" applyFill="1" applyAlignment="1">
      <alignment horizontal="center" vertical="center"/>
    </xf>
    <xf numFmtId="0" fontId="14" fillId="7" borderId="0" xfId="3" applyFont="1" applyFill="1" applyAlignment="1">
      <alignment horizontal="center" vertical="center"/>
    </xf>
    <xf numFmtId="0" fontId="0" fillId="7" borderId="0" xfId="0" applyFill="1" applyAlignment="1">
      <alignment horizontal="center" vertical="center"/>
    </xf>
    <xf numFmtId="0" fontId="26" fillId="7" borderId="0" xfId="3" applyFont="1" applyFill="1" applyAlignment="1">
      <alignment horizontal="center" vertical="center"/>
    </xf>
    <xf numFmtId="0" fontId="12" fillId="7" borderId="0" xfId="0" applyFont="1" applyFill="1" applyBorder="1" applyAlignment="1">
      <alignment horizontal="center" vertical="center"/>
    </xf>
    <xf numFmtId="0" fontId="24" fillId="0" borderId="9" xfId="0" applyFont="1" applyBorder="1" applyAlignment="1">
      <alignment horizontal="center" vertical="center"/>
    </xf>
    <xf numFmtId="0" fontId="16" fillId="7" borderId="0" xfId="0" applyFont="1" applyFill="1" applyAlignment="1">
      <alignment horizontal="center" vertical="center"/>
    </xf>
    <xf numFmtId="0" fontId="22" fillId="7" borderId="0" xfId="0" applyFont="1" applyFill="1" applyAlignment="1">
      <alignment horizontal="center" vertical="center"/>
    </xf>
    <xf numFmtId="0" fontId="24" fillId="0" borderId="7" xfId="0" applyFont="1" applyBorder="1" applyAlignment="1">
      <alignment horizontal="center" vertical="center"/>
    </xf>
    <xf numFmtId="0" fontId="30" fillId="0" borderId="0" xfId="0" applyFont="1" applyFill="1" applyAlignment="1">
      <alignment horizontal="center" vertical="center"/>
    </xf>
    <xf numFmtId="0" fontId="31" fillId="0" borderId="0" xfId="0" applyFont="1" applyFill="1" applyAlignment="1">
      <alignment horizontal="center" vertical="center"/>
    </xf>
    <xf numFmtId="164" fontId="17" fillId="7" borderId="0" xfId="1" applyNumberFormat="1" applyFont="1" applyFill="1" applyAlignment="1">
      <alignment horizontal="center" vertical="center"/>
    </xf>
    <xf numFmtId="164" fontId="32" fillId="0" borderId="0" xfId="1" applyNumberFormat="1" applyFont="1" applyFill="1" applyAlignment="1">
      <alignment horizontal="center" vertical="center"/>
    </xf>
    <xf numFmtId="0" fontId="12" fillId="7" borderId="0" xfId="0" applyFont="1" applyFill="1" applyBorder="1" applyAlignment="1">
      <alignment horizontal="center" vertical="center"/>
    </xf>
    <xf numFmtId="0" fontId="4" fillId="0" borderId="0" xfId="0" applyFont="1" applyFill="1" applyBorder="1" applyAlignment="1">
      <alignment horizontal="center" vertical="center"/>
    </xf>
    <xf numFmtId="0" fontId="19" fillId="6" borderId="0" xfId="0" applyFont="1" applyFill="1" applyBorder="1" applyAlignment="1">
      <alignment horizontal="center" vertical="center"/>
    </xf>
    <xf numFmtId="0" fontId="6" fillId="7" borderId="0" xfId="0" applyFont="1" applyFill="1" applyAlignment="1">
      <alignment horizontal="center" vertical="center"/>
    </xf>
    <xf numFmtId="0" fontId="15" fillId="7" borderId="0" xfId="3" applyFont="1" applyFill="1" applyBorder="1" applyAlignment="1">
      <alignment horizontal="center" vertical="center"/>
    </xf>
    <xf numFmtId="0" fontId="4" fillId="7" borderId="0" xfId="0" applyFont="1" applyFill="1" applyBorder="1" applyAlignment="1">
      <alignment horizontal="center" vertical="center"/>
    </xf>
    <xf numFmtId="0" fontId="19" fillId="6" borderId="0" xfId="0" applyFont="1" applyFill="1" applyAlignment="1">
      <alignment horizontal="center" vertical="center"/>
    </xf>
    <xf numFmtId="0" fontId="19" fillId="6" borderId="0" xfId="0" applyFont="1" applyFill="1" applyAlignment="1">
      <alignment horizontal="center"/>
    </xf>
    <xf numFmtId="0" fontId="16" fillId="7" borderId="0" xfId="0" applyFont="1" applyFill="1" applyAlignment="1">
      <alignment horizontal="center" vertical="center"/>
    </xf>
    <xf numFmtId="0" fontId="22" fillId="0" borderId="0" xfId="0" applyFont="1" applyFill="1" applyBorder="1" applyAlignment="1">
      <alignment horizontal="center" vertical="center"/>
    </xf>
    <xf numFmtId="0" fontId="22" fillId="7" borderId="0" xfId="0" applyFont="1" applyFill="1" applyAlignment="1">
      <alignment horizontal="center" vertical="center"/>
    </xf>
    <xf numFmtId="0" fontId="33" fillId="0" borderId="0" xfId="3" applyFont="1" applyAlignment="1">
      <alignment horizontal="center" vertical="center"/>
    </xf>
  </cellXfs>
  <cellStyles count="4">
    <cellStyle name="Normal" xfId="0" builtinId="0"/>
    <cellStyle name="היפר-קישור" xfId="3" builtinId="8"/>
    <cellStyle name="טוב" xfId="1" builtinId="26"/>
    <cellStyle name="רע" xfId="2" builtinId="27"/>
  </cellStyles>
  <dxfs count="1689">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font>
        <name val="Calibri"/>
        <scheme val="none"/>
      </font>
    </dxf>
    <dxf>
      <font>
        <sz val="10"/>
      </font>
    </dxf>
    <dxf>
      <font>
        <sz val="11"/>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font>
        <sz val="10"/>
      </font>
    </dxf>
    <dxf>
      <font>
        <sz val="11"/>
      </font>
    </dxf>
    <dxf>
      <font>
        <name val="Calibri"/>
        <scheme val="none"/>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font>
        <name val="Calibri"/>
        <scheme val="none"/>
      </font>
    </dxf>
    <dxf>
      <font>
        <sz val="10"/>
      </font>
    </dxf>
    <dxf>
      <font>
        <sz val="11"/>
      </font>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sz val="12"/>
      </font>
    </dxf>
    <dxf>
      <font>
        <sz val="11"/>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ill>
        <patternFill patternType="solid">
          <bgColor theme="8"/>
        </patternFill>
      </fill>
    </dxf>
    <dxf>
      <font>
        <sz val="12"/>
      </font>
    </dxf>
    <dxf>
      <font>
        <sz val="11"/>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ill>
        <patternFill patternType="solid">
          <bgColor theme="8"/>
        </patternFill>
      </fill>
    </dxf>
    <dxf>
      <font>
        <sz val="12"/>
      </font>
    </dxf>
    <dxf>
      <font>
        <sz val="11"/>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ill>
        <patternFill patternType="solid">
          <bgColor theme="8"/>
        </patternFill>
      </fill>
    </dxf>
    <dxf>
      <font>
        <sz val="12"/>
      </font>
    </dxf>
    <dxf>
      <font>
        <sz val="11"/>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ill>
        <patternFill patternType="solid">
          <bgColor theme="8"/>
        </patternFill>
      </fill>
    </dxf>
    <dxf>
      <font>
        <sz val="12"/>
      </font>
    </dxf>
    <dxf>
      <font>
        <sz val="11"/>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ill>
        <patternFill patternType="solid">
          <bgColor theme="8"/>
        </patternFill>
      </fill>
    </dxf>
    <dxf>
      <font>
        <sz val="12"/>
      </font>
    </dxf>
    <dxf>
      <font>
        <sz val="11"/>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ill>
        <patternFill patternType="solid">
          <bgColor theme="8"/>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s>
  <tableStyles count="0" defaultTableStyle="TableStyleMedium9" defaultPivotStyle="PivotStyleMedium7"/>
  <colors>
    <mruColors>
      <color rgb="FFEFC7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pivotCacheDefinition" Target="pivotCache/pivotCacheDefinition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pivotCacheDefinition" Target="pivotCache/pivotCacheDefinition6.xml"/><Relationship Id="rId47" Type="http://schemas.openxmlformats.org/officeDocument/2006/relationships/pivotCacheDefinition" Target="pivotCache/pivotCacheDefinition11.xml"/><Relationship Id="rId50" Type="http://schemas.openxmlformats.org/officeDocument/2006/relationships/pivotCacheDefinition" Target="pivotCache/pivotCacheDefinition14.xml"/><Relationship Id="rId55" Type="http://schemas.openxmlformats.org/officeDocument/2006/relationships/pivotCacheDefinition" Target="pivotCache/pivotCacheDefinition19.xml"/><Relationship Id="rId63" Type="http://schemas.openxmlformats.org/officeDocument/2006/relationships/pivotCacheDefinition" Target="pivotCache/pivotCacheDefinition2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pivotCacheDefinition" Target="pivotCache/pivotCacheDefinition1.xml"/><Relationship Id="rId40" Type="http://schemas.openxmlformats.org/officeDocument/2006/relationships/pivotCacheDefinition" Target="pivotCache/pivotCacheDefinition4.xml"/><Relationship Id="rId45" Type="http://schemas.openxmlformats.org/officeDocument/2006/relationships/pivotCacheDefinition" Target="pivotCache/pivotCacheDefinition9.xml"/><Relationship Id="rId53" Type="http://schemas.openxmlformats.org/officeDocument/2006/relationships/pivotCacheDefinition" Target="pivotCache/pivotCacheDefinition17.xml"/><Relationship Id="rId58" Type="http://schemas.openxmlformats.org/officeDocument/2006/relationships/pivotCacheDefinition" Target="pivotCache/pivotCacheDefinition22.xml"/><Relationship Id="rId66"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pivotCacheDefinition" Target="pivotCache/pivotCacheDefinition13.xml"/><Relationship Id="rId57" Type="http://schemas.openxmlformats.org/officeDocument/2006/relationships/pivotCacheDefinition" Target="pivotCache/pivotCacheDefinition21.xml"/><Relationship Id="rId61" Type="http://schemas.openxmlformats.org/officeDocument/2006/relationships/pivotCacheDefinition" Target="pivotCache/pivotCacheDefinition2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pivotCacheDefinition" Target="pivotCache/pivotCacheDefinition8.xml"/><Relationship Id="rId52" Type="http://schemas.openxmlformats.org/officeDocument/2006/relationships/pivotCacheDefinition" Target="pivotCache/pivotCacheDefinition16.xml"/><Relationship Id="rId60" Type="http://schemas.openxmlformats.org/officeDocument/2006/relationships/pivotCacheDefinition" Target="pivotCache/pivotCacheDefinition24.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pivotCacheDefinition" Target="pivotCache/pivotCacheDefinition7.xml"/><Relationship Id="rId48" Type="http://schemas.openxmlformats.org/officeDocument/2006/relationships/pivotCacheDefinition" Target="pivotCache/pivotCacheDefinition12.xml"/><Relationship Id="rId56" Type="http://schemas.openxmlformats.org/officeDocument/2006/relationships/pivotCacheDefinition" Target="pivotCache/pivotCacheDefinition20.xml"/><Relationship Id="rId64"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pivotCacheDefinition" Target="pivotCache/pivotCacheDefinition1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pivotCacheDefinition" Target="pivotCache/pivotCacheDefinition2.xml"/><Relationship Id="rId46" Type="http://schemas.openxmlformats.org/officeDocument/2006/relationships/pivotCacheDefinition" Target="pivotCache/pivotCacheDefinition10.xml"/><Relationship Id="rId59" Type="http://schemas.openxmlformats.org/officeDocument/2006/relationships/pivotCacheDefinition" Target="pivotCache/pivotCacheDefinition23.xml"/><Relationship Id="rId67"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pivotCacheDefinition" Target="pivotCache/pivotCacheDefinition5.xml"/><Relationship Id="rId54" Type="http://schemas.openxmlformats.org/officeDocument/2006/relationships/pivotCacheDefinition" Target="pivotCache/pivotCacheDefinition18.xml"/><Relationship Id="rId62" Type="http://schemas.openxmlformats.org/officeDocument/2006/relationships/pivotCacheDefinition" Target="pivotCache/pivotCacheDefinition26.xml"/></Relationships>
</file>

<file path=xl/drawings/_rels/drawing1.xml.rels><?xml version="1.0" encoding="UTF-8" standalone="yes"?>
<Relationships xmlns="http://schemas.openxmlformats.org/package/2006/relationships"><Relationship Id="rId1" Type="http://schemas.openxmlformats.org/officeDocument/2006/relationships/hyperlink" Target="#'Car Type'!A1"/></Relationships>
</file>

<file path=xl/drawings/drawing1.xml><?xml version="1.0" encoding="utf-8"?>
<xdr:wsDr xmlns:xdr="http://schemas.openxmlformats.org/drawingml/2006/spreadsheetDrawing" xmlns:a="http://schemas.openxmlformats.org/drawingml/2006/main">
  <xdr:twoCellAnchor>
    <xdr:from>
      <xdr:col>9</xdr:col>
      <xdr:colOff>7620</xdr:colOff>
      <xdr:row>1</xdr:row>
      <xdr:rowOff>182880</xdr:rowOff>
    </xdr:from>
    <xdr:to>
      <xdr:col>16</xdr:col>
      <xdr:colOff>906780</xdr:colOff>
      <xdr:row>43</xdr:row>
      <xdr:rowOff>99060</xdr:rowOff>
    </xdr:to>
    <mc:AlternateContent xmlns:mc="http://schemas.openxmlformats.org/markup-compatibility/2006">
      <mc:Choice xmlns:a14="http://schemas.microsoft.com/office/drawing/2010/main" Requires="a14">
        <xdr:sp macro="" textlink="">
          <xdr:nvSpPr>
            <xdr:cNvPr id="2" name="TextBox 1">
              <a:hlinkClick xmlns:r="http://schemas.openxmlformats.org/officeDocument/2006/relationships" r:id="rId1"/>
              <a:extLst>
                <a:ext uri="{FF2B5EF4-FFF2-40B4-BE49-F238E27FC236}">
                  <a16:creationId xmlns:a16="http://schemas.microsoft.com/office/drawing/2014/main" id="{B1D1F741-8C87-4BF9-BC32-77935905886B}"/>
                </a:ext>
              </a:extLst>
            </xdr:cNvPr>
            <xdr:cNvSpPr txBox="1"/>
          </xdr:nvSpPr>
          <xdr:spPr>
            <a:xfrm>
              <a:off x="9471660" y="381000"/>
              <a:ext cx="7299960" cy="7917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en-US" sz="2400">
                  <a:solidFill>
                    <a:schemeClr val="accent1"/>
                  </a:solidFill>
                  <a:effectLst/>
                  <a:latin typeface="+mn-lt"/>
                  <a:ea typeface="+mn-ea"/>
                  <a:cs typeface="+mn-cs"/>
                </a:rPr>
                <a:t>Bonus Exercise: Car Insurance</a:t>
              </a:r>
            </a:p>
            <a:p>
              <a:pPr rtl="0"/>
              <a:r>
                <a:rPr lang="en-US" sz="1200">
                  <a:solidFill>
                    <a:srgbClr val="7030A0"/>
                  </a:solidFill>
                  <a:effectLst/>
                  <a:latin typeface="+mn-lt"/>
                  <a:ea typeface="+mn-ea"/>
                  <a:cs typeface="+mn-cs"/>
                </a:rPr>
                <a:t>*For convenient use, press the links placed on the right side of each sheet (Starts from "Car Type")</a:t>
              </a:r>
            </a:p>
            <a:p>
              <a:pPr rtl="0"/>
              <a:br>
                <a:rPr lang="en-US" sz="1100">
                  <a:solidFill>
                    <a:schemeClr val="dk1"/>
                  </a:solidFill>
                  <a:effectLst/>
                  <a:latin typeface="+mn-lt"/>
                  <a:ea typeface="+mn-ea"/>
                  <a:cs typeface="+mn-cs"/>
                </a:rPr>
              </a:br>
              <a:r>
                <a:rPr lang="en-US" sz="1100">
                  <a:solidFill>
                    <a:schemeClr val="dk1"/>
                  </a:solidFill>
                  <a:effectLst/>
                  <a:latin typeface="+mn-lt"/>
                  <a:ea typeface="+mn-ea"/>
                  <a:cs typeface="+mn-cs"/>
                </a:rPr>
                <a:t>1.	For adjusting the car insurance price, we have a lot of attributes we can take in mind, from Wobi's 6 attributes, I chose 3 attributes and guessed if these attributes are considered as sensitive or less sensitive (sensitive: the impact on the price). The attributes I chose is: </a:t>
              </a:r>
            </a:p>
            <a:p>
              <a:pPr lvl="1" rtl="0"/>
              <a:r>
                <a:rPr lang="en-US" sz="1100" b="1">
                  <a:solidFill>
                    <a:schemeClr val="dk1"/>
                  </a:solidFill>
                  <a:effectLst/>
                  <a:latin typeface="+mn-lt"/>
                  <a:ea typeface="+mn-ea"/>
                  <a:cs typeface="+mn-cs"/>
                </a:rPr>
                <a:t>Claims in past 3 years:</a:t>
              </a:r>
              <a:r>
                <a:rPr lang="en-US" sz="1100">
                  <a:solidFill>
                    <a:schemeClr val="dk1"/>
                  </a:solidFill>
                  <a:effectLst/>
                  <a:latin typeface="+mn-lt"/>
                  <a:ea typeface="+mn-ea"/>
                  <a:cs typeface="+mn-cs"/>
                </a:rPr>
                <a:t> In my opinion this attribute should be the one of the most influencing on the car insurance price, from this attribute we can understand the most important information about our driver, its directly related to our goal target– whether the car driver will do another car accident or not and how many times he was involved with lawsuits related to car accidents, therefore I would score this attribute as P=20% (sensitivity).  </a:t>
              </a:r>
            </a:p>
            <a:p>
              <a:pPr lvl="1" rtl="0"/>
              <a:r>
                <a:rPr lang="en-US" sz="1100" b="1">
                  <a:solidFill>
                    <a:schemeClr val="dk1"/>
                  </a:solidFill>
                  <a:effectLst/>
                  <a:latin typeface="+mn-lt"/>
                  <a:ea typeface="+mn-ea"/>
                  <a:cs typeface="+mn-cs"/>
                </a:rPr>
                <a:t>Car model and details: </a:t>
              </a:r>
              <a:r>
                <a:rPr lang="en-US" sz="1100">
                  <a:solidFill>
                    <a:schemeClr val="dk1"/>
                  </a:solidFill>
                  <a:effectLst/>
                  <a:latin typeface="+mn-lt"/>
                  <a:ea typeface="+mn-ea"/>
                  <a:cs typeface="+mn-cs"/>
                </a:rPr>
                <a:t>important attribute as well, its obvious that the car insurance price will be affected - the expensive the vehicle is the expensive the car insurance will be (considering the cost of repairing it). Moreover, if the car has new vehicle warning systems the probability of being involved in car accident are reducing therefore the price of insurance should decreased in accordance. I would give this attribute P=15% (sensitivity). </a:t>
              </a:r>
            </a:p>
            <a:p>
              <a:pPr lvl="1" rtl="0"/>
              <a:r>
                <a:rPr lang="en-US" sz="1100" b="1">
                  <a:solidFill>
                    <a:schemeClr val="dk1"/>
                  </a:solidFill>
                  <a:effectLst/>
                  <a:latin typeface="+mn-lt"/>
                  <a:ea typeface="+mn-ea"/>
                  <a:cs typeface="+mn-cs"/>
                </a:rPr>
                <a:t>Car use purpose: </a:t>
              </a:r>
              <a:r>
                <a:rPr lang="en-US" sz="1100">
                  <a:solidFill>
                    <a:schemeClr val="dk1"/>
                  </a:solidFill>
                  <a:effectLst/>
                  <a:latin typeface="+mn-lt"/>
                  <a:ea typeface="+mn-ea"/>
                  <a:cs typeface="+mn-cs"/>
                </a:rPr>
                <a:t>by this attribute the insurance company can measure the level of attachment of driver to his vehicle and thus assess the extent of his concern about the vehicle, if it’s a leasing car that used mostly for work purposes the driver won't care about the car and the probability to active the car insurance will be higher. In addition, by checking the amount of this car usage (with questions - does your partner has a car? Is it a leasing car?) the insurance company can estimate the price as will therefore the price will be sensitive to this attribute as well, I would score this attribute as P=10% (sensitivity). </a:t>
              </a:r>
            </a:p>
            <a:p>
              <a:pPr rtl="0"/>
              <a:r>
                <a:rPr lang="en-US" sz="1100">
                  <a:solidFill>
                    <a:schemeClr val="dk1"/>
                  </a:solidFill>
                  <a:effectLst/>
                  <a:latin typeface="+mn-lt"/>
                  <a:ea typeface="+mn-ea"/>
                  <a:cs typeface="+mn-cs"/>
                </a:rPr>
                <a:t>3.	The sensitivity measuring achieved by ID3 algorithm, with that algorithm I computed the probabilities for success (Bought Car Insurance = Yes). The algorithm is checking which attribute is the most influential in purchasing the car insurance. At branches that has even probabilities the algorithm chose randomly (between Yes/No). By measuring which branch has the highest probability for success (Bought Car Insurance = Yes) I can tell which category has the highest demand, therefore, I can raise its price, under consideration that customers will still purchase the insurance due to the high demand.</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In our case, the leading attribute is </a:t>
              </a:r>
              <a:r>
                <a:rPr lang="en-US" sz="1100" b="1">
                  <a:solidFill>
                    <a:schemeClr val="dk1"/>
                  </a:solidFill>
                  <a:effectLst/>
                  <a:latin typeface="+mn-lt"/>
                  <a:ea typeface="+mn-ea"/>
                  <a:cs typeface="+mn-cs"/>
                </a:rPr>
                <a:t>Car Type</a:t>
              </a:r>
              <a:r>
                <a:rPr lang="en-US" sz="1100">
                  <a:solidFill>
                    <a:schemeClr val="dk1"/>
                  </a:solidFill>
                  <a:effectLst/>
                  <a:latin typeface="+mn-lt"/>
                  <a:ea typeface="+mn-ea"/>
                  <a:cs typeface="+mn-cs"/>
                </a:rPr>
                <a:t> (Contains most of the information), that attribute divided into 4 categories: Compact, Executive, Family &amp; SUV. Let (Bought Car Insurance = "Yes") considered as success. </a:t>
              </a:r>
            </a:p>
            <a:p>
              <a:pPr lvl="0" rtl="0"/>
              <a:r>
                <a:rPr lang="en-US" sz="1100">
                  <a:solidFill>
                    <a:schemeClr val="dk1"/>
                  </a:solidFill>
                  <a:effectLst/>
                  <a:latin typeface="+mn-lt"/>
                  <a:ea typeface="+mn-ea"/>
                  <a:cs typeface="+mn-cs"/>
                </a:rPr>
                <a:t>Compact: achieved 7 successes out of 9 branches, its sensitivity score will be:  </a:t>
              </a:r>
              <a14:m>
                <m:oMath xmlns:m="http://schemas.openxmlformats.org/officeDocument/2006/math">
                  <m:f>
                    <m:fPr>
                      <m:ctrlPr>
                        <a:rPr lang="en-US" sz="1100" i="1">
                          <a:solidFill>
                            <a:schemeClr val="dk1"/>
                          </a:solidFill>
                          <a:effectLst/>
                          <a:latin typeface="+mn-lt"/>
                          <a:ea typeface="+mn-ea"/>
                          <a:cs typeface="+mn-cs"/>
                        </a:rPr>
                      </m:ctrlPr>
                    </m:fPr>
                    <m:num>
                      <m:r>
                        <a:rPr lang="en-US" sz="1100" i="1">
                          <a:solidFill>
                            <a:schemeClr val="dk1"/>
                          </a:solidFill>
                          <a:effectLst/>
                          <a:latin typeface="+mn-lt"/>
                          <a:ea typeface="+mn-ea"/>
                          <a:cs typeface="+mn-cs"/>
                        </a:rPr>
                        <m:t>7</m:t>
                      </m:r>
                    </m:num>
                    <m:den>
                      <m:r>
                        <a:rPr lang="en-US" sz="1100" i="1">
                          <a:solidFill>
                            <a:schemeClr val="dk1"/>
                          </a:solidFill>
                          <a:effectLst/>
                          <a:latin typeface="+mn-lt"/>
                          <a:ea typeface="+mn-ea"/>
                          <a:cs typeface="+mn-cs"/>
                        </a:rPr>
                        <m:t>9</m:t>
                      </m:r>
                    </m:den>
                  </m:f>
                </m:oMath>
              </a14:m>
              <a:r>
                <a:rPr lang="en-US" sz="1100">
                  <a:solidFill>
                    <a:schemeClr val="dk1"/>
                  </a:solidFill>
                  <a:effectLst/>
                  <a:latin typeface="+mn-lt"/>
                  <a:ea typeface="+mn-ea"/>
                  <a:cs typeface="+mn-cs"/>
                </a:rPr>
                <a:t>  = 0.7777</a:t>
              </a:r>
            </a:p>
            <a:p>
              <a:pPr lvl="0" rtl="0"/>
              <a:r>
                <a:rPr lang="en-US" sz="1100">
                  <a:solidFill>
                    <a:schemeClr val="dk1"/>
                  </a:solidFill>
                  <a:effectLst/>
                  <a:latin typeface="+mn-lt"/>
                  <a:ea typeface="+mn-ea"/>
                  <a:cs typeface="+mn-cs"/>
                </a:rPr>
                <a:t>Executive: achieved 4 successes out of 6 branches, its sensitivity score will be: </a:t>
              </a:r>
              <a14:m>
                <m:oMath xmlns:m="http://schemas.openxmlformats.org/officeDocument/2006/math">
                  <m:f>
                    <m:fPr>
                      <m:ctrlPr>
                        <a:rPr lang="en-US" sz="1100" i="1">
                          <a:solidFill>
                            <a:schemeClr val="dk1"/>
                          </a:solidFill>
                          <a:effectLst/>
                          <a:latin typeface="+mn-lt"/>
                          <a:ea typeface="+mn-ea"/>
                          <a:cs typeface="+mn-cs"/>
                        </a:rPr>
                      </m:ctrlPr>
                    </m:fPr>
                    <m:num>
                      <m:r>
                        <a:rPr lang="en-US" sz="1100" i="1">
                          <a:solidFill>
                            <a:schemeClr val="dk1"/>
                          </a:solidFill>
                          <a:effectLst/>
                          <a:latin typeface="+mn-lt"/>
                          <a:ea typeface="+mn-ea"/>
                          <a:cs typeface="+mn-cs"/>
                        </a:rPr>
                        <m:t>4</m:t>
                      </m:r>
                    </m:num>
                    <m:den>
                      <m:r>
                        <a:rPr lang="en-US" sz="1100" i="1">
                          <a:solidFill>
                            <a:schemeClr val="dk1"/>
                          </a:solidFill>
                          <a:effectLst/>
                          <a:latin typeface="+mn-lt"/>
                          <a:ea typeface="+mn-ea"/>
                          <a:cs typeface="+mn-cs"/>
                        </a:rPr>
                        <m:t>6</m:t>
                      </m:r>
                    </m:den>
                  </m:f>
                </m:oMath>
              </a14:m>
              <a:r>
                <a:rPr lang="en-US" sz="1100">
                  <a:solidFill>
                    <a:schemeClr val="dk1"/>
                  </a:solidFill>
                  <a:effectLst/>
                  <a:latin typeface="+mn-lt"/>
                  <a:ea typeface="+mn-ea"/>
                  <a:cs typeface="+mn-cs"/>
                </a:rPr>
                <a:t>  =  </a:t>
              </a:r>
              <a14:m>
                <m:oMath xmlns:m="http://schemas.openxmlformats.org/officeDocument/2006/math">
                  <m:f>
                    <m:fPr>
                      <m:ctrlPr>
                        <a:rPr lang="en-US" sz="1100" i="1">
                          <a:solidFill>
                            <a:schemeClr val="dk1"/>
                          </a:solidFill>
                          <a:effectLst/>
                          <a:latin typeface="+mn-lt"/>
                          <a:ea typeface="+mn-ea"/>
                          <a:cs typeface="+mn-cs"/>
                        </a:rPr>
                      </m:ctrlPr>
                    </m:fPr>
                    <m:num>
                      <m:r>
                        <a:rPr lang="en-US" sz="1100" i="1">
                          <a:solidFill>
                            <a:schemeClr val="dk1"/>
                          </a:solidFill>
                          <a:effectLst/>
                          <a:latin typeface="+mn-lt"/>
                          <a:ea typeface="+mn-ea"/>
                          <a:cs typeface="+mn-cs"/>
                        </a:rPr>
                        <m:t>2</m:t>
                      </m:r>
                    </m:num>
                    <m:den>
                      <m:r>
                        <a:rPr lang="en-US" sz="1100" i="1">
                          <a:solidFill>
                            <a:schemeClr val="dk1"/>
                          </a:solidFill>
                          <a:effectLst/>
                          <a:latin typeface="+mn-lt"/>
                          <a:ea typeface="+mn-ea"/>
                          <a:cs typeface="+mn-cs"/>
                        </a:rPr>
                        <m:t>3</m:t>
                      </m:r>
                    </m:den>
                  </m:f>
                </m:oMath>
              </a14:m>
              <a:r>
                <a:rPr lang="en-US" sz="1100">
                  <a:solidFill>
                    <a:schemeClr val="dk1"/>
                  </a:solidFill>
                  <a:effectLst/>
                  <a:latin typeface="+mn-lt"/>
                  <a:ea typeface="+mn-ea"/>
                  <a:cs typeface="+mn-cs"/>
                </a:rPr>
                <a:t>  = 0.6666</a:t>
              </a:r>
            </a:p>
            <a:p>
              <a:pPr lvl="0" rtl="0"/>
              <a:r>
                <a:rPr lang="en-US" sz="1100">
                  <a:solidFill>
                    <a:schemeClr val="dk1"/>
                  </a:solidFill>
                  <a:effectLst/>
                  <a:latin typeface="+mn-lt"/>
                  <a:ea typeface="+mn-ea"/>
                  <a:cs typeface="+mn-cs"/>
                </a:rPr>
                <a:t>Family: achieved 10 successes out of 16 branches, its sensitivity score will be: </a:t>
              </a:r>
              <a14:m>
                <m:oMath xmlns:m="http://schemas.openxmlformats.org/officeDocument/2006/math">
                  <m:f>
                    <m:fPr>
                      <m:ctrlPr>
                        <a:rPr lang="en-US" sz="1100" i="1">
                          <a:solidFill>
                            <a:schemeClr val="dk1"/>
                          </a:solidFill>
                          <a:effectLst/>
                          <a:latin typeface="+mn-lt"/>
                          <a:ea typeface="+mn-ea"/>
                          <a:cs typeface="+mn-cs"/>
                        </a:rPr>
                      </m:ctrlPr>
                    </m:fPr>
                    <m:num>
                      <m:r>
                        <a:rPr lang="en-US" sz="1100" i="1">
                          <a:solidFill>
                            <a:schemeClr val="dk1"/>
                          </a:solidFill>
                          <a:effectLst/>
                          <a:latin typeface="+mn-lt"/>
                          <a:ea typeface="+mn-ea"/>
                          <a:cs typeface="+mn-cs"/>
                        </a:rPr>
                        <m:t>10</m:t>
                      </m:r>
                    </m:num>
                    <m:den>
                      <m:r>
                        <a:rPr lang="en-US" sz="1100" i="1">
                          <a:solidFill>
                            <a:schemeClr val="dk1"/>
                          </a:solidFill>
                          <a:effectLst/>
                          <a:latin typeface="+mn-lt"/>
                          <a:ea typeface="+mn-ea"/>
                          <a:cs typeface="+mn-cs"/>
                        </a:rPr>
                        <m:t>16</m:t>
                      </m:r>
                    </m:den>
                  </m:f>
                  <m:r>
                    <a:rPr lang="en-US" sz="1100" i="1">
                      <a:solidFill>
                        <a:schemeClr val="dk1"/>
                      </a:solidFill>
                      <a:effectLst/>
                      <a:latin typeface="+mn-lt"/>
                      <a:ea typeface="+mn-ea"/>
                      <a:cs typeface="+mn-cs"/>
                    </a:rPr>
                    <m:t>= </m:t>
                  </m:r>
                </m:oMath>
              </a14:m>
              <a:r>
                <a:rPr lang="en-US" sz="1100">
                  <a:solidFill>
                    <a:schemeClr val="dk1"/>
                  </a:solidFill>
                  <a:effectLst/>
                  <a:latin typeface="+mn-lt"/>
                  <a:ea typeface="+mn-ea"/>
                  <a:cs typeface="+mn-cs"/>
                </a:rPr>
                <a:t> </a:t>
              </a:r>
              <a14:m>
                <m:oMath xmlns:m="http://schemas.openxmlformats.org/officeDocument/2006/math">
                  <m:f>
                    <m:fPr>
                      <m:ctrlPr>
                        <a:rPr lang="en-US" sz="1100" i="1">
                          <a:solidFill>
                            <a:schemeClr val="dk1"/>
                          </a:solidFill>
                          <a:effectLst/>
                          <a:latin typeface="+mn-lt"/>
                          <a:ea typeface="+mn-ea"/>
                          <a:cs typeface="+mn-cs"/>
                        </a:rPr>
                      </m:ctrlPr>
                    </m:fPr>
                    <m:num>
                      <m:r>
                        <a:rPr lang="en-US" sz="1100" i="1">
                          <a:solidFill>
                            <a:schemeClr val="dk1"/>
                          </a:solidFill>
                          <a:effectLst/>
                          <a:latin typeface="+mn-lt"/>
                          <a:ea typeface="+mn-ea"/>
                          <a:cs typeface="+mn-cs"/>
                        </a:rPr>
                        <m:t>5</m:t>
                      </m:r>
                    </m:num>
                    <m:den>
                      <m:r>
                        <a:rPr lang="en-US" sz="1100" i="1">
                          <a:solidFill>
                            <a:schemeClr val="dk1"/>
                          </a:solidFill>
                          <a:effectLst/>
                          <a:latin typeface="+mn-lt"/>
                          <a:ea typeface="+mn-ea"/>
                          <a:cs typeface="+mn-cs"/>
                        </a:rPr>
                        <m:t>8</m:t>
                      </m:r>
                    </m:den>
                  </m:f>
                </m:oMath>
              </a14:m>
              <a:r>
                <a:rPr lang="en-US" sz="1100">
                  <a:solidFill>
                    <a:schemeClr val="dk1"/>
                  </a:solidFill>
                  <a:effectLst/>
                  <a:latin typeface="+mn-lt"/>
                  <a:ea typeface="+mn-ea"/>
                  <a:cs typeface="+mn-cs"/>
                </a:rPr>
                <a:t>  = 0.625</a:t>
              </a:r>
            </a:p>
            <a:p>
              <a:pPr lvl="0" rtl="0"/>
              <a:r>
                <a:rPr lang="en-US" sz="1100">
                  <a:solidFill>
                    <a:schemeClr val="dk1"/>
                  </a:solidFill>
                  <a:effectLst/>
                  <a:latin typeface="+mn-lt"/>
                  <a:ea typeface="+mn-ea"/>
                  <a:cs typeface="+mn-cs"/>
                </a:rPr>
                <a:t>SUV: achieved 8 successes out of 12 branches, its sensitivity score will be: </a:t>
              </a:r>
              <a14:m>
                <m:oMath xmlns:m="http://schemas.openxmlformats.org/officeDocument/2006/math">
                  <m:f>
                    <m:fPr>
                      <m:ctrlPr>
                        <a:rPr lang="en-US" sz="1100" i="1">
                          <a:solidFill>
                            <a:schemeClr val="dk1"/>
                          </a:solidFill>
                          <a:effectLst/>
                          <a:latin typeface="+mn-lt"/>
                          <a:ea typeface="+mn-ea"/>
                          <a:cs typeface="+mn-cs"/>
                        </a:rPr>
                      </m:ctrlPr>
                    </m:fPr>
                    <m:num>
                      <m:r>
                        <a:rPr lang="en-US" sz="1100" i="1">
                          <a:solidFill>
                            <a:schemeClr val="dk1"/>
                          </a:solidFill>
                          <a:effectLst/>
                          <a:latin typeface="+mn-lt"/>
                          <a:ea typeface="+mn-ea"/>
                          <a:cs typeface="+mn-cs"/>
                        </a:rPr>
                        <m:t>8</m:t>
                      </m:r>
                    </m:num>
                    <m:den>
                      <m:r>
                        <a:rPr lang="en-US" sz="1100" i="1">
                          <a:solidFill>
                            <a:schemeClr val="dk1"/>
                          </a:solidFill>
                          <a:effectLst/>
                          <a:latin typeface="+mn-lt"/>
                          <a:ea typeface="+mn-ea"/>
                          <a:cs typeface="+mn-cs"/>
                        </a:rPr>
                        <m:t>12</m:t>
                      </m:r>
                    </m:den>
                  </m:f>
                </m:oMath>
              </a14:m>
              <a:r>
                <a:rPr lang="en-US" sz="1100">
                  <a:solidFill>
                    <a:schemeClr val="dk1"/>
                  </a:solidFill>
                  <a:effectLst/>
                  <a:latin typeface="+mn-lt"/>
                  <a:ea typeface="+mn-ea"/>
                  <a:cs typeface="+mn-cs"/>
                </a:rPr>
                <a:t> = </a:t>
              </a:r>
              <a14:m>
                <m:oMath xmlns:m="http://schemas.openxmlformats.org/officeDocument/2006/math">
                  <m:f>
                    <m:fPr>
                      <m:ctrlPr>
                        <a:rPr lang="en-US" sz="1100" i="1">
                          <a:solidFill>
                            <a:schemeClr val="dk1"/>
                          </a:solidFill>
                          <a:effectLst/>
                          <a:latin typeface="+mn-lt"/>
                          <a:ea typeface="+mn-ea"/>
                          <a:cs typeface="+mn-cs"/>
                        </a:rPr>
                      </m:ctrlPr>
                    </m:fPr>
                    <m:num>
                      <m:r>
                        <a:rPr lang="en-US" sz="1100" i="1">
                          <a:solidFill>
                            <a:schemeClr val="dk1"/>
                          </a:solidFill>
                          <a:effectLst/>
                          <a:latin typeface="+mn-lt"/>
                          <a:ea typeface="+mn-ea"/>
                          <a:cs typeface="+mn-cs"/>
                        </a:rPr>
                        <m:t>2</m:t>
                      </m:r>
                    </m:num>
                    <m:den>
                      <m:r>
                        <a:rPr lang="en-US" sz="1100" i="1">
                          <a:solidFill>
                            <a:schemeClr val="dk1"/>
                          </a:solidFill>
                          <a:effectLst/>
                          <a:latin typeface="+mn-lt"/>
                          <a:ea typeface="+mn-ea"/>
                          <a:cs typeface="+mn-cs"/>
                        </a:rPr>
                        <m:t>3</m:t>
                      </m:r>
                    </m:den>
                  </m:f>
                </m:oMath>
              </a14:m>
              <a:r>
                <a:rPr lang="en-US" sz="1100">
                  <a:solidFill>
                    <a:schemeClr val="dk1"/>
                  </a:solidFill>
                  <a:effectLst/>
                  <a:latin typeface="+mn-lt"/>
                  <a:ea typeface="+mn-ea"/>
                  <a:cs typeface="+mn-cs"/>
                </a:rPr>
                <a:t> = 0.6666</a:t>
              </a:r>
            </a:p>
            <a:p>
              <a:pPr rtl="0"/>
              <a:r>
                <a:rPr lang="en-US" sz="1100">
                  <a:solidFill>
                    <a:schemeClr val="dk1"/>
                  </a:solidFill>
                  <a:effectLst/>
                  <a:latin typeface="+mn-lt"/>
                  <a:ea typeface="+mn-ea"/>
                  <a:cs typeface="+mn-cs"/>
                </a:rPr>
                <a:t>We can infer from those results that Compact attribute should be the most sensitive (if our customer has Compact car his car insurance price should be the highest). Moreover, at branches with small number of nodes (2-3) and a lot of customers who bought insurance eventually (e.g. Compact&gt;2008-2011 or Compact&gt;2015-201 {presented at the excel file}) price should rise even more. Attributes with smaller sensitivity score will have smaller increase in their price.  </a:t>
              </a:r>
            </a:p>
            <a:p>
              <a:pPr rtl="0"/>
              <a:endParaRPr lang="en-US" sz="1100">
                <a:solidFill>
                  <a:schemeClr val="dk1"/>
                </a:solidFill>
                <a:effectLst/>
                <a:latin typeface="+mn-lt"/>
                <a:ea typeface="+mn-ea"/>
                <a:cs typeface="+mn-cs"/>
              </a:endParaRPr>
            </a:p>
            <a:p>
              <a:pPr rtl="0"/>
              <a:r>
                <a:rPr lang="en-US" sz="1100">
                  <a:solidFill>
                    <a:schemeClr val="dk1"/>
                  </a:solidFill>
                  <a:effectLst/>
                  <a:latin typeface="+mn-lt"/>
                  <a:ea typeface="+mn-ea"/>
                  <a:cs typeface="+mn-cs"/>
                </a:rPr>
                <a:t>*Three additional attributes for car insurance (even though some of them aren't that ethical): </a:t>
              </a:r>
            </a:p>
            <a:p>
              <a:pPr lvl="0" rtl="0"/>
              <a:r>
                <a:rPr lang="en-US" sz="1100">
                  <a:solidFill>
                    <a:schemeClr val="dk1"/>
                  </a:solidFill>
                  <a:effectLst/>
                  <a:latin typeface="+mn-lt"/>
                  <a:ea typeface="+mn-ea"/>
                  <a:cs typeface="+mn-cs"/>
                </a:rPr>
                <a:t>	*Medical history of the costumer: e.g. if one has epilepsy, he/she has higher chances of activating the 	insurance. </a:t>
              </a:r>
            </a:p>
            <a:p>
              <a:pPr lvl="0" rtl="0"/>
              <a:r>
                <a:rPr lang="en-US" sz="1100">
                  <a:solidFill>
                    <a:schemeClr val="dk1"/>
                  </a:solidFill>
                  <a:effectLst/>
                  <a:latin typeface="+mn-lt"/>
                  <a:ea typeface="+mn-ea"/>
                  <a:cs typeface="+mn-cs"/>
                </a:rPr>
                <a:t>	*Cars that are more likely to be stolen (from statistic results) </a:t>
              </a:r>
            </a:p>
            <a:p>
              <a:pPr lvl="0" rtl="0"/>
              <a:r>
                <a:rPr lang="en-US" sz="1100">
                  <a:solidFill>
                    <a:schemeClr val="dk1"/>
                  </a:solidFill>
                  <a:effectLst/>
                  <a:latin typeface="+mn-lt"/>
                  <a:ea typeface="+mn-ea"/>
                  <a:cs typeface="+mn-cs"/>
                </a:rPr>
                <a:t>	*Drugs using behaviors </a:t>
              </a:r>
            </a:p>
            <a:p>
              <a:endParaRPr lang="he-IL" sz="1100"/>
            </a:p>
          </xdr:txBody>
        </xdr:sp>
      </mc:Choice>
      <mc:Fallback>
        <xdr:sp macro="" textlink="">
          <xdr:nvSpPr>
            <xdr:cNvPr id="2" name="TextBox 1">
              <a:hlinkClick xmlns:r="http://schemas.openxmlformats.org/officeDocument/2006/relationships" r:id="rId1"/>
              <a:extLst>
                <a:ext uri="{FF2B5EF4-FFF2-40B4-BE49-F238E27FC236}">
                  <a16:creationId xmlns:a16="http://schemas.microsoft.com/office/drawing/2014/main" id="{B1D1F741-8C87-4BF9-BC32-77935905886B}"/>
                </a:ext>
              </a:extLst>
            </xdr:cNvPr>
            <xdr:cNvSpPr txBox="1"/>
          </xdr:nvSpPr>
          <xdr:spPr>
            <a:xfrm>
              <a:off x="9471660" y="381000"/>
              <a:ext cx="7299960" cy="7917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en-US" sz="2400">
                  <a:solidFill>
                    <a:schemeClr val="accent1"/>
                  </a:solidFill>
                  <a:effectLst/>
                  <a:latin typeface="+mn-lt"/>
                  <a:ea typeface="+mn-ea"/>
                  <a:cs typeface="+mn-cs"/>
                </a:rPr>
                <a:t>Bonus Exercise: Car Insurance</a:t>
              </a:r>
            </a:p>
            <a:p>
              <a:pPr rtl="0"/>
              <a:r>
                <a:rPr lang="en-US" sz="1200">
                  <a:solidFill>
                    <a:srgbClr val="7030A0"/>
                  </a:solidFill>
                  <a:effectLst/>
                  <a:latin typeface="+mn-lt"/>
                  <a:ea typeface="+mn-ea"/>
                  <a:cs typeface="+mn-cs"/>
                </a:rPr>
                <a:t>*For convenient use, press the links placed on the right side of each sheet (Starts from "Car Type")</a:t>
              </a:r>
            </a:p>
            <a:p>
              <a:pPr rtl="0"/>
              <a:br>
                <a:rPr lang="en-US" sz="1100">
                  <a:solidFill>
                    <a:schemeClr val="dk1"/>
                  </a:solidFill>
                  <a:effectLst/>
                  <a:latin typeface="+mn-lt"/>
                  <a:ea typeface="+mn-ea"/>
                  <a:cs typeface="+mn-cs"/>
                </a:rPr>
              </a:br>
              <a:r>
                <a:rPr lang="en-US" sz="1100">
                  <a:solidFill>
                    <a:schemeClr val="dk1"/>
                  </a:solidFill>
                  <a:effectLst/>
                  <a:latin typeface="+mn-lt"/>
                  <a:ea typeface="+mn-ea"/>
                  <a:cs typeface="+mn-cs"/>
                </a:rPr>
                <a:t>1.	For adjusting the car insurance price, we have a lot of attributes we can take in mind, from Wobi's 6 attributes, I chose 3 attributes and guessed if these attributes are considered as sensitive or less sensitive (sensitive: the impact on the price). The attributes I chose is: </a:t>
              </a:r>
            </a:p>
            <a:p>
              <a:pPr lvl="1" rtl="0"/>
              <a:r>
                <a:rPr lang="en-US" sz="1100" b="1">
                  <a:solidFill>
                    <a:schemeClr val="dk1"/>
                  </a:solidFill>
                  <a:effectLst/>
                  <a:latin typeface="+mn-lt"/>
                  <a:ea typeface="+mn-ea"/>
                  <a:cs typeface="+mn-cs"/>
                </a:rPr>
                <a:t>Claims in past 3 years:</a:t>
              </a:r>
              <a:r>
                <a:rPr lang="en-US" sz="1100">
                  <a:solidFill>
                    <a:schemeClr val="dk1"/>
                  </a:solidFill>
                  <a:effectLst/>
                  <a:latin typeface="+mn-lt"/>
                  <a:ea typeface="+mn-ea"/>
                  <a:cs typeface="+mn-cs"/>
                </a:rPr>
                <a:t> In my opinion this attribute should be the one of the most influencing on the car insurance price, from this attribute we can understand the most important information about our driver, its directly related to our goal target– whether the car driver will do another car accident or not and how many times he was involved with lawsuits related to car accidents, therefore I would score this attribute as P=20% (sensitivity).  </a:t>
              </a:r>
            </a:p>
            <a:p>
              <a:pPr lvl="1" rtl="0"/>
              <a:r>
                <a:rPr lang="en-US" sz="1100" b="1">
                  <a:solidFill>
                    <a:schemeClr val="dk1"/>
                  </a:solidFill>
                  <a:effectLst/>
                  <a:latin typeface="+mn-lt"/>
                  <a:ea typeface="+mn-ea"/>
                  <a:cs typeface="+mn-cs"/>
                </a:rPr>
                <a:t>Car model and details: </a:t>
              </a:r>
              <a:r>
                <a:rPr lang="en-US" sz="1100">
                  <a:solidFill>
                    <a:schemeClr val="dk1"/>
                  </a:solidFill>
                  <a:effectLst/>
                  <a:latin typeface="+mn-lt"/>
                  <a:ea typeface="+mn-ea"/>
                  <a:cs typeface="+mn-cs"/>
                </a:rPr>
                <a:t>important attribute as well, its obvious that the car insurance price will be affected - the expensive the vehicle is the expensive the car insurance will be (considering the cost of repairing it). Moreover, if the car has new vehicle warning systems the probability of being involved in car accident are reducing therefore the price of insurance should decreased in accordance. I would give this attribute P=15% (sensitivity). </a:t>
              </a:r>
            </a:p>
            <a:p>
              <a:pPr lvl="1" rtl="0"/>
              <a:r>
                <a:rPr lang="en-US" sz="1100" b="1">
                  <a:solidFill>
                    <a:schemeClr val="dk1"/>
                  </a:solidFill>
                  <a:effectLst/>
                  <a:latin typeface="+mn-lt"/>
                  <a:ea typeface="+mn-ea"/>
                  <a:cs typeface="+mn-cs"/>
                </a:rPr>
                <a:t>Car use purpose: </a:t>
              </a:r>
              <a:r>
                <a:rPr lang="en-US" sz="1100">
                  <a:solidFill>
                    <a:schemeClr val="dk1"/>
                  </a:solidFill>
                  <a:effectLst/>
                  <a:latin typeface="+mn-lt"/>
                  <a:ea typeface="+mn-ea"/>
                  <a:cs typeface="+mn-cs"/>
                </a:rPr>
                <a:t>by this attribute the insurance company can measure the level of attachment of driver to his vehicle and thus assess the extent of his concern about the vehicle, if it’s a leasing car that used mostly for work purposes the driver won't care about the car and the probability to active the car insurance will be higher. In addition, by checking the amount of this car usage (with questions - does your partner has a car? Is it a leasing car?) the insurance company can estimate the price as will therefore the price will be sensitive to this attribute as well, I would score this attribute as P=10% (sensitivity). </a:t>
              </a:r>
            </a:p>
            <a:p>
              <a:pPr rtl="0"/>
              <a:r>
                <a:rPr lang="en-US" sz="1100">
                  <a:solidFill>
                    <a:schemeClr val="dk1"/>
                  </a:solidFill>
                  <a:effectLst/>
                  <a:latin typeface="+mn-lt"/>
                  <a:ea typeface="+mn-ea"/>
                  <a:cs typeface="+mn-cs"/>
                </a:rPr>
                <a:t>3.	The sensitivity measuring achieved by ID3 algorithm, with that algorithm I computed the probabilities for success (Bought Car Insurance = Yes). The algorithm is checking which attribute is the most influential in purchasing the car insurance. At branches that has even probabilities the algorithm chose randomly (between Yes/No). By measuring which branch has the highest probability for success (Bought Car Insurance = Yes) I can tell which category has the highest demand, therefore, I can raise its price, under consideration that customers will still purchase the insurance due to the high demand.</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In our case, the leading attribute is </a:t>
              </a:r>
              <a:r>
                <a:rPr lang="en-US" sz="1100" b="1">
                  <a:solidFill>
                    <a:schemeClr val="dk1"/>
                  </a:solidFill>
                  <a:effectLst/>
                  <a:latin typeface="+mn-lt"/>
                  <a:ea typeface="+mn-ea"/>
                  <a:cs typeface="+mn-cs"/>
                </a:rPr>
                <a:t>Car Type</a:t>
              </a:r>
              <a:r>
                <a:rPr lang="en-US" sz="1100">
                  <a:solidFill>
                    <a:schemeClr val="dk1"/>
                  </a:solidFill>
                  <a:effectLst/>
                  <a:latin typeface="+mn-lt"/>
                  <a:ea typeface="+mn-ea"/>
                  <a:cs typeface="+mn-cs"/>
                </a:rPr>
                <a:t> (Contains most of the information), that attribute divided into 4 categories: Compact, Executive, Family &amp; SUV. Let (Bought Car Insurance = "Yes") considered as success. </a:t>
              </a:r>
            </a:p>
            <a:p>
              <a:pPr lvl="0" rtl="0"/>
              <a:r>
                <a:rPr lang="en-US" sz="1100">
                  <a:solidFill>
                    <a:schemeClr val="dk1"/>
                  </a:solidFill>
                  <a:effectLst/>
                  <a:latin typeface="+mn-lt"/>
                  <a:ea typeface="+mn-ea"/>
                  <a:cs typeface="+mn-cs"/>
                </a:rPr>
                <a:t>Compact: achieved 7 successes out of 9 branches, its sensitivity score will be:  </a:t>
              </a:r>
              <a:r>
                <a:rPr lang="en-US" sz="1100" i="0">
                  <a:solidFill>
                    <a:schemeClr val="dk1"/>
                  </a:solidFill>
                  <a:effectLst/>
                  <a:latin typeface="+mn-lt"/>
                  <a:ea typeface="+mn-ea"/>
                  <a:cs typeface="+mn-cs"/>
                </a:rPr>
                <a:t>7/9</a:t>
              </a:r>
              <a:r>
                <a:rPr lang="en-US" sz="1100">
                  <a:solidFill>
                    <a:schemeClr val="dk1"/>
                  </a:solidFill>
                  <a:effectLst/>
                  <a:latin typeface="+mn-lt"/>
                  <a:ea typeface="+mn-ea"/>
                  <a:cs typeface="+mn-cs"/>
                </a:rPr>
                <a:t>  = 0.7777</a:t>
              </a:r>
            </a:p>
            <a:p>
              <a:pPr lvl="0" rtl="0"/>
              <a:r>
                <a:rPr lang="en-US" sz="1100">
                  <a:solidFill>
                    <a:schemeClr val="dk1"/>
                  </a:solidFill>
                  <a:effectLst/>
                  <a:latin typeface="+mn-lt"/>
                  <a:ea typeface="+mn-ea"/>
                  <a:cs typeface="+mn-cs"/>
                </a:rPr>
                <a:t>Executive: achieved 4 successes out of 6 branches, its sensitivity score will be: </a:t>
              </a:r>
              <a:r>
                <a:rPr lang="en-US" sz="1100" i="0">
                  <a:solidFill>
                    <a:schemeClr val="dk1"/>
                  </a:solidFill>
                  <a:effectLst/>
                  <a:latin typeface="+mn-lt"/>
                  <a:ea typeface="+mn-ea"/>
                  <a:cs typeface="+mn-cs"/>
                </a:rPr>
                <a:t>4/6</a:t>
              </a:r>
              <a:r>
                <a:rPr lang="en-US" sz="1100">
                  <a:solidFill>
                    <a:schemeClr val="dk1"/>
                  </a:solidFill>
                  <a:effectLst/>
                  <a:latin typeface="+mn-lt"/>
                  <a:ea typeface="+mn-ea"/>
                  <a:cs typeface="+mn-cs"/>
                </a:rPr>
                <a:t>  =  </a:t>
              </a:r>
              <a:r>
                <a:rPr lang="en-US" sz="1100" i="0">
                  <a:solidFill>
                    <a:schemeClr val="dk1"/>
                  </a:solidFill>
                  <a:effectLst/>
                  <a:latin typeface="+mn-lt"/>
                  <a:ea typeface="+mn-ea"/>
                  <a:cs typeface="+mn-cs"/>
                </a:rPr>
                <a:t>2/3</a:t>
              </a:r>
              <a:r>
                <a:rPr lang="en-US" sz="1100">
                  <a:solidFill>
                    <a:schemeClr val="dk1"/>
                  </a:solidFill>
                  <a:effectLst/>
                  <a:latin typeface="+mn-lt"/>
                  <a:ea typeface="+mn-ea"/>
                  <a:cs typeface="+mn-cs"/>
                </a:rPr>
                <a:t>  = 0.6666</a:t>
              </a:r>
            </a:p>
            <a:p>
              <a:pPr lvl="0" rtl="0"/>
              <a:r>
                <a:rPr lang="en-US" sz="1100">
                  <a:solidFill>
                    <a:schemeClr val="dk1"/>
                  </a:solidFill>
                  <a:effectLst/>
                  <a:latin typeface="+mn-lt"/>
                  <a:ea typeface="+mn-ea"/>
                  <a:cs typeface="+mn-cs"/>
                </a:rPr>
                <a:t>Family: achieved 10 successes out of 16 branches, its sensitivity score will be: </a:t>
              </a:r>
              <a:r>
                <a:rPr lang="en-US" sz="1100" i="0">
                  <a:solidFill>
                    <a:schemeClr val="dk1"/>
                  </a:solidFill>
                  <a:effectLst/>
                  <a:latin typeface="+mn-lt"/>
                  <a:ea typeface="+mn-ea"/>
                  <a:cs typeface="+mn-cs"/>
                </a:rPr>
                <a:t>10/16= </a:t>
              </a:r>
              <a:r>
                <a:rPr lang="en-US" sz="1100">
                  <a:solidFill>
                    <a:schemeClr val="dk1"/>
                  </a:solidFill>
                  <a:effectLst/>
                  <a:latin typeface="+mn-lt"/>
                  <a:ea typeface="+mn-ea"/>
                  <a:cs typeface="+mn-cs"/>
                </a:rPr>
                <a:t> </a:t>
              </a:r>
              <a:r>
                <a:rPr lang="en-US" sz="1100" i="0">
                  <a:solidFill>
                    <a:schemeClr val="dk1"/>
                  </a:solidFill>
                  <a:effectLst/>
                  <a:latin typeface="+mn-lt"/>
                  <a:ea typeface="+mn-ea"/>
                  <a:cs typeface="+mn-cs"/>
                </a:rPr>
                <a:t>5/8</a:t>
              </a:r>
              <a:r>
                <a:rPr lang="en-US" sz="1100">
                  <a:solidFill>
                    <a:schemeClr val="dk1"/>
                  </a:solidFill>
                  <a:effectLst/>
                  <a:latin typeface="+mn-lt"/>
                  <a:ea typeface="+mn-ea"/>
                  <a:cs typeface="+mn-cs"/>
                </a:rPr>
                <a:t>  = 0.625</a:t>
              </a:r>
            </a:p>
            <a:p>
              <a:pPr lvl="0" rtl="0"/>
              <a:r>
                <a:rPr lang="en-US" sz="1100">
                  <a:solidFill>
                    <a:schemeClr val="dk1"/>
                  </a:solidFill>
                  <a:effectLst/>
                  <a:latin typeface="+mn-lt"/>
                  <a:ea typeface="+mn-ea"/>
                  <a:cs typeface="+mn-cs"/>
                </a:rPr>
                <a:t>SUV: achieved 8 successes out of 12 branches, its sensitivity score will be: </a:t>
              </a:r>
              <a:r>
                <a:rPr lang="en-US" sz="1100" i="0">
                  <a:solidFill>
                    <a:schemeClr val="dk1"/>
                  </a:solidFill>
                  <a:effectLst/>
                  <a:latin typeface="+mn-lt"/>
                  <a:ea typeface="+mn-ea"/>
                  <a:cs typeface="+mn-cs"/>
                </a:rPr>
                <a:t>8/12</a:t>
              </a:r>
              <a:r>
                <a:rPr lang="en-US" sz="1100">
                  <a:solidFill>
                    <a:schemeClr val="dk1"/>
                  </a:solidFill>
                  <a:effectLst/>
                  <a:latin typeface="+mn-lt"/>
                  <a:ea typeface="+mn-ea"/>
                  <a:cs typeface="+mn-cs"/>
                </a:rPr>
                <a:t> = </a:t>
              </a:r>
              <a:r>
                <a:rPr lang="en-US" sz="1100" i="0">
                  <a:solidFill>
                    <a:schemeClr val="dk1"/>
                  </a:solidFill>
                  <a:effectLst/>
                  <a:latin typeface="+mn-lt"/>
                  <a:ea typeface="+mn-ea"/>
                  <a:cs typeface="+mn-cs"/>
                </a:rPr>
                <a:t>2/3</a:t>
              </a:r>
              <a:r>
                <a:rPr lang="en-US" sz="1100">
                  <a:solidFill>
                    <a:schemeClr val="dk1"/>
                  </a:solidFill>
                  <a:effectLst/>
                  <a:latin typeface="+mn-lt"/>
                  <a:ea typeface="+mn-ea"/>
                  <a:cs typeface="+mn-cs"/>
                </a:rPr>
                <a:t> = 0.6666</a:t>
              </a:r>
            </a:p>
            <a:p>
              <a:pPr rtl="0"/>
              <a:r>
                <a:rPr lang="en-US" sz="1100">
                  <a:solidFill>
                    <a:schemeClr val="dk1"/>
                  </a:solidFill>
                  <a:effectLst/>
                  <a:latin typeface="+mn-lt"/>
                  <a:ea typeface="+mn-ea"/>
                  <a:cs typeface="+mn-cs"/>
                </a:rPr>
                <a:t>We can infer from those results that Compact attribute should be the most sensitive (if our customer has Compact car his car insurance price should be the highest). Moreover, at branches with small number of nodes (2-3) and a lot of customers who bought insurance eventually (e.g. Compact&gt;2008-2011 or Compact&gt;2015-201 {presented at the excel file}) price should rise even more. Attributes with smaller sensitivity score will have smaller increase in their price.  </a:t>
              </a:r>
            </a:p>
            <a:p>
              <a:pPr rtl="0"/>
              <a:endParaRPr lang="en-US" sz="1100">
                <a:solidFill>
                  <a:schemeClr val="dk1"/>
                </a:solidFill>
                <a:effectLst/>
                <a:latin typeface="+mn-lt"/>
                <a:ea typeface="+mn-ea"/>
                <a:cs typeface="+mn-cs"/>
              </a:endParaRPr>
            </a:p>
            <a:p>
              <a:pPr rtl="0"/>
              <a:r>
                <a:rPr lang="en-US" sz="1100">
                  <a:solidFill>
                    <a:schemeClr val="dk1"/>
                  </a:solidFill>
                  <a:effectLst/>
                  <a:latin typeface="+mn-lt"/>
                  <a:ea typeface="+mn-ea"/>
                  <a:cs typeface="+mn-cs"/>
                </a:rPr>
                <a:t>*Three additional attributes for car insurance (even though some of them aren't that ethical): </a:t>
              </a:r>
            </a:p>
            <a:p>
              <a:pPr lvl="0" rtl="0"/>
              <a:r>
                <a:rPr lang="en-US" sz="1100">
                  <a:solidFill>
                    <a:schemeClr val="dk1"/>
                  </a:solidFill>
                  <a:effectLst/>
                  <a:latin typeface="+mn-lt"/>
                  <a:ea typeface="+mn-ea"/>
                  <a:cs typeface="+mn-cs"/>
                </a:rPr>
                <a:t>	*Medical history of the costumer: e.g. if one has epilepsy, he/she has higher chances of activating the 	insurance. </a:t>
              </a:r>
            </a:p>
            <a:p>
              <a:pPr lvl="0" rtl="0"/>
              <a:r>
                <a:rPr lang="en-US" sz="1100">
                  <a:solidFill>
                    <a:schemeClr val="dk1"/>
                  </a:solidFill>
                  <a:effectLst/>
                  <a:latin typeface="+mn-lt"/>
                  <a:ea typeface="+mn-ea"/>
                  <a:cs typeface="+mn-cs"/>
                </a:rPr>
                <a:t>	*Cars that are more likely to be stolen (from statistic results) </a:t>
              </a:r>
            </a:p>
            <a:p>
              <a:pPr lvl="0" rtl="0"/>
              <a:r>
                <a:rPr lang="en-US" sz="1100">
                  <a:solidFill>
                    <a:schemeClr val="dk1"/>
                  </a:solidFill>
                  <a:effectLst/>
                  <a:latin typeface="+mn-lt"/>
                  <a:ea typeface="+mn-ea"/>
                  <a:cs typeface="+mn-cs"/>
                </a:rPr>
                <a:t>	*Drugs using behaviors </a:t>
              </a:r>
            </a:p>
            <a:p>
              <a:endParaRPr lang="he-IL" sz="1100"/>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4.xml"/></Relationships>
</file>

<file path=xl/pivotCache/_rels/pivotCacheDefinition15.xml.rels><?xml version="1.0" encoding="UTF-8" standalone="yes"?>
<Relationships xmlns="http://schemas.openxmlformats.org/package/2006/relationships"><Relationship Id="rId1" Type="http://schemas.openxmlformats.org/officeDocument/2006/relationships/pivotCacheRecords" Target="pivotCacheRecords15.xml"/></Relationships>
</file>

<file path=xl/pivotCache/_rels/pivotCacheDefinition16.xml.rels><?xml version="1.0" encoding="UTF-8" standalone="yes"?>
<Relationships xmlns="http://schemas.openxmlformats.org/package/2006/relationships"><Relationship Id="rId1" Type="http://schemas.openxmlformats.org/officeDocument/2006/relationships/pivotCacheRecords" Target="pivotCacheRecords16.xml"/></Relationships>
</file>

<file path=xl/pivotCache/_rels/pivotCacheDefinition17.xml.rels><?xml version="1.0" encoding="UTF-8" standalone="yes"?>
<Relationships xmlns="http://schemas.openxmlformats.org/package/2006/relationships"><Relationship Id="rId1" Type="http://schemas.openxmlformats.org/officeDocument/2006/relationships/pivotCacheRecords" Target="pivotCacheRecords17.xml"/></Relationships>
</file>

<file path=xl/pivotCache/_rels/pivotCacheDefinition18.xml.rels><?xml version="1.0" encoding="UTF-8" standalone="yes"?>
<Relationships xmlns="http://schemas.openxmlformats.org/package/2006/relationships"><Relationship Id="rId1" Type="http://schemas.openxmlformats.org/officeDocument/2006/relationships/pivotCacheRecords" Target="pivotCacheRecords18.xml"/></Relationships>
</file>

<file path=xl/pivotCache/_rels/pivotCacheDefinition19.xml.rels><?xml version="1.0" encoding="UTF-8" standalone="yes"?>
<Relationships xmlns="http://schemas.openxmlformats.org/package/2006/relationships"><Relationship Id="rId1" Type="http://schemas.openxmlformats.org/officeDocument/2006/relationships/pivotCacheRecords" Target="pivotCacheRecords19.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20.xml.rels><?xml version="1.0" encoding="UTF-8" standalone="yes"?>
<Relationships xmlns="http://schemas.openxmlformats.org/package/2006/relationships"><Relationship Id="rId1" Type="http://schemas.openxmlformats.org/officeDocument/2006/relationships/pivotCacheRecords" Target="pivotCacheRecords20.xml"/></Relationships>
</file>

<file path=xl/pivotCache/_rels/pivotCacheDefinition21.xml.rels><?xml version="1.0" encoding="UTF-8" standalone="yes"?>
<Relationships xmlns="http://schemas.openxmlformats.org/package/2006/relationships"><Relationship Id="rId1" Type="http://schemas.openxmlformats.org/officeDocument/2006/relationships/pivotCacheRecords" Target="pivotCacheRecords21.xml"/></Relationships>
</file>

<file path=xl/pivotCache/_rels/pivotCacheDefinition22.xml.rels><?xml version="1.0" encoding="UTF-8" standalone="yes"?>
<Relationships xmlns="http://schemas.openxmlformats.org/package/2006/relationships"><Relationship Id="rId1" Type="http://schemas.openxmlformats.org/officeDocument/2006/relationships/pivotCacheRecords" Target="pivotCacheRecords22.xml"/></Relationships>
</file>

<file path=xl/pivotCache/_rels/pivotCacheDefinition23.xml.rels><?xml version="1.0" encoding="UTF-8" standalone="yes"?>
<Relationships xmlns="http://schemas.openxmlformats.org/package/2006/relationships"><Relationship Id="rId1" Type="http://schemas.openxmlformats.org/officeDocument/2006/relationships/pivotCacheRecords" Target="pivotCacheRecords23.xml"/></Relationships>
</file>

<file path=xl/pivotCache/_rels/pivotCacheDefinition24.xml.rels><?xml version="1.0" encoding="UTF-8" standalone="yes"?>
<Relationships xmlns="http://schemas.openxmlformats.org/package/2006/relationships"><Relationship Id="rId1" Type="http://schemas.openxmlformats.org/officeDocument/2006/relationships/pivotCacheRecords" Target="pivotCacheRecords24.xml"/></Relationships>
</file>

<file path=xl/pivotCache/_rels/pivotCacheDefinition25.xml.rels><?xml version="1.0" encoding="UTF-8" standalone="yes"?>
<Relationships xmlns="http://schemas.openxmlformats.org/package/2006/relationships"><Relationship Id="rId1" Type="http://schemas.openxmlformats.org/officeDocument/2006/relationships/pivotCacheRecords" Target="pivotCacheRecords25.xml"/></Relationships>
</file>

<file path=xl/pivotCache/_rels/pivotCacheDefinition26.xml.rels><?xml version="1.0" encoding="UTF-8" standalone="yes"?>
<Relationships xmlns="http://schemas.openxmlformats.org/package/2006/relationships"><Relationship Id="rId1" Type="http://schemas.openxmlformats.org/officeDocument/2006/relationships/pivotCacheRecords" Target="pivotCacheRecords26.xml"/></Relationships>
</file>

<file path=xl/pivotCache/_rels/pivotCacheDefinition27.xml.rels><?xml version="1.0" encoding="UTF-8" standalone="yes"?>
<Relationships xmlns="http://schemas.openxmlformats.org/package/2006/relationships"><Relationship Id="rId1" Type="http://schemas.openxmlformats.org/officeDocument/2006/relationships/pivotCacheRecords" Target="pivotCacheRecords27.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dan Asher Lupo" refreshedDate="43101.692911574071" createdVersion="6" refreshedVersion="6" minRefreshableVersion="3" recordCount="100" xr:uid="{D6CAF513-ED7B-4E0F-847C-8AF65F12A77B}">
  <cacheSource type="worksheet">
    <worksheetSource ref="A1:H101" sheet="Car Type"/>
  </cacheSource>
  <cacheFields count="8">
    <cacheField name="Car" numFmtId="0">
      <sharedItems/>
    </cacheField>
    <cacheField name="Car Type" numFmtId="0">
      <sharedItems count="4">
        <s v="Family"/>
        <s v="Executive"/>
        <s v="SUV"/>
        <s v="Compact"/>
      </sharedItems>
    </cacheField>
    <cacheField name="Model" numFmtId="0">
      <sharedItems count="6">
        <s v="New"/>
        <s v="2015-2016"/>
        <s v="2012-2014"/>
        <s v="2008-2011"/>
        <s v="2002-2007"/>
        <s v="Before 2002"/>
      </sharedItems>
    </cacheField>
    <cacheField name="Mobileye" numFmtId="0">
      <sharedItems count="2">
        <s v="Yes"/>
        <s v="No"/>
      </sharedItems>
    </cacheField>
    <cacheField name="Drivers" numFmtId="0">
      <sharedItems containsMixedTypes="1" containsNumber="1" containsInteger="1" minValue="1" maxValue="2" count="3">
        <n v="1"/>
        <n v="2"/>
        <s v="Unlimited"/>
      </sharedItems>
    </cacheField>
    <cacheField name="Driver's Gender" numFmtId="0">
      <sharedItems count="2">
        <s v="Male"/>
        <s v="Female"/>
      </sharedItems>
    </cacheField>
    <cacheField name="Claims in past 3 years" numFmtId="0">
      <sharedItems count="2">
        <s v="No"/>
        <s v="Yes"/>
      </sharedItems>
    </cacheField>
    <cacheField name="Bought" numFmtId="0">
      <sharedItems count="2">
        <s v="Yes"/>
        <s v="No"/>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dan Asher Lupo" refreshedDate="43102.606451041669" createdVersion="6" refreshedVersion="6" minRefreshableVersion="3" recordCount="3" xr:uid="{F41FCF75-39DC-4DD4-A0D4-03229DC27D14}">
  <cacheSource type="worksheet">
    <worksheetSource ref="A1:H4" sheet="Executive&gt;Unlimited&gt;15-16"/>
  </cacheSource>
  <cacheFields count="8">
    <cacheField name="Car" numFmtId="0">
      <sharedItems/>
    </cacheField>
    <cacheField name="Car Type" numFmtId="0">
      <sharedItems/>
    </cacheField>
    <cacheField name="Model" numFmtId="0">
      <sharedItems/>
    </cacheField>
    <cacheField name="Mobileye" numFmtId="0">
      <sharedItems/>
    </cacheField>
    <cacheField name="Drivers" numFmtId="0">
      <sharedItems/>
    </cacheField>
    <cacheField name="Driver's Gender" numFmtId="0">
      <sharedItems count="2">
        <s v="Female"/>
        <s v="Male"/>
      </sharedItems>
    </cacheField>
    <cacheField name="Claims in past 3 years" numFmtId="0">
      <sharedItems count="2">
        <s v="No"/>
        <s v="Yes"/>
      </sharedItems>
    </cacheField>
    <cacheField name="Bought" numFmtId="0">
      <sharedItems count="2">
        <s v="Yes"/>
        <s v="No"/>
      </sharedItems>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dan Asher Lupo" refreshedDate="43102.995664120368" createdVersion="6" refreshedVersion="6" minRefreshableVersion="3" recordCount="2" xr:uid="{969D8CCD-0F5E-4FE1-8EDB-D283182AFB93}">
  <cacheSource type="worksheet">
    <worksheetSource ref="A1:H3" sheet="Compact&gt;New&gt;Male"/>
  </cacheSource>
  <cacheFields count="8">
    <cacheField name="Car" numFmtId="0">
      <sharedItems/>
    </cacheField>
    <cacheField name="Car Type" numFmtId="0">
      <sharedItems/>
    </cacheField>
    <cacheField name="Model" numFmtId="0">
      <sharedItems/>
    </cacheField>
    <cacheField name="Mobileye" numFmtId="0">
      <sharedItems/>
    </cacheField>
    <cacheField name="Drivers" numFmtId="0">
      <sharedItems containsSemiMixedTypes="0" containsString="0" containsNumber="1" containsInteger="1" minValue="1" maxValue="2" count="2">
        <n v="1"/>
        <n v="2"/>
      </sharedItems>
    </cacheField>
    <cacheField name="Driver's Gender" numFmtId="0">
      <sharedItems/>
    </cacheField>
    <cacheField name="Claims in past 3 years" numFmtId="0">
      <sharedItems count="2">
        <s v="No"/>
        <s v="Yes"/>
      </sharedItems>
    </cacheField>
    <cacheField name="Bought"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dan Asher Lupo" refreshedDate="43103.027281365743" createdVersion="6" refreshedVersion="6" minRefreshableVersion="3" recordCount="3" xr:uid="{77F31EA2-DEF0-48F5-8BEA-2CBECD061B3C}">
  <cacheSource type="worksheet">
    <worksheetSource ref="A1:H4" sheet="Compact&gt;02-07&gt;Male"/>
  </cacheSource>
  <cacheFields count="8">
    <cacheField name="Car" numFmtId="0">
      <sharedItems/>
    </cacheField>
    <cacheField name="Car Type" numFmtId="0">
      <sharedItems/>
    </cacheField>
    <cacheField name="Model" numFmtId="0">
      <sharedItems/>
    </cacheField>
    <cacheField name="Mobileye" numFmtId="0">
      <sharedItems/>
    </cacheField>
    <cacheField name="Drivers" numFmtId="0">
      <sharedItems containsMixedTypes="1" containsNumber="1" containsInteger="1" minValue="2" maxValue="2" count="2">
        <n v="2"/>
        <s v="Unlimited"/>
      </sharedItems>
    </cacheField>
    <cacheField name="Driver's Gender" numFmtId="0">
      <sharedItems/>
    </cacheField>
    <cacheField name="Claims in past 3 years" numFmtId="0">
      <sharedItems/>
    </cacheField>
    <cacheField name="Bought"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dan Asher Lupo" refreshedDate="43103.632856597222" createdVersion="6" refreshedVersion="6" minRefreshableVersion="3" recordCount="3" xr:uid="{95B3B62D-7A03-4719-ABCA-EBA0C107C5DC}">
  <cacheSource type="worksheet">
    <worksheetSource ref="A1:H4" sheet="Family&gt;Before 2002&gt;Male"/>
  </cacheSource>
  <cacheFields count="8">
    <cacheField name="Car" numFmtId="0">
      <sharedItems/>
    </cacheField>
    <cacheField name="Car Type" numFmtId="0">
      <sharedItems/>
    </cacheField>
    <cacheField name="Model" numFmtId="0">
      <sharedItems/>
    </cacheField>
    <cacheField name="Mobileye" numFmtId="0">
      <sharedItems/>
    </cacheField>
    <cacheField name="Drivers" numFmtId="0">
      <sharedItems/>
    </cacheField>
    <cacheField name="Driver's Gender" numFmtId="0">
      <sharedItems/>
    </cacheField>
    <cacheField name="Claims in past 3 years" numFmtId="0">
      <sharedItems count="2">
        <s v="Yes"/>
        <s v="No"/>
      </sharedItems>
    </cacheField>
    <cacheField name="Bought" numFmtId="0">
      <sharedItems count="2">
        <s v="Yes"/>
        <s v="No"/>
      </sharedItems>
    </cacheField>
  </cacheFields>
  <extLst>
    <ext xmlns:x14="http://schemas.microsoft.com/office/spreadsheetml/2009/9/main" uri="{725AE2AE-9491-48be-B2B4-4EB974FC3084}">
      <x14:pivotCacheDefinition/>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dan Asher Lupo" refreshedDate="43103.639299074071" createdVersion="6" refreshedVersion="6" minRefreshableVersion="3" recordCount="8" xr:uid="{5F5AA43E-EB6A-4C4F-B626-8A9548FF6C4B}">
  <cacheSource type="worksheet">
    <worksheetSource ref="A1:H9" sheet="Family&gt;02-07"/>
  </cacheSource>
  <cacheFields count="8">
    <cacheField name="Car" numFmtId="0">
      <sharedItems/>
    </cacheField>
    <cacheField name="Car Type" numFmtId="0">
      <sharedItems/>
    </cacheField>
    <cacheField name="Model" numFmtId="0">
      <sharedItems/>
    </cacheField>
    <cacheField name="Mobileye" numFmtId="0">
      <sharedItems/>
    </cacheField>
    <cacheField name="Drivers" numFmtId="0">
      <sharedItems/>
    </cacheField>
    <cacheField name="Driver's Gender" numFmtId="0">
      <sharedItems count="2">
        <s v="Male"/>
        <s v="Female"/>
      </sharedItems>
    </cacheField>
    <cacheField name="Claims in past 3 years" numFmtId="0">
      <sharedItems count="2">
        <s v="Yes"/>
        <s v="No"/>
      </sharedItems>
    </cacheField>
    <cacheField name="Bought"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dan Asher Lupo" refreshedDate="43103.645008796295" createdVersion="6" refreshedVersion="6" minRefreshableVersion="3" recordCount="6" xr:uid="{99B3182F-9EBC-4614-BB15-1C5E84ED708D}">
  <cacheSource type="worksheet">
    <worksheetSource ref="A1:H7" sheet="Family&gt;02-07&gt;Male"/>
  </cacheSource>
  <cacheFields count="8">
    <cacheField name="Car" numFmtId="0">
      <sharedItems/>
    </cacheField>
    <cacheField name="Car Type" numFmtId="0">
      <sharedItems/>
    </cacheField>
    <cacheField name="Model" numFmtId="0">
      <sharedItems/>
    </cacheField>
    <cacheField name="Mobileye" numFmtId="0">
      <sharedItems/>
    </cacheField>
    <cacheField name="Drivers" numFmtId="0">
      <sharedItems/>
    </cacheField>
    <cacheField name="Driver's Gender" numFmtId="0">
      <sharedItems/>
    </cacheField>
    <cacheField name="Claims in past 3 years" numFmtId="0">
      <sharedItems count="2">
        <s v="Yes"/>
        <s v="No"/>
      </sharedItems>
    </cacheField>
    <cacheField name="Bought"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dan Asher Lupo" refreshedDate="43103.650029861114" createdVersion="6" refreshedVersion="6" minRefreshableVersion="3" recordCount="6" xr:uid="{F781ECB6-E035-4B9B-83F4-38C87C66945B}">
  <cacheSource type="worksheet">
    <worksheetSource ref="A1:H7" sheet="Family&gt;08-11"/>
  </cacheSource>
  <cacheFields count="8">
    <cacheField name="Car" numFmtId="0">
      <sharedItems/>
    </cacheField>
    <cacheField name="Car Type" numFmtId="0">
      <sharedItems/>
    </cacheField>
    <cacheField name="Model" numFmtId="0">
      <sharedItems/>
    </cacheField>
    <cacheField name="Mobileye" numFmtId="0">
      <sharedItems count="2">
        <s v="Yes"/>
        <s v="No"/>
      </sharedItems>
    </cacheField>
    <cacheField name="Drivers" numFmtId="0">
      <sharedItems/>
    </cacheField>
    <cacheField name="Driver's Gender" numFmtId="0">
      <sharedItems count="2">
        <s v="Female"/>
        <s v="Male"/>
      </sharedItems>
    </cacheField>
    <cacheField name="Claims in past 3 years" numFmtId="0">
      <sharedItems count="2">
        <s v="No"/>
        <s v="Yes"/>
      </sharedItems>
    </cacheField>
    <cacheField name="Bought" numFmtId="0">
      <sharedItems count="2">
        <s v="Yes"/>
        <s v="No"/>
      </sharedItems>
    </cacheField>
  </cacheFields>
  <extLst>
    <ext xmlns:x14="http://schemas.microsoft.com/office/spreadsheetml/2009/9/main" uri="{725AE2AE-9491-48be-B2B4-4EB974FC3084}">
      <x14:pivotCacheDefinition/>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dan Asher Lupo" refreshedDate="43103.666577314812" createdVersion="6" refreshedVersion="6" minRefreshableVersion="3" recordCount="5" xr:uid="{83CC156F-8E6A-4352-AF44-E0D93884D8C8}">
  <cacheSource type="worksheet">
    <worksheetSource ref="A1:H6" sheet="Family&gt;12-14"/>
  </cacheSource>
  <cacheFields count="8">
    <cacheField name="Car" numFmtId="0">
      <sharedItems/>
    </cacheField>
    <cacheField name="Car Type" numFmtId="0">
      <sharedItems/>
    </cacheField>
    <cacheField name="Model" numFmtId="0">
      <sharedItems/>
    </cacheField>
    <cacheField name="Mobileye" numFmtId="0">
      <sharedItems/>
    </cacheField>
    <cacheField name="Drivers" numFmtId="0">
      <sharedItems containsSemiMixedTypes="0" containsString="0" containsNumber="1" containsInteger="1" minValue="2" maxValue="2"/>
    </cacheField>
    <cacheField name="Driver's Gender" numFmtId="0">
      <sharedItems count="2">
        <s v="Female"/>
        <s v="Male"/>
      </sharedItems>
    </cacheField>
    <cacheField name="Claims in past 3 years" numFmtId="0">
      <sharedItems/>
    </cacheField>
    <cacheField name="Bought" numFmtId="0">
      <sharedItems count="2">
        <s v="Yes"/>
        <s v="No"/>
      </sharedItems>
    </cacheField>
  </cacheFields>
  <extLst>
    <ext xmlns:x14="http://schemas.microsoft.com/office/spreadsheetml/2009/9/main" uri="{725AE2AE-9491-48be-B2B4-4EB974FC3084}">
      <x14:pivotCacheDefinition/>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dan Asher Lupo" refreshedDate="43103.671777777781" createdVersion="6" refreshedVersion="6" minRefreshableVersion="3" recordCount="9" xr:uid="{22708B0B-7521-4A1C-B5A8-CC2AAF15D218}">
  <cacheSource type="worksheet">
    <worksheetSource ref="A1:H10" sheet="Family&gt;15-16"/>
  </cacheSource>
  <cacheFields count="8">
    <cacheField name="Car" numFmtId="0">
      <sharedItems/>
    </cacheField>
    <cacheField name="Car Type" numFmtId="0">
      <sharedItems/>
    </cacheField>
    <cacheField name="Model" numFmtId="0">
      <sharedItems/>
    </cacheField>
    <cacheField name="Mobileye" numFmtId="0">
      <sharedItems count="2">
        <s v="Yes"/>
        <s v="No"/>
      </sharedItems>
    </cacheField>
    <cacheField name="Drivers" numFmtId="0">
      <sharedItems containsMixedTypes="1" containsNumber="1" containsInteger="1" minValue="1" maxValue="1" count="2">
        <s v="Unlimited"/>
        <n v="1"/>
      </sharedItems>
    </cacheField>
    <cacheField name="Driver's Gender" numFmtId="0">
      <sharedItems count="2">
        <s v="Male"/>
        <s v="Female"/>
      </sharedItems>
    </cacheField>
    <cacheField name="Claims in past 3 years" numFmtId="0">
      <sharedItems count="2">
        <s v="Yes"/>
        <s v="No"/>
      </sharedItems>
    </cacheField>
    <cacheField name="Bought" numFmtId="0">
      <sharedItems count="2">
        <s v="Yes"/>
        <s v="No"/>
      </sharedItems>
    </cacheField>
  </cacheFields>
  <extLst>
    <ext xmlns:x14="http://schemas.microsoft.com/office/spreadsheetml/2009/9/main" uri="{725AE2AE-9491-48be-B2B4-4EB974FC3084}">
      <x14:pivotCacheDefinition/>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dan Asher Lupo" refreshedDate="43103.687842824074" createdVersion="6" refreshedVersion="6" minRefreshableVersion="3" recordCount="7" xr:uid="{62219C5F-45E5-4A66-A7EF-EBFB2AAB4460}">
  <cacheSource type="worksheet">
    <worksheetSource ref="A1:H8" sheet="Family&gt;15-16&gt;Male"/>
  </cacheSource>
  <cacheFields count="8">
    <cacheField name="Car" numFmtId="0">
      <sharedItems/>
    </cacheField>
    <cacheField name="Car Type" numFmtId="0">
      <sharedItems/>
    </cacheField>
    <cacheField name="Model" numFmtId="0">
      <sharedItems/>
    </cacheField>
    <cacheField name="Mobileye" numFmtId="0">
      <sharedItems count="2">
        <s v="Yes"/>
        <s v="No"/>
      </sharedItems>
    </cacheField>
    <cacheField name="Drivers" numFmtId="0">
      <sharedItems containsMixedTypes="1" containsNumber="1" containsInteger="1" minValue="1" maxValue="1" count="2">
        <s v="Unlimited"/>
        <n v="1"/>
      </sharedItems>
    </cacheField>
    <cacheField name="Driver's Gender" numFmtId="0">
      <sharedItems/>
    </cacheField>
    <cacheField name="Claims in past 3 years" numFmtId="0">
      <sharedItems count="2">
        <s v="Yes"/>
        <s v="No"/>
      </sharedItems>
    </cacheField>
    <cacheField name="Bought" numFmtId="0">
      <sharedItems count="2">
        <s v="Yes"/>
        <s v="N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dan Asher Lupo" refreshedDate="43102.422144212964" createdVersion="6" refreshedVersion="6" minRefreshableVersion="3" recordCount="27" xr:uid="{5ED0EFDF-27B8-40B2-A8E1-6DC7227257C0}">
  <cacheSource type="worksheet">
    <worksheetSource ref="A1:H28" sheet="Compact"/>
  </cacheSource>
  <cacheFields count="8">
    <cacheField name="Car" numFmtId="0">
      <sharedItems/>
    </cacheField>
    <cacheField name="Car Type" numFmtId="0">
      <sharedItems count="1">
        <s v="Compact"/>
      </sharedItems>
    </cacheField>
    <cacheField name="Model" numFmtId="0">
      <sharedItems count="5">
        <s v="New"/>
        <s v="2015-2016"/>
        <s v="2008-2011"/>
        <s v="2002-2007"/>
        <s v="Before 2002"/>
      </sharedItems>
    </cacheField>
    <cacheField name="Mobileye" numFmtId="0">
      <sharedItems count="2">
        <s v="Yes"/>
        <s v="No"/>
      </sharedItems>
    </cacheField>
    <cacheField name="Drivers" numFmtId="0">
      <sharedItems containsMixedTypes="1" containsNumber="1" containsInteger="1" minValue="1" maxValue="2" count="3">
        <n v="1"/>
        <n v="2"/>
        <s v="Unlimited"/>
      </sharedItems>
    </cacheField>
    <cacheField name="Driver's Gender" numFmtId="0">
      <sharedItems count="2">
        <s v="Female"/>
        <s v="Male"/>
      </sharedItems>
    </cacheField>
    <cacheField name="Claims in past 3 years" numFmtId="0">
      <sharedItems count="2">
        <s v="No"/>
        <s v="Yes"/>
      </sharedItems>
    </cacheField>
    <cacheField name="Bought" numFmtId="0">
      <sharedItems count="2">
        <s v="Yes"/>
        <s v="No"/>
      </sharedItems>
    </cacheField>
  </cacheFields>
  <extLst>
    <ext xmlns:x14="http://schemas.microsoft.com/office/spreadsheetml/2009/9/main" uri="{725AE2AE-9491-48be-B2B4-4EB974FC3084}">
      <x14:pivotCacheDefinition/>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dan Asher Lupo" refreshedDate="43103.717384374999" createdVersion="6" refreshedVersion="6" minRefreshableVersion="3" recordCount="11" xr:uid="{A4C70344-9CB0-4F5B-B45B-33EF66E33376}">
  <cacheSource type="worksheet">
    <worksheetSource ref="A1:H12" sheet="SUV&gt;12-14"/>
  </cacheSource>
  <cacheFields count="8">
    <cacheField name="Car" numFmtId="0">
      <sharedItems/>
    </cacheField>
    <cacheField name="Car Type" numFmtId="0">
      <sharedItems/>
    </cacheField>
    <cacheField name="Model" numFmtId="0">
      <sharedItems/>
    </cacheField>
    <cacheField name="Mobileye" numFmtId="0">
      <sharedItems count="2">
        <s v="Yes"/>
        <s v="No"/>
      </sharedItems>
    </cacheField>
    <cacheField name="Drivers" numFmtId="0">
      <sharedItems containsMixedTypes="1" containsNumber="1" containsInteger="1" minValue="1" maxValue="2" count="3">
        <s v="Unlimited"/>
        <n v="1"/>
        <n v="2"/>
      </sharedItems>
    </cacheField>
    <cacheField name="Driver's Gender" numFmtId="0">
      <sharedItems count="2">
        <s v="Female"/>
        <s v="Male"/>
      </sharedItems>
    </cacheField>
    <cacheField name="Claims in past 3 years" numFmtId="0">
      <sharedItems count="2">
        <s v="No"/>
        <s v="Yes"/>
      </sharedItems>
    </cacheField>
    <cacheField name="Bought" numFmtId="0">
      <sharedItems count="2">
        <s v="Yes"/>
        <s v="No"/>
      </sharedItems>
    </cacheField>
  </cacheFields>
  <extLst>
    <ext xmlns:x14="http://schemas.microsoft.com/office/spreadsheetml/2009/9/main" uri="{725AE2AE-9491-48be-B2B4-4EB974FC3084}">
      <x14:pivotCacheDefinition/>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dan Asher Lupo" refreshedDate="43103.741457291668" createdVersion="6" refreshedVersion="6" minRefreshableVersion="3" recordCount="9" xr:uid="{2933A3B2-6A1C-4C0E-BFA5-6F20F2BA5413}">
  <cacheSource type="worksheet">
    <worksheetSource ref="A1:H10" sheet="SUV&gt;12-14&gt;M=N"/>
  </cacheSource>
  <cacheFields count="8">
    <cacheField name="Car" numFmtId="0">
      <sharedItems count="9">
        <s v="C59"/>
        <s v="C60"/>
        <s v="C61"/>
        <s v="C62"/>
        <s v="C63"/>
        <s v="C64"/>
        <s v="C65"/>
        <s v="C66"/>
        <s v="C67"/>
      </sharedItems>
    </cacheField>
    <cacheField name="Car Type" numFmtId="0">
      <sharedItems/>
    </cacheField>
    <cacheField name="Model" numFmtId="0">
      <sharedItems/>
    </cacheField>
    <cacheField name="Mobileye" numFmtId="0">
      <sharedItems/>
    </cacheField>
    <cacheField name="Drivers" numFmtId="0">
      <sharedItems containsMixedTypes="1" containsNumber="1" containsInteger="1" minValue="1" maxValue="2" count="3">
        <n v="1"/>
        <s v="Unlimited"/>
        <n v="2"/>
      </sharedItems>
    </cacheField>
    <cacheField name="Driver's Gender" numFmtId="0">
      <sharedItems count="2">
        <s v="Female"/>
        <s v="Male"/>
      </sharedItems>
    </cacheField>
    <cacheField name="Claims in past 3 years" numFmtId="0">
      <sharedItems count="2">
        <s v="No"/>
        <s v="Yes"/>
      </sharedItems>
    </cacheField>
    <cacheField name="Bought" numFmtId="0">
      <sharedItems count="2">
        <s v="Yes"/>
        <s v="No"/>
      </sharedItems>
    </cacheField>
  </cacheFields>
  <extLst>
    <ext xmlns:x14="http://schemas.microsoft.com/office/spreadsheetml/2009/9/main" uri="{725AE2AE-9491-48be-B2B4-4EB974FC3084}">
      <x14:pivotCacheDefinition/>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dan Asher Lupo" refreshedDate="43103.779567245372" createdVersion="6" refreshedVersion="6" minRefreshableVersion="3" recordCount="7" xr:uid="{6CBA8D5A-F67A-4F60-A032-DDD1FEA3A72D}">
  <cacheSource type="worksheet">
    <worksheetSource ref="A1:H8" sheet="SUV&gt;12-14&gt;M=N&gt;Unlimited"/>
  </cacheSource>
  <cacheFields count="8">
    <cacheField name="Car" numFmtId="0">
      <sharedItems/>
    </cacheField>
    <cacheField name="Car Type" numFmtId="0">
      <sharedItems/>
    </cacheField>
    <cacheField name="Model" numFmtId="0">
      <sharedItems/>
    </cacheField>
    <cacheField name="Mobileye" numFmtId="0">
      <sharedItems/>
    </cacheField>
    <cacheField name="Drivers" numFmtId="0">
      <sharedItems/>
    </cacheField>
    <cacheField name="Driver's Gender" numFmtId="0">
      <sharedItems count="2">
        <s v="Female"/>
        <s v="Male"/>
      </sharedItems>
    </cacheField>
    <cacheField name="Claims in past 3 years" numFmtId="0">
      <sharedItems count="2">
        <s v="No"/>
        <s v="Yes"/>
      </sharedItems>
    </cacheField>
    <cacheField name="Bought" numFmtId="0">
      <sharedItems count="2">
        <s v="Yes"/>
        <s v="No"/>
      </sharedItems>
    </cacheField>
  </cacheFields>
  <extLst>
    <ext xmlns:x14="http://schemas.microsoft.com/office/spreadsheetml/2009/9/main" uri="{725AE2AE-9491-48be-B2B4-4EB974FC3084}">
      <x14:pivotCacheDefinition/>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dan Asher Lupo" refreshedDate="43103.78607199074" createdVersion="6" refreshedVersion="6" minRefreshableVersion="3" recordCount="4" xr:uid="{7277CCAB-3928-47C6-8AF2-787BF169DC19}">
  <cacheSource type="worksheet">
    <worksheetSource ref="A1:H5" sheet="SUV&gt;12-14&gt;M=N&gt;Unlimited&gt;CP3=N"/>
  </cacheSource>
  <cacheFields count="8">
    <cacheField name="Car" numFmtId="0">
      <sharedItems/>
    </cacheField>
    <cacheField name="Car Type" numFmtId="0">
      <sharedItems/>
    </cacheField>
    <cacheField name="Model" numFmtId="0">
      <sharedItems/>
    </cacheField>
    <cacheField name="Mobileye" numFmtId="0">
      <sharedItems/>
    </cacheField>
    <cacheField name="Drivers" numFmtId="0">
      <sharedItems/>
    </cacheField>
    <cacheField name="Driver's Gender" numFmtId="0">
      <sharedItems count="2">
        <s v="Female"/>
        <s v="Male"/>
      </sharedItems>
    </cacheField>
    <cacheField name="Claims in past 3 years" numFmtId="0">
      <sharedItems/>
    </cacheField>
    <cacheField name="Bought" numFmtId="0">
      <sharedItems count="2">
        <s v="Yes"/>
        <s v="No"/>
      </sharedItems>
    </cacheField>
  </cacheFields>
  <extLst>
    <ext xmlns:x14="http://schemas.microsoft.com/office/spreadsheetml/2009/9/main" uri="{725AE2AE-9491-48be-B2B4-4EB974FC3084}">
      <x14:pivotCacheDefinition/>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dan Asher Lupo" refreshedDate="43103.790986921296" createdVersion="6" refreshedVersion="6" minRefreshableVersion="3" recordCount="3" xr:uid="{C24ED1AC-C744-4632-99CC-D48E8B917E7F}">
  <cacheSource type="worksheet">
    <worksheetSource ref="A1:H4" sheet="SUV&gt;12-14&gt;M=N&gt;Unlimited&gt;CP3=Y"/>
  </cacheSource>
  <cacheFields count="8">
    <cacheField name="Car" numFmtId="0">
      <sharedItems/>
    </cacheField>
    <cacheField name="Car Type" numFmtId="0">
      <sharedItems/>
    </cacheField>
    <cacheField name="Model" numFmtId="0">
      <sharedItems/>
    </cacheField>
    <cacheField name="Mobileye" numFmtId="0">
      <sharedItems/>
    </cacheField>
    <cacheField name="Drivers" numFmtId="0">
      <sharedItems/>
    </cacheField>
    <cacheField name="Driver's Gender" numFmtId="0">
      <sharedItems count="2">
        <s v="Female"/>
        <s v="Male"/>
      </sharedItems>
    </cacheField>
    <cacheField name="Claims in past 3 years" numFmtId="0">
      <sharedItems/>
    </cacheField>
    <cacheField name="Bought"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dan Asher Lupo" refreshedDate="43103.795488657408" createdVersion="6" refreshedVersion="6" minRefreshableVersion="3" recordCount="4" xr:uid="{D0E8C39B-A55C-4F58-B83D-DDB14E69A3A6}">
  <cacheSource type="worksheet">
    <worksheetSource ref="A1:H5" sheet="SUV&gt;15-16"/>
  </cacheSource>
  <cacheFields count="8">
    <cacheField name="Car" numFmtId="0">
      <sharedItems/>
    </cacheField>
    <cacheField name="Car Type" numFmtId="0">
      <sharedItems/>
    </cacheField>
    <cacheField name="Model" numFmtId="0">
      <sharedItems/>
    </cacheField>
    <cacheField name="Mobileye" numFmtId="0">
      <sharedItems count="2">
        <s v="No"/>
        <s v="Yes"/>
      </sharedItems>
    </cacheField>
    <cacheField name="Drivers" numFmtId="0">
      <sharedItems containsMixedTypes="1" containsNumber="1" containsInteger="1" minValue="1" maxValue="2" count="3">
        <n v="1"/>
        <n v="2"/>
        <s v="Unlimited"/>
      </sharedItems>
    </cacheField>
    <cacheField name="Driver's Gender" numFmtId="0">
      <sharedItems count="2">
        <s v="Female"/>
        <s v="Male"/>
      </sharedItems>
    </cacheField>
    <cacheField name="Claims in past 3 years" numFmtId="0">
      <sharedItems count="2">
        <s v="Yes"/>
        <s v="No"/>
      </sharedItems>
    </cacheField>
    <cacheField name="Bought" numFmtId="0">
      <sharedItems count="2">
        <s v="Yes"/>
        <s v="No"/>
      </sharedItems>
    </cacheField>
  </cacheFields>
  <extLst>
    <ext xmlns:x14="http://schemas.microsoft.com/office/spreadsheetml/2009/9/main" uri="{725AE2AE-9491-48be-B2B4-4EB974FC3084}">
      <x14:pivotCacheDefinition/>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dan Asher Lupo" refreshedDate="43103.820448611114" createdVersion="6" refreshedVersion="6" minRefreshableVersion="3" recordCount="3" xr:uid="{34ED5500-4746-4E31-ADF8-97F95569E1C3}">
  <cacheSource type="worksheet">
    <worksheetSource ref="A1:H4" sheet="Family&gt;08-11&gt;M=Yes"/>
  </cacheSource>
  <cacheFields count="8">
    <cacheField name="Car" numFmtId="0">
      <sharedItems/>
    </cacheField>
    <cacheField name="Car Type" numFmtId="0">
      <sharedItems/>
    </cacheField>
    <cacheField name="Model" numFmtId="0">
      <sharedItems/>
    </cacheField>
    <cacheField name="Mobileye" numFmtId="0">
      <sharedItems/>
    </cacheField>
    <cacheField name="Drivers" numFmtId="0">
      <sharedItems/>
    </cacheField>
    <cacheField name="Driver's Gender" numFmtId="0">
      <sharedItems count="2">
        <s v="Female"/>
        <s v="Male"/>
      </sharedItems>
    </cacheField>
    <cacheField name="Claims in past 3 years" numFmtId="0">
      <sharedItems count="2">
        <s v="No"/>
        <s v="Yes"/>
      </sharedItems>
    </cacheField>
    <cacheField name="Bought" numFmtId="0">
      <sharedItems count="2">
        <s v="Yes"/>
        <s v="No"/>
      </sharedItems>
    </cacheField>
  </cacheFields>
  <extLst>
    <ext xmlns:x14="http://schemas.microsoft.com/office/spreadsheetml/2009/9/main" uri="{725AE2AE-9491-48be-B2B4-4EB974FC3084}">
      <x14:pivotCacheDefinition/>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dan Asher Lupo" refreshedDate="43103.829105208337" createdVersion="6" refreshedVersion="6" minRefreshableVersion="3" recordCount="3" xr:uid="{91DD3857-5FEB-4C75-8C94-FD0561B8F42E}">
  <cacheSource type="worksheet">
    <worksheetSource ref="A1:H4" sheet="Family&gt;08-11&gt;M=No"/>
  </cacheSource>
  <cacheFields count="8">
    <cacheField name="Car" numFmtId="0">
      <sharedItems/>
    </cacheField>
    <cacheField name="Car Type" numFmtId="0">
      <sharedItems/>
    </cacheField>
    <cacheField name="Model" numFmtId="0">
      <sharedItems/>
    </cacheField>
    <cacheField name="Mobileye" numFmtId="0">
      <sharedItems/>
    </cacheField>
    <cacheField name="Drivers" numFmtId="0">
      <sharedItems/>
    </cacheField>
    <cacheField name="Driver's Gender" numFmtId="0">
      <sharedItems count="2">
        <s v="Male"/>
        <s v="Female"/>
      </sharedItems>
    </cacheField>
    <cacheField name="Claims in past 3 years" numFmtId="0">
      <sharedItems count="2">
        <s v="No"/>
        <s v="Yes"/>
      </sharedItems>
    </cacheField>
    <cacheField name="Bought"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dan Asher Lupo" refreshedDate="43102.488622800927" createdVersion="6" refreshedVersion="6" minRefreshableVersion="3" recordCount="13" xr:uid="{33ED2FBE-FD0F-40E9-865B-617FED1234AD}">
  <cacheSource type="worksheet">
    <worksheetSource ref="A1:H14" sheet="Executive"/>
  </cacheSource>
  <cacheFields count="8">
    <cacheField name="Car" numFmtId="0">
      <sharedItems/>
    </cacheField>
    <cacheField name="Car Type" numFmtId="0">
      <sharedItems/>
    </cacheField>
    <cacheField name="Model" numFmtId="0">
      <sharedItems count="4">
        <s v="New"/>
        <s v="2015-2016"/>
        <s v="2012-2014"/>
        <s v="2008-2011"/>
      </sharedItems>
    </cacheField>
    <cacheField name="Mobileye" numFmtId="0">
      <sharedItems count="2">
        <s v="Yes"/>
        <s v="No"/>
      </sharedItems>
    </cacheField>
    <cacheField name="Drivers" numFmtId="0">
      <sharedItems containsMixedTypes="1" containsNumber="1" containsInteger="1" minValue="1" maxValue="1" count="2">
        <s v="Unlimited"/>
        <n v="1"/>
      </sharedItems>
    </cacheField>
    <cacheField name="Driver's Gender" numFmtId="0">
      <sharedItems count="2">
        <s v="Male"/>
        <s v="Female"/>
      </sharedItems>
    </cacheField>
    <cacheField name="Claims in past 3 years" numFmtId="0">
      <sharedItems count="2">
        <s v="No"/>
        <s v="Yes"/>
      </sharedItems>
    </cacheField>
    <cacheField name="Bought"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dan Asher Lupo" refreshedDate="43102.501706481482" createdVersion="6" refreshedVersion="6" minRefreshableVersion="3" recordCount="36" xr:uid="{2CCD48F4-A52C-474B-A3AA-37A8DB0A2B7B}">
  <cacheSource type="worksheet">
    <worksheetSource ref="A1:H37" sheet="Family"/>
  </cacheSource>
  <cacheFields count="8">
    <cacheField name="Car" numFmtId="0">
      <sharedItems/>
    </cacheField>
    <cacheField name="Car Type" numFmtId="0">
      <sharedItems/>
    </cacheField>
    <cacheField name="Model" numFmtId="0">
      <sharedItems count="6">
        <s v="New"/>
        <s v="2015-2016"/>
        <s v="2012-2014"/>
        <s v="2008-2011"/>
        <s v="2002-2007"/>
        <s v="Before 2002"/>
      </sharedItems>
    </cacheField>
    <cacheField name="Mobileye" numFmtId="0">
      <sharedItems count="2">
        <s v="Yes"/>
        <s v="No"/>
      </sharedItems>
    </cacheField>
    <cacheField name="Drivers" numFmtId="0">
      <sharedItems containsMixedTypes="1" containsNumber="1" containsInteger="1" minValue="1" maxValue="2" count="3">
        <n v="1"/>
        <n v="2"/>
        <s v="Unlimited"/>
      </sharedItems>
    </cacheField>
    <cacheField name="Driver's Gender" numFmtId="0">
      <sharedItems count="2">
        <s v="Male"/>
        <s v="Female"/>
      </sharedItems>
    </cacheField>
    <cacheField name="Claims in past 3 years" numFmtId="0">
      <sharedItems count="2">
        <s v="No"/>
        <s v="Yes"/>
      </sharedItems>
    </cacheField>
    <cacheField name="Bought" numFmtId="0">
      <sharedItems count="2">
        <s v="Yes"/>
        <s v="No"/>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dan Asher Lupo" refreshedDate="43102.511587152774" createdVersion="6" refreshedVersion="6" minRefreshableVersion="3" recordCount="24" xr:uid="{5C618507-48B7-41E0-A80E-2D706B50D094}">
  <cacheSource type="worksheet">
    <worksheetSource ref="A1:H25" sheet="SUV"/>
  </cacheSource>
  <cacheFields count="8">
    <cacheField name="Car" numFmtId="0">
      <sharedItems/>
    </cacheField>
    <cacheField name="Car Type" numFmtId="0">
      <sharedItems/>
    </cacheField>
    <cacheField name="Model" numFmtId="0">
      <sharedItems count="4">
        <s v="New"/>
        <s v="2015-2016"/>
        <s v="2012-2014"/>
        <s v="2008-2011"/>
      </sharedItems>
    </cacheField>
    <cacheField name="Mobileye" numFmtId="0">
      <sharedItems count="2">
        <s v="Yes"/>
        <s v="No"/>
      </sharedItems>
    </cacheField>
    <cacheField name="Drivers" numFmtId="0">
      <sharedItems containsMixedTypes="1" containsNumber="1" containsInteger="1" minValue="1" maxValue="2" count="3">
        <n v="1"/>
        <n v="2"/>
        <s v="Unlimited"/>
      </sharedItems>
    </cacheField>
    <cacheField name="Driver's Gender" numFmtId="0">
      <sharedItems count="2">
        <s v="Female"/>
        <s v="Male"/>
      </sharedItems>
    </cacheField>
    <cacheField name="Claims in past 3 years" numFmtId="0">
      <sharedItems count="2">
        <s v="Yes"/>
        <s v="No"/>
      </sharedItems>
    </cacheField>
    <cacheField name="Bought" numFmtId="0">
      <sharedItems count="2">
        <s v="Yes"/>
        <s v="No"/>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dan Asher Lupo" refreshedDate="43102.526550925926" createdVersion="6" refreshedVersion="6" minRefreshableVersion="3" recordCount="4" xr:uid="{97A81B81-7C9F-4BE0-8CE5-2C41FA5A4A26}">
  <cacheSource type="worksheet">
    <worksheetSource ref="A1:H5" sheet="Compact&gt;New"/>
  </cacheSource>
  <cacheFields count="8">
    <cacheField name="Car" numFmtId="0">
      <sharedItems/>
    </cacheField>
    <cacheField name="Car Type" numFmtId="0">
      <sharedItems/>
    </cacheField>
    <cacheField name="Model" numFmtId="0">
      <sharedItems/>
    </cacheField>
    <cacheField name="Mobileye" numFmtId="0">
      <sharedItems count="1">
        <s v="Yes"/>
      </sharedItems>
    </cacheField>
    <cacheField name="Drivers" numFmtId="0">
      <sharedItems containsSemiMixedTypes="0" containsString="0" containsNumber="1" containsInteger="1" minValue="1" maxValue="2" count="2">
        <n v="1"/>
        <n v="2"/>
      </sharedItems>
    </cacheField>
    <cacheField name="Driver's Gender" numFmtId="0">
      <sharedItems count="2">
        <s v="Female"/>
        <s v="Male"/>
      </sharedItems>
    </cacheField>
    <cacheField name="Claims in past 3 years" numFmtId="0">
      <sharedItems count="2">
        <s v="No"/>
        <s v="Yes"/>
      </sharedItems>
    </cacheField>
    <cacheField name="Bought" numFmtId="0">
      <sharedItems count="2">
        <s v="Yes"/>
        <s v="No"/>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dan Asher Lupo" refreshedDate="43102.542118981481" createdVersion="6" refreshedVersion="6" minRefreshableVersion="3" recordCount="8" xr:uid="{0D6CAF4C-E8E7-4989-A61A-270A4DAF2FAE}">
  <cacheSource type="worksheet">
    <worksheetSource ref="A1:H9" sheet="Compact&gt;02-07"/>
  </cacheSource>
  <cacheFields count="8">
    <cacheField name="Car" numFmtId="0">
      <sharedItems/>
    </cacheField>
    <cacheField name="Car Type" numFmtId="0">
      <sharedItems/>
    </cacheField>
    <cacheField name="Model" numFmtId="0">
      <sharedItems/>
    </cacheField>
    <cacheField name="Mobileye" numFmtId="0">
      <sharedItems count="1">
        <s v="No"/>
      </sharedItems>
    </cacheField>
    <cacheField name="Drivers" numFmtId="0">
      <sharedItems containsMixedTypes="1" containsNumber="1" containsInteger="1" minValue="2" maxValue="2" count="2">
        <n v="2"/>
        <s v="Unlimited"/>
      </sharedItems>
    </cacheField>
    <cacheField name="Driver's Gender" numFmtId="0">
      <sharedItems count="2">
        <s v="Female"/>
        <s v="Male"/>
      </sharedItems>
    </cacheField>
    <cacheField name="Claims in past 3 years" numFmtId="0">
      <sharedItems count="2">
        <s v="No"/>
        <s v="Yes"/>
      </sharedItems>
    </cacheField>
    <cacheField name="Bought"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dan Asher Lupo" refreshedDate="43102.574547916665" createdVersion="6" refreshedVersion="6" minRefreshableVersion="3" recordCount="7" xr:uid="{4A809233-2FC5-4639-9CA1-219BB8497A95}">
  <cacheSource type="worksheet">
    <worksheetSource ref="A1:H8" sheet="Executive&gt;Unlimited"/>
  </cacheSource>
  <cacheFields count="8">
    <cacheField name="Car" numFmtId="0">
      <sharedItems/>
    </cacheField>
    <cacheField name="Car Type" numFmtId="0">
      <sharedItems count="1">
        <s v="Executive"/>
      </sharedItems>
    </cacheField>
    <cacheField name="Model" numFmtId="0">
      <sharedItems count="4">
        <s v="New"/>
        <s v="2015-2016"/>
        <s v="2012-2014"/>
        <s v="2008-2011"/>
      </sharedItems>
    </cacheField>
    <cacheField name="Mobileye" numFmtId="0">
      <sharedItems/>
    </cacheField>
    <cacheField name="Drivers" numFmtId="0">
      <sharedItems/>
    </cacheField>
    <cacheField name="Driver's Gender" numFmtId="0">
      <sharedItems count="2">
        <s v="Male"/>
        <s v="Female"/>
      </sharedItems>
    </cacheField>
    <cacheField name="Claims in past 3 years" numFmtId="0">
      <sharedItems count="2">
        <s v="No"/>
        <s v="Yes"/>
      </sharedItems>
    </cacheField>
    <cacheField name="Bought"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dan Asher Lupo" refreshedDate="43102.592242708335" createdVersion="6" refreshedVersion="6" minRefreshableVersion="3" recordCount="4" xr:uid="{AD66C066-EDEC-424B-A76B-03D49FEA5793}">
  <cacheSource type="worksheet">
    <worksheetSource ref="A1:H5" sheet="Family&gt;Before 2002"/>
  </cacheSource>
  <cacheFields count="8">
    <cacheField name="Car" numFmtId="0">
      <sharedItems/>
    </cacheField>
    <cacheField name="Car Type" numFmtId="0">
      <sharedItems/>
    </cacheField>
    <cacheField name="Model" numFmtId="0">
      <sharedItems/>
    </cacheField>
    <cacheField name="Mobileye" numFmtId="0">
      <sharedItems/>
    </cacheField>
    <cacheField name="Drivers" numFmtId="0">
      <sharedItems/>
    </cacheField>
    <cacheField name="Driver's Gender" numFmtId="0">
      <sharedItems count="2">
        <s v="Female"/>
        <s v="Male"/>
      </sharedItems>
    </cacheField>
    <cacheField name="Claims in past 3 years" numFmtId="0">
      <sharedItems count="2">
        <s v="No"/>
        <s v="Yes"/>
      </sharedItems>
    </cacheField>
    <cacheField name="Bought"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C01"/>
    <x v="0"/>
    <x v="0"/>
    <x v="0"/>
    <x v="0"/>
    <x v="0"/>
    <x v="0"/>
    <x v="0"/>
  </r>
  <r>
    <s v="C02"/>
    <x v="0"/>
    <x v="0"/>
    <x v="0"/>
    <x v="0"/>
    <x v="0"/>
    <x v="1"/>
    <x v="0"/>
  </r>
  <r>
    <s v="C03"/>
    <x v="0"/>
    <x v="0"/>
    <x v="0"/>
    <x v="1"/>
    <x v="0"/>
    <x v="0"/>
    <x v="0"/>
  </r>
  <r>
    <s v="C04"/>
    <x v="0"/>
    <x v="0"/>
    <x v="0"/>
    <x v="1"/>
    <x v="0"/>
    <x v="0"/>
    <x v="0"/>
  </r>
  <r>
    <s v="C05"/>
    <x v="0"/>
    <x v="1"/>
    <x v="0"/>
    <x v="2"/>
    <x v="0"/>
    <x v="1"/>
    <x v="0"/>
  </r>
  <r>
    <s v="C06"/>
    <x v="0"/>
    <x v="1"/>
    <x v="0"/>
    <x v="2"/>
    <x v="0"/>
    <x v="1"/>
    <x v="1"/>
  </r>
  <r>
    <s v="C07"/>
    <x v="0"/>
    <x v="1"/>
    <x v="0"/>
    <x v="2"/>
    <x v="0"/>
    <x v="0"/>
    <x v="0"/>
  </r>
  <r>
    <s v="C08"/>
    <x v="0"/>
    <x v="1"/>
    <x v="0"/>
    <x v="2"/>
    <x v="0"/>
    <x v="0"/>
    <x v="0"/>
  </r>
  <r>
    <s v="C09"/>
    <x v="0"/>
    <x v="1"/>
    <x v="0"/>
    <x v="2"/>
    <x v="0"/>
    <x v="0"/>
    <x v="0"/>
  </r>
  <r>
    <s v="C10"/>
    <x v="0"/>
    <x v="1"/>
    <x v="0"/>
    <x v="2"/>
    <x v="0"/>
    <x v="0"/>
    <x v="0"/>
  </r>
  <r>
    <s v="C11"/>
    <x v="0"/>
    <x v="1"/>
    <x v="1"/>
    <x v="0"/>
    <x v="1"/>
    <x v="0"/>
    <x v="1"/>
  </r>
  <r>
    <s v="C12"/>
    <x v="0"/>
    <x v="1"/>
    <x v="1"/>
    <x v="0"/>
    <x v="1"/>
    <x v="0"/>
    <x v="0"/>
  </r>
  <r>
    <s v="C13"/>
    <x v="0"/>
    <x v="1"/>
    <x v="1"/>
    <x v="0"/>
    <x v="0"/>
    <x v="1"/>
    <x v="0"/>
  </r>
  <r>
    <s v="C14"/>
    <x v="0"/>
    <x v="2"/>
    <x v="1"/>
    <x v="1"/>
    <x v="1"/>
    <x v="0"/>
    <x v="0"/>
  </r>
  <r>
    <s v="C15"/>
    <x v="0"/>
    <x v="2"/>
    <x v="1"/>
    <x v="1"/>
    <x v="0"/>
    <x v="0"/>
    <x v="1"/>
  </r>
  <r>
    <s v="C16"/>
    <x v="0"/>
    <x v="2"/>
    <x v="1"/>
    <x v="1"/>
    <x v="0"/>
    <x v="0"/>
    <x v="1"/>
  </r>
  <r>
    <s v="C17"/>
    <x v="0"/>
    <x v="2"/>
    <x v="1"/>
    <x v="1"/>
    <x v="0"/>
    <x v="0"/>
    <x v="0"/>
  </r>
  <r>
    <s v="C18"/>
    <x v="0"/>
    <x v="2"/>
    <x v="1"/>
    <x v="1"/>
    <x v="0"/>
    <x v="0"/>
    <x v="0"/>
  </r>
  <r>
    <s v="C19"/>
    <x v="0"/>
    <x v="3"/>
    <x v="0"/>
    <x v="2"/>
    <x v="1"/>
    <x v="0"/>
    <x v="0"/>
  </r>
  <r>
    <s v="C20"/>
    <x v="0"/>
    <x v="3"/>
    <x v="0"/>
    <x v="2"/>
    <x v="1"/>
    <x v="1"/>
    <x v="1"/>
  </r>
  <r>
    <s v="C21"/>
    <x v="0"/>
    <x v="3"/>
    <x v="0"/>
    <x v="2"/>
    <x v="0"/>
    <x v="0"/>
    <x v="0"/>
  </r>
  <r>
    <s v="C22"/>
    <x v="0"/>
    <x v="3"/>
    <x v="1"/>
    <x v="2"/>
    <x v="0"/>
    <x v="0"/>
    <x v="1"/>
  </r>
  <r>
    <s v="C23"/>
    <x v="0"/>
    <x v="3"/>
    <x v="1"/>
    <x v="2"/>
    <x v="1"/>
    <x v="0"/>
    <x v="1"/>
  </r>
  <r>
    <s v="C24"/>
    <x v="0"/>
    <x v="3"/>
    <x v="1"/>
    <x v="2"/>
    <x v="1"/>
    <x v="1"/>
    <x v="0"/>
  </r>
  <r>
    <s v="C25"/>
    <x v="0"/>
    <x v="4"/>
    <x v="1"/>
    <x v="2"/>
    <x v="0"/>
    <x v="1"/>
    <x v="1"/>
  </r>
  <r>
    <s v="C26"/>
    <x v="0"/>
    <x v="4"/>
    <x v="1"/>
    <x v="2"/>
    <x v="0"/>
    <x v="1"/>
    <x v="0"/>
  </r>
  <r>
    <s v="C27"/>
    <x v="0"/>
    <x v="4"/>
    <x v="1"/>
    <x v="2"/>
    <x v="0"/>
    <x v="0"/>
    <x v="0"/>
  </r>
  <r>
    <s v="C28"/>
    <x v="0"/>
    <x v="4"/>
    <x v="1"/>
    <x v="2"/>
    <x v="0"/>
    <x v="0"/>
    <x v="1"/>
  </r>
  <r>
    <s v="C29"/>
    <x v="0"/>
    <x v="4"/>
    <x v="1"/>
    <x v="2"/>
    <x v="1"/>
    <x v="1"/>
    <x v="0"/>
  </r>
  <r>
    <s v="C30"/>
    <x v="0"/>
    <x v="4"/>
    <x v="1"/>
    <x v="2"/>
    <x v="1"/>
    <x v="0"/>
    <x v="0"/>
  </r>
  <r>
    <s v="C31"/>
    <x v="0"/>
    <x v="4"/>
    <x v="1"/>
    <x v="2"/>
    <x v="0"/>
    <x v="0"/>
    <x v="1"/>
  </r>
  <r>
    <s v="C32"/>
    <x v="0"/>
    <x v="4"/>
    <x v="1"/>
    <x v="2"/>
    <x v="0"/>
    <x v="0"/>
    <x v="1"/>
  </r>
  <r>
    <s v="C33"/>
    <x v="0"/>
    <x v="5"/>
    <x v="1"/>
    <x v="2"/>
    <x v="1"/>
    <x v="0"/>
    <x v="1"/>
  </r>
  <r>
    <s v="C34"/>
    <x v="0"/>
    <x v="5"/>
    <x v="1"/>
    <x v="2"/>
    <x v="0"/>
    <x v="1"/>
    <x v="0"/>
  </r>
  <r>
    <s v="C35"/>
    <x v="0"/>
    <x v="5"/>
    <x v="1"/>
    <x v="2"/>
    <x v="0"/>
    <x v="0"/>
    <x v="0"/>
  </r>
  <r>
    <s v="C36"/>
    <x v="0"/>
    <x v="5"/>
    <x v="1"/>
    <x v="2"/>
    <x v="0"/>
    <x v="0"/>
    <x v="1"/>
  </r>
  <r>
    <s v="C37"/>
    <x v="1"/>
    <x v="0"/>
    <x v="0"/>
    <x v="2"/>
    <x v="0"/>
    <x v="0"/>
    <x v="1"/>
  </r>
  <r>
    <s v="C38"/>
    <x v="1"/>
    <x v="0"/>
    <x v="0"/>
    <x v="2"/>
    <x v="0"/>
    <x v="0"/>
    <x v="1"/>
  </r>
  <r>
    <s v="C39"/>
    <x v="1"/>
    <x v="0"/>
    <x v="0"/>
    <x v="0"/>
    <x v="0"/>
    <x v="0"/>
    <x v="0"/>
  </r>
  <r>
    <s v="C40"/>
    <x v="1"/>
    <x v="0"/>
    <x v="0"/>
    <x v="0"/>
    <x v="0"/>
    <x v="0"/>
    <x v="0"/>
  </r>
  <r>
    <s v="C41"/>
    <x v="1"/>
    <x v="1"/>
    <x v="0"/>
    <x v="2"/>
    <x v="1"/>
    <x v="0"/>
    <x v="0"/>
  </r>
  <r>
    <s v="C42"/>
    <x v="1"/>
    <x v="1"/>
    <x v="0"/>
    <x v="0"/>
    <x v="1"/>
    <x v="0"/>
    <x v="0"/>
  </r>
  <r>
    <s v="C43"/>
    <x v="1"/>
    <x v="1"/>
    <x v="0"/>
    <x v="2"/>
    <x v="1"/>
    <x v="0"/>
    <x v="0"/>
  </r>
  <r>
    <s v="C44"/>
    <x v="1"/>
    <x v="1"/>
    <x v="0"/>
    <x v="2"/>
    <x v="0"/>
    <x v="1"/>
    <x v="1"/>
  </r>
  <r>
    <s v="C45"/>
    <x v="1"/>
    <x v="2"/>
    <x v="0"/>
    <x v="2"/>
    <x v="0"/>
    <x v="0"/>
    <x v="0"/>
  </r>
  <r>
    <s v="C46"/>
    <x v="1"/>
    <x v="2"/>
    <x v="1"/>
    <x v="0"/>
    <x v="1"/>
    <x v="0"/>
    <x v="0"/>
  </r>
  <r>
    <s v="C47"/>
    <x v="1"/>
    <x v="2"/>
    <x v="1"/>
    <x v="0"/>
    <x v="0"/>
    <x v="1"/>
    <x v="0"/>
  </r>
  <r>
    <s v="C48"/>
    <x v="1"/>
    <x v="3"/>
    <x v="0"/>
    <x v="2"/>
    <x v="0"/>
    <x v="0"/>
    <x v="0"/>
  </r>
  <r>
    <s v="C49"/>
    <x v="1"/>
    <x v="3"/>
    <x v="1"/>
    <x v="0"/>
    <x v="0"/>
    <x v="0"/>
    <x v="0"/>
  </r>
  <r>
    <s v="C50"/>
    <x v="2"/>
    <x v="0"/>
    <x v="0"/>
    <x v="0"/>
    <x v="1"/>
    <x v="1"/>
    <x v="0"/>
  </r>
  <r>
    <s v="C51"/>
    <x v="2"/>
    <x v="0"/>
    <x v="0"/>
    <x v="0"/>
    <x v="0"/>
    <x v="0"/>
    <x v="0"/>
  </r>
  <r>
    <s v="C52"/>
    <x v="2"/>
    <x v="0"/>
    <x v="0"/>
    <x v="1"/>
    <x v="1"/>
    <x v="0"/>
    <x v="0"/>
  </r>
  <r>
    <s v="C53"/>
    <x v="2"/>
    <x v="1"/>
    <x v="1"/>
    <x v="0"/>
    <x v="1"/>
    <x v="1"/>
    <x v="0"/>
  </r>
  <r>
    <s v="C54"/>
    <x v="2"/>
    <x v="1"/>
    <x v="1"/>
    <x v="0"/>
    <x v="0"/>
    <x v="0"/>
    <x v="1"/>
  </r>
  <r>
    <s v="C55"/>
    <x v="2"/>
    <x v="1"/>
    <x v="0"/>
    <x v="1"/>
    <x v="1"/>
    <x v="0"/>
    <x v="1"/>
  </r>
  <r>
    <s v="C56"/>
    <x v="2"/>
    <x v="1"/>
    <x v="0"/>
    <x v="2"/>
    <x v="1"/>
    <x v="1"/>
    <x v="1"/>
  </r>
  <r>
    <s v="C57"/>
    <x v="2"/>
    <x v="2"/>
    <x v="0"/>
    <x v="2"/>
    <x v="1"/>
    <x v="0"/>
    <x v="0"/>
  </r>
  <r>
    <s v="C58"/>
    <x v="2"/>
    <x v="2"/>
    <x v="0"/>
    <x v="2"/>
    <x v="0"/>
    <x v="0"/>
    <x v="0"/>
  </r>
  <r>
    <s v="C59"/>
    <x v="2"/>
    <x v="2"/>
    <x v="1"/>
    <x v="0"/>
    <x v="1"/>
    <x v="0"/>
    <x v="0"/>
  </r>
  <r>
    <s v="C60"/>
    <x v="2"/>
    <x v="2"/>
    <x v="1"/>
    <x v="2"/>
    <x v="1"/>
    <x v="0"/>
    <x v="0"/>
  </r>
  <r>
    <s v="C61"/>
    <x v="2"/>
    <x v="2"/>
    <x v="1"/>
    <x v="2"/>
    <x v="0"/>
    <x v="0"/>
    <x v="1"/>
  </r>
  <r>
    <s v="C62"/>
    <x v="2"/>
    <x v="2"/>
    <x v="1"/>
    <x v="2"/>
    <x v="1"/>
    <x v="1"/>
    <x v="1"/>
  </r>
  <r>
    <s v="C63"/>
    <x v="2"/>
    <x v="2"/>
    <x v="1"/>
    <x v="2"/>
    <x v="1"/>
    <x v="1"/>
    <x v="0"/>
  </r>
  <r>
    <s v="C64"/>
    <x v="2"/>
    <x v="2"/>
    <x v="1"/>
    <x v="2"/>
    <x v="0"/>
    <x v="1"/>
    <x v="0"/>
  </r>
  <r>
    <s v="C65"/>
    <x v="2"/>
    <x v="2"/>
    <x v="1"/>
    <x v="2"/>
    <x v="1"/>
    <x v="0"/>
    <x v="1"/>
  </r>
  <r>
    <s v="C66"/>
    <x v="2"/>
    <x v="2"/>
    <x v="1"/>
    <x v="2"/>
    <x v="0"/>
    <x v="0"/>
    <x v="1"/>
  </r>
  <r>
    <s v="C67"/>
    <x v="2"/>
    <x v="2"/>
    <x v="1"/>
    <x v="1"/>
    <x v="1"/>
    <x v="0"/>
    <x v="0"/>
  </r>
  <r>
    <s v="C68"/>
    <x v="2"/>
    <x v="3"/>
    <x v="0"/>
    <x v="2"/>
    <x v="1"/>
    <x v="0"/>
    <x v="0"/>
  </r>
  <r>
    <s v="C69"/>
    <x v="2"/>
    <x v="3"/>
    <x v="0"/>
    <x v="2"/>
    <x v="1"/>
    <x v="0"/>
    <x v="0"/>
  </r>
  <r>
    <s v="C70"/>
    <x v="2"/>
    <x v="3"/>
    <x v="0"/>
    <x v="2"/>
    <x v="0"/>
    <x v="0"/>
    <x v="0"/>
  </r>
  <r>
    <s v="C71"/>
    <x v="2"/>
    <x v="3"/>
    <x v="1"/>
    <x v="1"/>
    <x v="1"/>
    <x v="0"/>
    <x v="0"/>
  </r>
  <r>
    <s v="C72"/>
    <x v="2"/>
    <x v="3"/>
    <x v="1"/>
    <x v="1"/>
    <x v="1"/>
    <x v="0"/>
    <x v="0"/>
  </r>
  <r>
    <s v="C73"/>
    <x v="2"/>
    <x v="3"/>
    <x v="1"/>
    <x v="1"/>
    <x v="0"/>
    <x v="0"/>
    <x v="0"/>
  </r>
  <r>
    <s v="C74"/>
    <x v="3"/>
    <x v="0"/>
    <x v="0"/>
    <x v="0"/>
    <x v="1"/>
    <x v="0"/>
    <x v="0"/>
  </r>
  <r>
    <s v="C75"/>
    <x v="3"/>
    <x v="0"/>
    <x v="0"/>
    <x v="0"/>
    <x v="1"/>
    <x v="0"/>
    <x v="0"/>
  </r>
  <r>
    <s v="C76"/>
    <x v="3"/>
    <x v="0"/>
    <x v="0"/>
    <x v="0"/>
    <x v="0"/>
    <x v="0"/>
    <x v="1"/>
  </r>
  <r>
    <s v="C77"/>
    <x v="3"/>
    <x v="0"/>
    <x v="0"/>
    <x v="1"/>
    <x v="0"/>
    <x v="1"/>
    <x v="0"/>
  </r>
  <r>
    <s v="C78"/>
    <x v="3"/>
    <x v="1"/>
    <x v="1"/>
    <x v="0"/>
    <x v="1"/>
    <x v="1"/>
    <x v="0"/>
  </r>
  <r>
    <s v="C79"/>
    <x v="3"/>
    <x v="1"/>
    <x v="0"/>
    <x v="1"/>
    <x v="1"/>
    <x v="0"/>
    <x v="0"/>
  </r>
  <r>
    <s v="C80"/>
    <x v="3"/>
    <x v="1"/>
    <x v="0"/>
    <x v="1"/>
    <x v="0"/>
    <x v="0"/>
    <x v="0"/>
  </r>
  <r>
    <s v="C81"/>
    <x v="3"/>
    <x v="1"/>
    <x v="0"/>
    <x v="2"/>
    <x v="0"/>
    <x v="0"/>
    <x v="0"/>
  </r>
  <r>
    <s v="C82"/>
    <x v="3"/>
    <x v="3"/>
    <x v="0"/>
    <x v="2"/>
    <x v="0"/>
    <x v="1"/>
    <x v="0"/>
  </r>
  <r>
    <s v="C83"/>
    <x v="3"/>
    <x v="3"/>
    <x v="0"/>
    <x v="2"/>
    <x v="0"/>
    <x v="0"/>
    <x v="0"/>
  </r>
  <r>
    <s v="C84"/>
    <x v="3"/>
    <x v="3"/>
    <x v="0"/>
    <x v="2"/>
    <x v="0"/>
    <x v="0"/>
    <x v="0"/>
  </r>
  <r>
    <s v="C85"/>
    <x v="3"/>
    <x v="3"/>
    <x v="0"/>
    <x v="2"/>
    <x v="1"/>
    <x v="0"/>
    <x v="0"/>
  </r>
  <r>
    <s v="C86"/>
    <x v="3"/>
    <x v="3"/>
    <x v="1"/>
    <x v="0"/>
    <x v="1"/>
    <x v="0"/>
    <x v="0"/>
  </r>
  <r>
    <s v="C87"/>
    <x v="3"/>
    <x v="3"/>
    <x v="1"/>
    <x v="0"/>
    <x v="1"/>
    <x v="0"/>
    <x v="0"/>
  </r>
  <r>
    <s v="C88"/>
    <x v="3"/>
    <x v="3"/>
    <x v="1"/>
    <x v="0"/>
    <x v="0"/>
    <x v="0"/>
    <x v="0"/>
  </r>
  <r>
    <s v="C89"/>
    <x v="3"/>
    <x v="4"/>
    <x v="1"/>
    <x v="1"/>
    <x v="1"/>
    <x v="0"/>
    <x v="1"/>
  </r>
  <r>
    <s v="C90"/>
    <x v="3"/>
    <x v="4"/>
    <x v="1"/>
    <x v="1"/>
    <x v="0"/>
    <x v="0"/>
    <x v="0"/>
  </r>
  <r>
    <s v="C91"/>
    <x v="3"/>
    <x v="4"/>
    <x v="1"/>
    <x v="1"/>
    <x v="0"/>
    <x v="0"/>
    <x v="0"/>
  </r>
  <r>
    <s v="C92"/>
    <x v="3"/>
    <x v="4"/>
    <x v="1"/>
    <x v="1"/>
    <x v="0"/>
    <x v="0"/>
    <x v="0"/>
  </r>
  <r>
    <s v="C93"/>
    <x v="3"/>
    <x v="4"/>
    <x v="1"/>
    <x v="2"/>
    <x v="1"/>
    <x v="0"/>
    <x v="0"/>
  </r>
  <r>
    <s v="C94"/>
    <x v="3"/>
    <x v="4"/>
    <x v="1"/>
    <x v="2"/>
    <x v="1"/>
    <x v="0"/>
    <x v="0"/>
  </r>
  <r>
    <s v="C95"/>
    <x v="3"/>
    <x v="4"/>
    <x v="1"/>
    <x v="2"/>
    <x v="0"/>
    <x v="0"/>
    <x v="0"/>
  </r>
  <r>
    <s v="C96"/>
    <x v="3"/>
    <x v="4"/>
    <x v="1"/>
    <x v="2"/>
    <x v="0"/>
    <x v="1"/>
    <x v="0"/>
  </r>
  <r>
    <s v="C97"/>
    <x v="3"/>
    <x v="5"/>
    <x v="1"/>
    <x v="2"/>
    <x v="0"/>
    <x v="1"/>
    <x v="0"/>
  </r>
  <r>
    <s v="C98"/>
    <x v="3"/>
    <x v="5"/>
    <x v="1"/>
    <x v="2"/>
    <x v="0"/>
    <x v="0"/>
    <x v="0"/>
  </r>
  <r>
    <s v="C99"/>
    <x v="3"/>
    <x v="5"/>
    <x v="1"/>
    <x v="2"/>
    <x v="0"/>
    <x v="0"/>
    <x v="0"/>
  </r>
  <r>
    <s v="C100"/>
    <x v="3"/>
    <x v="5"/>
    <x v="1"/>
    <x v="2"/>
    <x v="0"/>
    <x v="0"/>
    <x v="0"/>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s v="C41"/>
    <s v="Executive"/>
    <s v="2015-2016"/>
    <s v="Yes"/>
    <s v="Unlimited"/>
    <x v="0"/>
    <x v="0"/>
    <x v="0"/>
  </r>
  <r>
    <s v="C43"/>
    <s v="Executive"/>
    <s v="2015-2016"/>
    <s v="Yes"/>
    <s v="Unlimited"/>
    <x v="0"/>
    <x v="0"/>
    <x v="0"/>
  </r>
  <r>
    <s v="C44"/>
    <s v="Executive"/>
    <s v="2015-2016"/>
    <s v="Yes"/>
    <s v="Unlimited"/>
    <x v="1"/>
    <x v="1"/>
    <x v="1"/>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s v="C76"/>
    <s v="Compact"/>
    <s v="New"/>
    <s v="Yes"/>
    <x v="0"/>
    <s v="Male"/>
    <x v="0"/>
    <x v="0"/>
  </r>
  <r>
    <s v="C77"/>
    <s v="Compact"/>
    <s v="New"/>
    <s v="Yes"/>
    <x v="1"/>
    <s v="Male"/>
    <x v="1"/>
    <x v="1"/>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s v="C89"/>
    <s v="Compact"/>
    <s v="2002-2007"/>
    <s v="No"/>
    <x v="0"/>
    <s v="Female"/>
    <s v="No"/>
    <x v="0"/>
  </r>
  <r>
    <s v="C93"/>
    <s v="Compact"/>
    <s v="2002-2007"/>
    <s v="No"/>
    <x v="1"/>
    <s v="Female"/>
    <s v="No"/>
    <x v="1"/>
  </r>
  <r>
    <s v="C94"/>
    <s v="Compact"/>
    <s v="2002-2007"/>
    <s v="No"/>
    <x v="1"/>
    <s v="Female"/>
    <s v="No"/>
    <x v="1"/>
  </r>
</pivotCacheRecords>
</file>

<file path=xl/pivotCache/pivotCacheRecords1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s v="C34"/>
    <s v="Family"/>
    <s v="Before 2002"/>
    <s v="No"/>
    <s v="Unlimited"/>
    <s v="Male"/>
    <x v="0"/>
    <x v="0"/>
  </r>
  <r>
    <s v="C35"/>
    <s v="Family"/>
    <s v="Before 2002"/>
    <s v="No"/>
    <s v="Unlimited"/>
    <s v="Male"/>
    <x v="1"/>
    <x v="0"/>
  </r>
  <r>
    <s v="C36"/>
    <s v="Family"/>
    <s v="Before 2002"/>
    <s v="No"/>
    <s v="Unlimited"/>
    <s v="Male"/>
    <x v="1"/>
    <x v="1"/>
  </r>
</pivotCacheRecords>
</file>

<file path=xl/pivotCache/pivotCacheRecords1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s v="C25"/>
    <s v="Family"/>
    <s v="2002-2007"/>
    <s v="No"/>
    <s v="Unlimited"/>
    <x v="0"/>
    <x v="0"/>
    <x v="0"/>
  </r>
  <r>
    <s v="C26"/>
    <s v="Family"/>
    <s v="2002-2007"/>
    <s v="No"/>
    <s v="Unlimited"/>
    <x v="0"/>
    <x v="0"/>
    <x v="1"/>
  </r>
  <r>
    <s v="C27"/>
    <s v="Family"/>
    <s v="2002-2007"/>
    <s v="No"/>
    <s v="Unlimited"/>
    <x v="0"/>
    <x v="1"/>
    <x v="1"/>
  </r>
  <r>
    <s v="C28"/>
    <s v="Family"/>
    <s v="2002-2007"/>
    <s v="No"/>
    <s v="Unlimited"/>
    <x v="0"/>
    <x v="1"/>
    <x v="0"/>
  </r>
  <r>
    <s v="C29"/>
    <s v="Family"/>
    <s v="2002-2007"/>
    <s v="No"/>
    <s v="Unlimited"/>
    <x v="1"/>
    <x v="0"/>
    <x v="1"/>
  </r>
  <r>
    <s v="C30"/>
    <s v="Family"/>
    <s v="2002-2007"/>
    <s v="No"/>
    <s v="Unlimited"/>
    <x v="1"/>
    <x v="1"/>
    <x v="1"/>
  </r>
  <r>
    <s v="C31"/>
    <s v="Family"/>
    <s v="2002-2007"/>
    <s v="No"/>
    <s v="Unlimited"/>
    <x v="0"/>
    <x v="1"/>
    <x v="0"/>
  </r>
  <r>
    <s v="C32"/>
    <s v="Family"/>
    <s v="2002-2007"/>
    <s v="No"/>
    <s v="Unlimited"/>
    <x v="0"/>
    <x v="1"/>
    <x v="0"/>
  </r>
</pivotCacheRecords>
</file>

<file path=xl/pivotCache/pivotCacheRecords1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s v="C25"/>
    <s v="Family"/>
    <s v="2002-2007"/>
    <s v="No"/>
    <s v="Unlimited"/>
    <s v="Male"/>
    <x v="0"/>
    <x v="0"/>
  </r>
  <r>
    <s v="C26"/>
    <s v="Family"/>
    <s v="2002-2007"/>
    <s v="No"/>
    <s v="Unlimited"/>
    <s v="Male"/>
    <x v="0"/>
    <x v="1"/>
  </r>
  <r>
    <s v="C27"/>
    <s v="Family"/>
    <s v="2002-2007"/>
    <s v="No"/>
    <s v="Unlimited"/>
    <s v="Male"/>
    <x v="1"/>
    <x v="1"/>
  </r>
  <r>
    <s v="C28"/>
    <s v="Family"/>
    <s v="2002-2007"/>
    <s v="No"/>
    <s v="Unlimited"/>
    <s v="Male"/>
    <x v="1"/>
    <x v="0"/>
  </r>
  <r>
    <s v="C31"/>
    <s v="Family"/>
    <s v="2002-2007"/>
    <s v="No"/>
    <s v="Unlimited"/>
    <s v="Male"/>
    <x v="1"/>
    <x v="0"/>
  </r>
  <r>
    <s v="C32"/>
    <s v="Family"/>
    <s v="2002-2007"/>
    <s v="No"/>
    <s v="Unlimited"/>
    <s v="Male"/>
    <x v="1"/>
    <x v="0"/>
  </r>
</pivotCacheRecords>
</file>

<file path=xl/pivotCache/pivotCacheRecords1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s v="C19"/>
    <s v="Family"/>
    <s v="2008-2011"/>
    <x v="0"/>
    <s v="Unlimited"/>
    <x v="0"/>
    <x v="0"/>
    <x v="0"/>
  </r>
  <r>
    <s v="C20"/>
    <s v="Family"/>
    <s v="2008-2011"/>
    <x v="0"/>
    <s v="Unlimited"/>
    <x v="0"/>
    <x v="1"/>
    <x v="1"/>
  </r>
  <r>
    <s v="C21"/>
    <s v="Family"/>
    <s v="2008-2011"/>
    <x v="0"/>
    <s v="Unlimited"/>
    <x v="1"/>
    <x v="0"/>
    <x v="0"/>
  </r>
  <r>
    <s v="C22"/>
    <s v="Family"/>
    <s v="2008-2011"/>
    <x v="1"/>
    <s v="Unlimited"/>
    <x v="1"/>
    <x v="0"/>
    <x v="1"/>
  </r>
  <r>
    <s v="C23"/>
    <s v="Family"/>
    <s v="2008-2011"/>
    <x v="1"/>
    <s v="Unlimited"/>
    <x v="0"/>
    <x v="0"/>
    <x v="1"/>
  </r>
  <r>
    <s v="C24"/>
    <s v="Family"/>
    <s v="2008-2011"/>
    <x v="1"/>
    <s v="Unlimited"/>
    <x v="0"/>
    <x v="1"/>
    <x v="0"/>
  </r>
</pivotCacheRecords>
</file>

<file path=xl/pivotCache/pivotCacheRecords1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s v="C14"/>
    <s v="Family"/>
    <s v="2012-2014"/>
    <s v="No"/>
    <n v="2"/>
    <x v="0"/>
    <s v="No"/>
    <x v="0"/>
  </r>
  <r>
    <s v="C15"/>
    <s v="Family"/>
    <s v="2012-2014"/>
    <s v="No"/>
    <n v="2"/>
    <x v="1"/>
    <s v="No"/>
    <x v="1"/>
  </r>
  <r>
    <s v="C16"/>
    <s v="Family"/>
    <s v="2012-2014"/>
    <s v="No"/>
    <n v="2"/>
    <x v="1"/>
    <s v="No"/>
    <x v="1"/>
  </r>
  <r>
    <s v="C17"/>
    <s v="Family"/>
    <s v="2012-2014"/>
    <s v="No"/>
    <n v="2"/>
    <x v="1"/>
    <s v="No"/>
    <x v="0"/>
  </r>
  <r>
    <s v="C18"/>
    <s v="Family"/>
    <s v="2012-2014"/>
    <s v="No"/>
    <n v="2"/>
    <x v="1"/>
    <s v="No"/>
    <x v="0"/>
  </r>
</pivotCacheRecords>
</file>

<file path=xl/pivotCache/pivotCacheRecords1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s v="C05"/>
    <s v="Family"/>
    <s v="2015-2016"/>
    <x v="0"/>
    <x v="0"/>
    <x v="0"/>
    <x v="0"/>
    <x v="0"/>
  </r>
  <r>
    <s v="C06"/>
    <s v="Family"/>
    <s v="2015-2016"/>
    <x v="0"/>
    <x v="0"/>
    <x v="0"/>
    <x v="0"/>
    <x v="1"/>
  </r>
  <r>
    <s v="C07"/>
    <s v="Family"/>
    <s v="2015-2016"/>
    <x v="0"/>
    <x v="0"/>
    <x v="0"/>
    <x v="1"/>
    <x v="0"/>
  </r>
  <r>
    <s v="C08"/>
    <s v="Family"/>
    <s v="2015-2016"/>
    <x v="0"/>
    <x v="0"/>
    <x v="0"/>
    <x v="1"/>
    <x v="0"/>
  </r>
  <r>
    <s v="C09"/>
    <s v="Family"/>
    <s v="2015-2016"/>
    <x v="0"/>
    <x v="0"/>
    <x v="0"/>
    <x v="1"/>
    <x v="0"/>
  </r>
  <r>
    <s v="C10"/>
    <s v="Family"/>
    <s v="2015-2016"/>
    <x v="0"/>
    <x v="0"/>
    <x v="0"/>
    <x v="1"/>
    <x v="0"/>
  </r>
  <r>
    <s v="C11"/>
    <s v="Family"/>
    <s v="2015-2016"/>
    <x v="1"/>
    <x v="1"/>
    <x v="1"/>
    <x v="1"/>
    <x v="1"/>
  </r>
  <r>
    <s v="C12"/>
    <s v="Family"/>
    <s v="2015-2016"/>
    <x v="1"/>
    <x v="1"/>
    <x v="1"/>
    <x v="1"/>
    <x v="0"/>
  </r>
  <r>
    <s v="C13"/>
    <s v="Family"/>
    <s v="2015-2016"/>
    <x v="1"/>
    <x v="1"/>
    <x v="0"/>
    <x v="0"/>
    <x v="0"/>
  </r>
</pivotCacheRecords>
</file>

<file path=xl/pivotCache/pivotCacheRecords1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s v="C05"/>
    <s v="Family"/>
    <s v="2015-2016"/>
    <x v="0"/>
    <x v="0"/>
    <s v="Male"/>
    <x v="0"/>
    <x v="0"/>
  </r>
  <r>
    <s v="C06"/>
    <s v="Family"/>
    <s v="2015-2016"/>
    <x v="0"/>
    <x v="0"/>
    <s v="Male"/>
    <x v="0"/>
    <x v="1"/>
  </r>
  <r>
    <s v="C07"/>
    <s v="Family"/>
    <s v="2015-2016"/>
    <x v="0"/>
    <x v="0"/>
    <s v="Male"/>
    <x v="1"/>
    <x v="0"/>
  </r>
  <r>
    <s v="C08"/>
    <s v="Family"/>
    <s v="2015-2016"/>
    <x v="0"/>
    <x v="0"/>
    <s v="Male"/>
    <x v="1"/>
    <x v="0"/>
  </r>
  <r>
    <s v="C09"/>
    <s v="Family"/>
    <s v="2015-2016"/>
    <x v="0"/>
    <x v="0"/>
    <s v="Male"/>
    <x v="1"/>
    <x v="0"/>
  </r>
  <r>
    <s v="C10"/>
    <s v="Family"/>
    <s v="2015-2016"/>
    <x v="0"/>
    <x v="0"/>
    <s v="Male"/>
    <x v="1"/>
    <x v="0"/>
  </r>
  <r>
    <s v="C13"/>
    <s v="Family"/>
    <s v="2015-2016"/>
    <x v="1"/>
    <x v="1"/>
    <s v="Male"/>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s v="C74"/>
    <x v="0"/>
    <x v="0"/>
    <x v="0"/>
    <x v="0"/>
    <x v="0"/>
    <x v="0"/>
    <x v="0"/>
  </r>
  <r>
    <s v="C75"/>
    <x v="0"/>
    <x v="0"/>
    <x v="0"/>
    <x v="0"/>
    <x v="0"/>
    <x v="0"/>
    <x v="0"/>
  </r>
  <r>
    <s v="C76"/>
    <x v="0"/>
    <x v="0"/>
    <x v="0"/>
    <x v="0"/>
    <x v="1"/>
    <x v="0"/>
    <x v="1"/>
  </r>
  <r>
    <s v="C77"/>
    <x v="0"/>
    <x v="0"/>
    <x v="0"/>
    <x v="1"/>
    <x v="1"/>
    <x v="1"/>
    <x v="0"/>
  </r>
  <r>
    <s v="C78"/>
    <x v="0"/>
    <x v="1"/>
    <x v="1"/>
    <x v="0"/>
    <x v="0"/>
    <x v="1"/>
    <x v="0"/>
  </r>
  <r>
    <s v="C79"/>
    <x v="0"/>
    <x v="1"/>
    <x v="0"/>
    <x v="1"/>
    <x v="0"/>
    <x v="0"/>
    <x v="0"/>
  </r>
  <r>
    <s v="C80"/>
    <x v="0"/>
    <x v="1"/>
    <x v="0"/>
    <x v="1"/>
    <x v="1"/>
    <x v="0"/>
    <x v="0"/>
  </r>
  <r>
    <s v="C81"/>
    <x v="0"/>
    <x v="1"/>
    <x v="0"/>
    <x v="2"/>
    <x v="1"/>
    <x v="0"/>
    <x v="0"/>
  </r>
  <r>
    <s v="C82"/>
    <x v="0"/>
    <x v="2"/>
    <x v="0"/>
    <x v="2"/>
    <x v="1"/>
    <x v="1"/>
    <x v="0"/>
  </r>
  <r>
    <s v="C83"/>
    <x v="0"/>
    <x v="2"/>
    <x v="0"/>
    <x v="2"/>
    <x v="1"/>
    <x v="0"/>
    <x v="0"/>
  </r>
  <r>
    <s v="C84"/>
    <x v="0"/>
    <x v="2"/>
    <x v="0"/>
    <x v="2"/>
    <x v="1"/>
    <x v="0"/>
    <x v="0"/>
  </r>
  <r>
    <s v="C85"/>
    <x v="0"/>
    <x v="2"/>
    <x v="0"/>
    <x v="2"/>
    <x v="0"/>
    <x v="0"/>
    <x v="0"/>
  </r>
  <r>
    <s v="C86"/>
    <x v="0"/>
    <x v="2"/>
    <x v="1"/>
    <x v="0"/>
    <x v="0"/>
    <x v="0"/>
    <x v="0"/>
  </r>
  <r>
    <s v="C87"/>
    <x v="0"/>
    <x v="2"/>
    <x v="1"/>
    <x v="0"/>
    <x v="0"/>
    <x v="0"/>
    <x v="0"/>
  </r>
  <r>
    <s v="C88"/>
    <x v="0"/>
    <x v="2"/>
    <x v="1"/>
    <x v="0"/>
    <x v="1"/>
    <x v="0"/>
    <x v="0"/>
  </r>
  <r>
    <s v="C89"/>
    <x v="0"/>
    <x v="3"/>
    <x v="1"/>
    <x v="1"/>
    <x v="0"/>
    <x v="0"/>
    <x v="1"/>
  </r>
  <r>
    <s v="C90"/>
    <x v="0"/>
    <x v="3"/>
    <x v="1"/>
    <x v="1"/>
    <x v="1"/>
    <x v="0"/>
    <x v="0"/>
  </r>
  <r>
    <s v="C91"/>
    <x v="0"/>
    <x v="3"/>
    <x v="1"/>
    <x v="1"/>
    <x v="1"/>
    <x v="0"/>
    <x v="0"/>
  </r>
  <r>
    <s v="C92"/>
    <x v="0"/>
    <x v="3"/>
    <x v="1"/>
    <x v="1"/>
    <x v="1"/>
    <x v="0"/>
    <x v="0"/>
  </r>
  <r>
    <s v="C93"/>
    <x v="0"/>
    <x v="3"/>
    <x v="1"/>
    <x v="2"/>
    <x v="0"/>
    <x v="0"/>
    <x v="0"/>
  </r>
  <r>
    <s v="C94"/>
    <x v="0"/>
    <x v="3"/>
    <x v="1"/>
    <x v="2"/>
    <x v="0"/>
    <x v="0"/>
    <x v="0"/>
  </r>
  <r>
    <s v="C95"/>
    <x v="0"/>
    <x v="3"/>
    <x v="1"/>
    <x v="2"/>
    <x v="1"/>
    <x v="0"/>
    <x v="0"/>
  </r>
  <r>
    <s v="C96"/>
    <x v="0"/>
    <x v="3"/>
    <x v="1"/>
    <x v="2"/>
    <x v="1"/>
    <x v="1"/>
    <x v="0"/>
  </r>
  <r>
    <s v="C97"/>
    <x v="0"/>
    <x v="4"/>
    <x v="1"/>
    <x v="2"/>
    <x v="1"/>
    <x v="1"/>
    <x v="0"/>
  </r>
  <r>
    <s v="C98"/>
    <x v="0"/>
    <x v="4"/>
    <x v="1"/>
    <x v="2"/>
    <x v="1"/>
    <x v="0"/>
    <x v="0"/>
  </r>
  <r>
    <s v="C99"/>
    <x v="0"/>
    <x v="4"/>
    <x v="1"/>
    <x v="2"/>
    <x v="1"/>
    <x v="0"/>
    <x v="0"/>
  </r>
  <r>
    <s v="C100"/>
    <x v="0"/>
    <x v="4"/>
    <x v="1"/>
    <x v="2"/>
    <x v="1"/>
    <x v="0"/>
    <x v="0"/>
  </r>
</pivotCacheRecords>
</file>

<file path=xl/pivotCache/pivotCacheRecords2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C57"/>
    <s v="SUV"/>
    <s v="2012-2014"/>
    <x v="0"/>
    <x v="0"/>
    <x v="0"/>
    <x v="0"/>
    <x v="0"/>
  </r>
  <r>
    <s v="C58"/>
    <s v="SUV"/>
    <s v="2012-2014"/>
    <x v="0"/>
    <x v="0"/>
    <x v="1"/>
    <x v="0"/>
    <x v="0"/>
  </r>
  <r>
    <s v="C59"/>
    <s v="SUV"/>
    <s v="2012-2014"/>
    <x v="1"/>
    <x v="1"/>
    <x v="0"/>
    <x v="0"/>
    <x v="0"/>
  </r>
  <r>
    <s v="C60"/>
    <s v="SUV"/>
    <s v="2012-2014"/>
    <x v="1"/>
    <x v="0"/>
    <x v="0"/>
    <x v="0"/>
    <x v="0"/>
  </r>
  <r>
    <s v="C61"/>
    <s v="SUV"/>
    <s v="2012-2014"/>
    <x v="1"/>
    <x v="0"/>
    <x v="1"/>
    <x v="0"/>
    <x v="1"/>
  </r>
  <r>
    <s v="C62"/>
    <s v="SUV"/>
    <s v="2012-2014"/>
    <x v="1"/>
    <x v="0"/>
    <x v="0"/>
    <x v="1"/>
    <x v="1"/>
  </r>
  <r>
    <s v="C63"/>
    <s v="SUV"/>
    <s v="2012-2014"/>
    <x v="1"/>
    <x v="0"/>
    <x v="0"/>
    <x v="1"/>
    <x v="0"/>
  </r>
  <r>
    <s v="C64"/>
    <s v="SUV"/>
    <s v="2012-2014"/>
    <x v="1"/>
    <x v="0"/>
    <x v="1"/>
    <x v="1"/>
    <x v="0"/>
  </r>
  <r>
    <s v="C65"/>
    <s v="SUV"/>
    <s v="2012-2014"/>
    <x v="1"/>
    <x v="0"/>
    <x v="0"/>
    <x v="0"/>
    <x v="1"/>
  </r>
  <r>
    <s v="C66"/>
    <s v="SUV"/>
    <s v="2012-2014"/>
    <x v="1"/>
    <x v="0"/>
    <x v="1"/>
    <x v="0"/>
    <x v="1"/>
  </r>
  <r>
    <s v="C67"/>
    <s v="SUV"/>
    <s v="2012-2014"/>
    <x v="1"/>
    <x v="2"/>
    <x v="0"/>
    <x v="0"/>
    <x v="0"/>
  </r>
</pivotCacheRecords>
</file>

<file path=xl/pivotCache/pivotCacheRecords2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s v="SUV"/>
    <s v="2012-2014"/>
    <s v="No"/>
    <x v="0"/>
    <x v="0"/>
    <x v="0"/>
    <x v="0"/>
  </r>
  <r>
    <x v="1"/>
    <s v="SUV"/>
    <s v="2012-2014"/>
    <s v="No"/>
    <x v="1"/>
    <x v="0"/>
    <x v="0"/>
    <x v="0"/>
  </r>
  <r>
    <x v="2"/>
    <s v="SUV"/>
    <s v="2012-2014"/>
    <s v="No"/>
    <x v="1"/>
    <x v="1"/>
    <x v="0"/>
    <x v="1"/>
  </r>
  <r>
    <x v="3"/>
    <s v="SUV"/>
    <s v="2012-2014"/>
    <s v="No"/>
    <x v="1"/>
    <x v="0"/>
    <x v="1"/>
    <x v="1"/>
  </r>
  <r>
    <x v="4"/>
    <s v="SUV"/>
    <s v="2012-2014"/>
    <s v="No"/>
    <x v="1"/>
    <x v="0"/>
    <x v="1"/>
    <x v="0"/>
  </r>
  <r>
    <x v="5"/>
    <s v="SUV"/>
    <s v="2012-2014"/>
    <s v="No"/>
    <x v="1"/>
    <x v="1"/>
    <x v="1"/>
    <x v="0"/>
  </r>
  <r>
    <x v="6"/>
    <s v="SUV"/>
    <s v="2012-2014"/>
    <s v="No"/>
    <x v="1"/>
    <x v="0"/>
    <x v="0"/>
    <x v="1"/>
  </r>
  <r>
    <x v="7"/>
    <s v="SUV"/>
    <s v="2012-2014"/>
    <s v="No"/>
    <x v="1"/>
    <x v="1"/>
    <x v="0"/>
    <x v="1"/>
  </r>
  <r>
    <x v="8"/>
    <s v="SUV"/>
    <s v="2012-2014"/>
    <s v="No"/>
    <x v="2"/>
    <x v="0"/>
    <x v="0"/>
    <x v="0"/>
  </r>
</pivotCacheRecords>
</file>

<file path=xl/pivotCache/pivotCacheRecords2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s v="C60"/>
    <s v="SUV"/>
    <s v="2012-2014"/>
    <s v="No"/>
    <s v="Unlimited"/>
    <x v="0"/>
    <x v="0"/>
    <x v="0"/>
  </r>
  <r>
    <s v="C61"/>
    <s v="SUV"/>
    <s v="2012-2014"/>
    <s v="No"/>
    <s v="Unlimited"/>
    <x v="1"/>
    <x v="0"/>
    <x v="1"/>
  </r>
  <r>
    <s v="C62"/>
    <s v="SUV"/>
    <s v="2012-2014"/>
    <s v="No"/>
    <s v="Unlimited"/>
    <x v="0"/>
    <x v="1"/>
    <x v="1"/>
  </r>
  <r>
    <s v="C63"/>
    <s v="SUV"/>
    <s v="2012-2014"/>
    <s v="No"/>
    <s v="Unlimited"/>
    <x v="0"/>
    <x v="1"/>
    <x v="0"/>
  </r>
  <r>
    <s v="C64"/>
    <s v="SUV"/>
    <s v="2012-2014"/>
    <s v="No"/>
    <s v="Unlimited"/>
    <x v="1"/>
    <x v="1"/>
    <x v="0"/>
  </r>
  <r>
    <s v="C65"/>
    <s v="SUV"/>
    <s v="2012-2014"/>
    <s v="No"/>
    <s v="Unlimited"/>
    <x v="0"/>
    <x v="0"/>
    <x v="1"/>
  </r>
  <r>
    <s v="C66"/>
    <s v="SUV"/>
    <s v="2012-2014"/>
    <s v="No"/>
    <s v="Unlimited"/>
    <x v="1"/>
    <x v="0"/>
    <x v="1"/>
  </r>
</pivotCacheRecords>
</file>

<file path=xl/pivotCache/pivotCacheRecords2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s v="C60"/>
    <s v="SUV"/>
    <s v="2012-2014"/>
    <s v="No"/>
    <s v="Unlimited"/>
    <x v="0"/>
    <s v="No"/>
    <x v="0"/>
  </r>
  <r>
    <s v="C61"/>
    <s v="SUV"/>
    <s v="2012-2014"/>
    <s v="No"/>
    <s v="Unlimited"/>
    <x v="1"/>
    <s v="No"/>
    <x v="1"/>
  </r>
  <r>
    <s v="C65"/>
    <s v="SUV"/>
    <s v="2012-2014"/>
    <s v="No"/>
    <s v="Unlimited"/>
    <x v="0"/>
    <s v="No"/>
    <x v="1"/>
  </r>
  <r>
    <s v="C66"/>
    <s v="SUV"/>
    <s v="2012-2014"/>
    <s v="No"/>
    <s v="Unlimited"/>
    <x v="1"/>
    <s v="No"/>
    <x v="1"/>
  </r>
</pivotCacheRecords>
</file>

<file path=xl/pivotCache/pivotCacheRecords2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s v="C62"/>
    <s v="SUV"/>
    <s v="2012-2014"/>
    <s v="No"/>
    <s v="Unlimited"/>
    <x v="0"/>
    <s v="Yes"/>
    <x v="0"/>
  </r>
  <r>
    <s v="C63"/>
    <s v="SUV"/>
    <s v="2012-2014"/>
    <s v="No"/>
    <s v="Unlimited"/>
    <x v="0"/>
    <s v="Yes"/>
    <x v="1"/>
  </r>
  <r>
    <s v="C64"/>
    <s v="SUV"/>
    <s v="2012-2014"/>
    <s v="No"/>
    <s v="Unlimited"/>
    <x v="1"/>
    <s v="Yes"/>
    <x v="1"/>
  </r>
</pivotCacheRecords>
</file>

<file path=xl/pivotCache/pivotCacheRecords2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s v="C53"/>
    <s v="SUV"/>
    <s v="2015-2016"/>
    <x v="0"/>
    <x v="0"/>
    <x v="0"/>
    <x v="0"/>
    <x v="0"/>
  </r>
  <r>
    <s v="C54"/>
    <s v="SUV"/>
    <s v="2015-2016"/>
    <x v="0"/>
    <x v="0"/>
    <x v="1"/>
    <x v="1"/>
    <x v="1"/>
  </r>
  <r>
    <s v="C55"/>
    <s v="SUV"/>
    <s v="2015-2016"/>
    <x v="1"/>
    <x v="1"/>
    <x v="0"/>
    <x v="1"/>
    <x v="1"/>
  </r>
  <r>
    <s v="C56"/>
    <s v="SUV"/>
    <s v="2015-2016"/>
    <x v="1"/>
    <x v="2"/>
    <x v="0"/>
    <x v="0"/>
    <x v="1"/>
  </r>
</pivotCacheRecords>
</file>

<file path=xl/pivotCache/pivotCacheRecords2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s v="C19"/>
    <s v="Family"/>
    <s v="2008-2011"/>
    <s v="Yes"/>
    <s v="Unlimited"/>
    <x v="0"/>
    <x v="0"/>
    <x v="0"/>
  </r>
  <r>
    <s v="C20"/>
    <s v="Family"/>
    <s v="2008-2011"/>
    <s v="Yes"/>
    <s v="Unlimited"/>
    <x v="0"/>
    <x v="1"/>
    <x v="1"/>
  </r>
  <r>
    <s v="C21"/>
    <s v="Family"/>
    <s v="2008-2011"/>
    <s v="Yes"/>
    <s v="Unlimited"/>
    <x v="1"/>
    <x v="0"/>
    <x v="0"/>
  </r>
</pivotCacheRecords>
</file>

<file path=xl/pivotCache/pivotCacheRecords2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s v="C22"/>
    <s v="Family"/>
    <s v="2008-2011"/>
    <s v="No"/>
    <s v="Unlimited"/>
    <x v="0"/>
    <x v="0"/>
    <x v="0"/>
  </r>
  <r>
    <s v="C23"/>
    <s v="Family"/>
    <s v="2008-2011"/>
    <s v="No"/>
    <s v="Unlimited"/>
    <x v="1"/>
    <x v="0"/>
    <x v="0"/>
  </r>
  <r>
    <s v="C24"/>
    <s v="Family"/>
    <s v="2008-2011"/>
    <s v="No"/>
    <s v="Unlimited"/>
    <x v="1"/>
    <x v="1"/>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s v="C37"/>
    <s v="Executive"/>
    <x v="0"/>
    <x v="0"/>
    <x v="0"/>
    <x v="0"/>
    <x v="0"/>
    <x v="0"/>
  </r>
  <r>
    <s v="C38"/>
    <s v="Executive"/>
    <x v="0"/>
    <x v="0"/>
    <x v="0"/>
    <x v="0"/>
    <x v="0"/>
    <x v="0"/>
  </r>
  <r>
    <s v="C39"/>
    <s v="Executive"/>
    <x v="0"/>
    <x v="0"/>
    <x v="1"/>
    <x v="0"/>
    <x v="0"/>
    <x v="1"/>
  </r>
  <r>
    <s v="C40"/>
    <s v="Executive"/>
    <x v="0"/>
    <x v="0"/>
    <x v="1"/>
    <x v="0"/>
    <x v="0"/>
    <x v="1"/>
  </r>
  <r>
    <s v="C41"/>
    <s v="Executive"/>
    <x v="1"/>
    <x v="0"/>
    <x v="0"/>
    <x v="1"/>
    <x v="0"/>
    <x v="1"/>
  </r>
  <r>
    <s v="C42"/>
    <s v="Executive"/>
    <x v="1"/>
    <x v="0"/>
    <x v="1"/>
    <x v="1"/>
    <x v="0"/>
    <x v="1"/>
  </r>
  <r>
    <s v="C43"/>
    <s v="Executive"/>
    <x v="1"/>
    <x v="0"/>
    <x v="0"/>
    <x v="1"/>
    <x v="0"/>
    <x v="1"/>
  </r>
  <r>
    <s v="C44"/>
    <s v="Executive"/>
    <x v="1"/>
    <x v="0"/>
    <x v="0"/>
    <x v="0"/>
    <x v="1"/>
    <x v="0"/>
  </r>
  <r>
    <s v="C45"/>
    <s v="Executive"/>
    <x v="2"/>
    <x v="0"/>
    <x v="0"/>
    <x v="0"/>
    <x v="0"/>
    <x v="1"/>
  </r>
  <r>
    <s v="C46"/>
    <s v="Executive"/>
    <x v="2"/>
    <x v="1"/>
    <x v="1"/>
    <x v="1"/>
    <x v="0"/>
    <x v="1"/>
  </r>
  <r>
    <s v="C47"/>
    <s v="Executive"/>
    <x v="2"/>
    <x v="1"/>
    <x v="1"/>
    <x v="0"/>
    <x v="1"/>
    <x v="1"/>
  </r>
  <r>
    <s v="C48"/>
    <s v="Executive"/>
    <x v="3"/>
    <x v="0"/>
    <x v="0"/>
    <x v="0"/>
    <x v="0"/>
    <x v="1"/>
  </r>
  <r>
    <s v="C49"/>
    <s v="Executive"/>
    <x v="3"/>
    <x v="1"/>
    <x v="1"/>
    <x v="0"/>
    <x v="0"/>
    <x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s v="C01"/>
    <s v="Family"/>
    <x v="0"/>
    <x v="0"/>
    <x v="0"/>
    <x v="0"/>
    <x v="0"/>
    <x v="0"/>
  </r>
  <r>
    <s v="C02"/>
    <s v="Family"/>
    <x v="0"/>
    <x v="0"/>
    <x v="0"/>
    <x v="0"/>
    <x v="1"/>
    <x v="0"/>
  </r>
  <r>
    <s v="C03"/>
    <s v="Family"/>
    <x v="0"/>
    <x v="0"/>
    <x v="1"/>
    <x v="0"/>
    <x v="0"/>
    <x v="0"/>
  </r>
  <r>
    <s v="C04"/>
    <s v="Family"/>
    <x v="0"/>
    <x v="0"/>
    <x v="1"/>
    <x v="0"/>
    <x v="0"/>
    <x v="0"/>
  </r>
  <r>
    <s v="C05"/>
    <s v="Family"/>
    <x v="1"/>
    <x v="0"/>
    <x v="2"/>
    <x v="0"/>
    <x v="1"/>
    <x v="0"/>
  </r>
  <r>
    <s v="C06"/>
    <s v="Family"/>
    <x v="1"/>
    <x v="0"/>
    <x v="2"/>
    <x v="0"/>
    <x v="1"/>
    <x v="1"/>
  </r>
  <r>
    <s v="C07"/>
    <s v="Family"/>
    <x v="1"/>
    <x v="0"/>
    <x v="2"/>
    <x v="0"/>
    <x v="0"/>
    <x v="0"/>
  </r>
  <r>
    <s v="C08"/>
    <s v="Family"/>
    <x v="1"/>
    <x v="0"/>
    <x v="2"/>
    <x v="0"/>
    <x v="0"/>
    <x v="0"/>
  </r>
  <r>
    <s v="C09"/>
    <s v="Family"/>
    <x v="1"/>
    <x v="0"/>
    <x v="2"/>
    <x v="0"/>
    <x v="0"/>
    <x v="0"/>
  </r>
  <r>
    <s v="C10"/>
    <s v="Family"/>
    <x v="1"/>
    <x v="0"/>
    <x v="2"/>
    <x v="0"/>
    <x v="0"/>
    <x v="0"/>
  </r>
  <r>
    <s v="C11"/>
    <s v="Family"/>
    <x v="1"/>
    <x v="1"/>
    <x v="0"/>
    <x v="1"/>
    <x v="0"/>
    <x v="1"/>
  </r>
  <r>
    <s v="C12"/>
    <s v="Family"/>
    <x v="1"/>
    <x v="1"/>
    <x v="0"/>
    <x v="1"/>
    <x v="0"/>
    <x v="0"/>
  </r>
  <r>
    <s v="C13"/>
    <s v="Family"/>
    <x v="1"/>
    <x v="1"/>
    <x v="0"/>
    <x v="0"/>
    <x v="1"/>
    <x v="0"/>
  </r>
  <r>
    <s v="C14"/>
    <s v="Family"/>
    <x v="2"/>
    <x v="1"/>
    <x v="1"/>
    <x v="1"/>
    <x v="0"/>
    <x v="0"/>
  </r>
  <r>
    <s v="C15"/>
    <s v="Family"/>
    <x v="2"/>
    <x v="1"/>
    <x v="1"/>
    <x v="0"/>
    <x v="0"/>
    <x v="1"/>
  </r>
  <r>
    <s v="C16"/>
    <s v="Family"/>
    <x v="2"/>
    <x v="1"/>
    <x v="1"/>
    <x v="0"/>
    <x v="0"/>
    <x v="1"/>
  </r>
  <r>
    <s v="C17"/>
    <s v="Family"/>
    <x v="2"/>
    <x v="1"/>
    <x v="1"/>
    <x v="0"/>
    <x v="0"/>
    <x v="0"/>
  </r>
  <r>
    <s v="C18"/>
    <s v="Family"/>
    <x v="2"/>
    <x v="1"/>
    <x v="1"/>
    <x v="0"/>
    <x v="0"/>
    <x v="0"/>
  </r>
  <r>
    <s v="C19"/>
    <s v="Family"/>
    <x v="3"/>
    <x v="0"/>
    <x v="2"/>
    <x v="1"/>
    <x v="0"/>
    <x v="0"/>
  </r>
  <r>
    <s v="C20"/>
    <s v="Family"/>
    <x v="3"/>
    <x v="0"/>
    <x v="2"/>
    <x v="1"/>
    <x v="1"/>
    <x v="1"/>
  </r>
  <r>
    <s v="C21"/>
    <s v="Family"/>
    <x v="3"/>
    <x v="0"/>
    <x v="2"/>
    <x v="0"/>
    <x v="0"/>
    <x v="0"/>
  </r>
  <r>
    <s v="C22"/>
    <s v="Family"/>
    <x v="3"/>
    <x v="1"/>
    <x v="2"/>
    <x v="0"/>
    <x v="0"/>
    <x v="1"/>
  </r>
  <r>
    <s v="C23"/>
    <s v="Family"/>
    <x v="3"/>
    <x v="1"/>
    <x v="2"/>
    <x v="1"/>
    <x v="0"/>
    <x v="1"/>
  </r>
  <r>
    <s v="C24"/>
    <s v="Family"/>
    <x v="3"/>
    <x v="1"/>
    <x v="2"/>
    <x v="1"/>
    <x v="1"/>
    <x v="0"/>
  </r>
  <r>
    <s v="C25"/>
    <s v="Family"/>
    <x v="4"/>
    <x v="1"/>
    <x v="2"/>
    <x v="0"/>
    <x v="1"/>
    <x v="1"/>
  </r>
  <r>
    <s v="C26"/>
    <s v="Family"/>
    <x v="4"/>
    <x v="1"/>
    <x v="2"/>
    <x v="0"/>
    <x v="1"/>
    <x v="0"/>
  </r>
  <r>
    <s v="C27"/>
    <s v="Family"/>
    <x v="4"/>
    <x v="1"/>
    <x v="2"/>
    <x v="0"/>
    <x v="0"/>
    <x v="0"/>
  </r>
  <r>
    <s v="C28"/>
    <s v="Family"/>
    <x v="4"/>
    <x v="1"/>
    <x v="2"/>
    <x v="0"/>
    <x v="0"/>
    <x v="1"/>
  </r>
  <r>
    <s v="C29"/>
    <s v="Family"/>
    <x v="4"/>
    <x v="1"/>
    <x v="2"/>
    <x v="1"/>
    <x v="1"/>
    <x v="0"/>
  </r>
  <r>
    <s v="C30"/>
    <s v="Family"/>
    <x v="4"/>
    <x v="1"/>
    <x v="2"/>
    <x v="1"/>
    <x v="0"/>
    <x v="0"/>
  </r>
  <r>
    <s v="C31"/>
    <s v="Family"/>
    <x v="4"/>
    <x v="1"/>
    <x v="2"/>
    <x v="0"/>
    <x v="0"/>
    <x v="1"/>
  </r>
  <r>
    <s v="C32"/>
    <s v="Family"/>
    <x v="4"/>
    <x v="1"/>
    <x v="2"/>
    <x v="0"/>
    <x v="0"/>
    <x v="1"/>
  </r>
  <r>
    <s v="C33"/>
    <s v="Family"/>
    <x v="5"/>
    <x v="1"/>
    <x v="2"/>
    <x v="1"/>
    <x v="0"/>
    <x v="1"/>
  </r>
  <r>
    <s v="C34"/>
    <s v="Family"/>
    <x v="5"/>
    <x v="1"/>
    <x v="2"/>
    <x v="0"/>
    <x v="1"/>
    <x v="0"/>
  </r>
  <r>
    <s v="C35"/>
    <s v="Family"/>
    <x v="5"/>
    <x v="1"/>
    <x v="2"/>
    <x v="0"/>
    <x v="0"/>
    <x v="0"/>
  </r>
  <r>
    <s v="C36"/>
    <s v="Family"/>
    <x v="5"/>
    <x v="1"/>
    <x v="2"/>
    <x v="0"/>
    <x v="0"/>
    <x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s v="C50"/>
    <s v="SUV"/>
    <x v="0"/>
    <x v="0"/>
    <x v="0"/>
    <x v="0"/>
    <x v="0"/>
    <x v="0"/>
  </r>
  <r>
    <s v="C51"/>
    <s v="SUV"/>
    <x v="0"/>
    <x v="0"/>
    <x v="0"/>
    <x v="1"/>
    <x v="1"/>
    <x v="0"/>
  </r>
  <r>
    <s v="C52"/>
    <s v="SUV"/>
    <x v="0"/>
    <x v="0"/>
    <x v="1"/>
    <x v="0"/>
    <x v="1"/>
    <x v="0"/>
  </r>
  <r>
    <s v="C53"/>
    <s v="SUV"/>
    <x v="1"/>
    <x v="1"/>
    <x v="0"/>
    <x v="0"/>
    <x v="0"/>
    <x v="0"/>
  </r>
  <r>
    <s v="C54"/>
    <s v="SUV"/>
    <x v="1"/>
    <x v="1"/>
    <x v="0"/>
    <x v="1"/>
    <x v="1"/>
    <x v="1"/>
  </r>
  <r>
    <s v="C55"/>
    <s v="SUV"/>
    <x v="1"/>
    <x v="0"/>
    <x v="1"/>
    <x v="0"/>
    <x v="1"/>
    <x v="1"/>
  </r>
  <r>
    <s v="C56"/>
    <s v="SUV"/>
    <x v="1"/>
    <x v="0"/>
    <x v="2"/>
    <x v="0"/>
    <x v="0"/>
    <x v="1"/>
  </r>
  <r>
    <s v="C57"/>
    <s v="SUV"/>
    <x v="2"/>
    <x v="0"/>
    <x v="2"/>
    <x v="0"/>
    <x v="1"/>
    <x v="0"/>
  </r>
  <r>
    <s v="C58"/>
    <s v="SUV"/>
    <x v="2"/>
    <x v="0"/>
    <x v="2"/>
    <x v="1"/>
    <x v="1"/>
    <x v="0"/>
  </r>
  <r>
    <s v="C59"/>
    <s v="SUV"/>
    <x v="2"/>
    <x v="1"/>
    <x v="0"/>
    <x v="0"/>
    <x v="1"/>
    <x v="0"/>
  </r>
  <r>
    <s v="C60"/>
    <s v="SUV"/>
    <x v="2"/>
    <x v="1"/>
    <x v="2"/>
    <x v="0"/>
    <x v="1"/>
    <x v="0"/>
  </r>
  <r>
    <s v="C61"/>
    <s v="SUV"/>
    <x v="2"/>
    <x v="1"/>
    <x v="2"/>
    <x v="1"/>
    <x v="1"/>
    <x v="1"/>
  </r>
  <r>
    <s v="C62"/>
    <s v="SUV"/>
    <x v="2"/>
    <x v="1"/>
    <x v="2"/>
    <x v="0"/>
    <x v="0"/>
    <x v="1"/>
  </r>
  <r>
    <s v="C63"/>
    <s v="SUV"/>
    <x v="2"/>
    <x v="1"/>
    <x v="2"/>
    <x v="0"/>
    <x v="0"/>
    <x v="0"/>
  </r>
  <r>
    <s v="C64"/>
    <s v="SUV"/>
    <x v="2"/>
    <x v="1"/>
    <x v="2"/>
    <x v="1"/>
    <x v="0"/>
    <x v="0"/>
  </r>
  <r>
    <s v="C65"/>
    <s v="SUV"/>
    <x v="2"/>
    <x v="1"/>
    <x v="2"/>
    <x v="0"/>
    <x v="1"/>
    <x v="1"/>
  </r>
  <r>
    <s v="C66"/>
    <s v="SUV"/>
    <x v="2"/>
    <x v="1"/>
    <x v="2"/>
    <x v="1"/>
    <x v="1"/>
    <x v="1"/>
  </r>
  <r>
    <s v="C67"/>
    <s v="SUV"/>
    <x v="2"/>
    <x v="1"/>
    <x v="1"/>
    <x v="0"/>
    <x v="1"/>
    <x v="0"/>
  </r>
  <r>
    <s v="C68"/>
    <s v="SUV"/>
    <x v="3"/>
    <x v="0"/>
    <x v="2"/>
    <x v="0"/>
    <x v="1"/>
    <x v="0"/>
  </r>
  <r>
    <s v="C69"/>
    <s v="SUV"/>
    <x v="3"/>
    <x v="0"/>
    <x v="2"/>
    <x v="0"/>
    <x v="1"/>
    <x v="0"/>
  </r>
  <r>
    <s v="C70"/>
    <s v="SUV"/>
    <x v="3"/>
    <x v="0"/>
    <x v="2"/>
    <x v="1"/>
    <x v="1"/>
    <x v="0"/>
  </r>
  <r>
    <s v="C71"/>
    <s v="SUV"/>
    <x v="3"/>
    <x v="1"/>
    <x v="1"/>
    <x v="0"/>
    <x v="1"/>
    <x v="0"/>
  </r>
  <r>
    <s v="C72"/>
    <s v="SUV"/>
    <x v="3"/>
    <x v="1"/>
    <x v="1"/>
    <x v="0"/>
    <x v="1"/>
    <x v="0"/>
  </r>
  <r>
    <s v="C73"/>
    <s v="SUV"/>
    <x v="3"/>
    <x v="1"/>
    <x v="1"/>
    <x v="1"/>
    <x v="1"/>
    <x v="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s v="C74"/>
    <s v="Compact"/>
    <s v="New"/>
    <x v="0"/>
    <x v="0"/>
    <x v="0"/>
    <x v="0"/>
    <x v="0"/>
  </r>
  <r>
    <s v="C75"/>
    <s v="Compact"/>
    <s v="New"/>
    <x v="0"/>
    <x v="0"/>
    <x v="0"/>
    <x v="0"/>
    <x v="0"/>
  </r>
  <r>
    <s v="C76"/>
    <s v="Compact"/>
    <s v="New"/>
    <x v="0"/>
    <x v="0"/>
    <x v="1"/>
    <x v="0"/>
    <x v="1"/>
  </r>
  <r>
    <s v="C77"/>
    <s v="Compact"/>
    <s v="New"/>
    <x v="0"/>
    <x v="1"/>
    <x v="1"/>
    <x v="1"/>
    <x v="0"/>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s v="C89"/>
    <s v="Compact"/>
    <s v="2002-2007"/>
    <x v="0"/>
    <x v="0"/>
    <x v="0"/>
    <x v="0"/>
    <x v="0"/>
  </r>
  <r>
    <s v="C90"/>
    <s v="Compact"/>
    <s v="2002-2007"/>
    <x v="0"/>
    <x v="0"/>
    <x v="1"/>
    <x v="0"/>
    <x v="1"/>
  </r>
  <r>
    <s v="C91"/>
    <s v="Compact"/>
    <s v="2002-2007"/>
    <x v="0"/>
    <x v="0"/>
    <x v="1"/>
    <x v="0"/>
    <x v="1"/>
  </r>
  <r>
    <s v="C92"/>
    <s v="Compact"/>
    <s v="2002-2007"/>
    <x v="0"/>
    <x v="0"/>
    <x v="1"/>
    <x v="0"/>
    <x v="1"/>
  </r>
  <r>
    <s v="C93"/>
    <s v="Compact"/>
    <s v="2002-2007"/>
    <x v="0"/>
    <x v="1"/>
    <x v="0"/>
    <x v="0"/>
    <x v="1"/>
  </r>
  <r>
    <s v="C94"/>
    <s v="Compact"/>
    <s v="2002-2007"/>
    <x v="0"/>
    <x v="1"/>
    <x v="0"/>
    <x v="0"/>
    <x v="1"/>
  </r>
  <r>
    <s v="C95"/>
    <s v="Compact"/>
    <s v="2002-2007"/>
    <x v="0"/>
    <x v="1"/>
    <x v="1"/>
    <x v="0"/>
    <x v="1"/>
  </r>
  <r>
    <s v="C96"/>
    <s v="Compact"/>
    <s v="2002-2007"/>
    <x v="0"/>
    <x v="1"/>
    <x v="1"/>
    <x v="1"/>
    <x v="1"/>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s v="C37"/>
    <x v="0"/>
    <x v="0"/>
    <s v="Yes"/>
    <s v="Unlimited"/>
    <x v="0"/>
    <x v="0"/>
    <x v="0"/>
  </r>
  <r>
    <s v="C38"/>
    <x v="0"/>
    <x v="0"/>
    <s v="Yes"/>
    <s v="Unlimited"/>
    <x v="0"/>
    <x v="0"/>
    <x v="0"/>
  </r>
  <r>
    <s v="C41"/>
    <x v="0"/>
    <x v="1"/>
    <s v="Yes"/>
    <s v="Unlimited"/>
    <x v="1"/>
    <x v="0"/>
    <x v="1"/>
  </r>
  <r>
    <s v="C43"/>
    <x v="0"/>
    <x v="1"/>
    <s v="Yes"/>
    <s v="Unlimited"/>
    <x v="1"/>
    <x v="0"/>
    <x v="1"/>
  </r>
  <r>
    <s v="C44"/>
    <x v="0"/>
    <x v="1"/>
    <s v="Yes"/>
    <s v="Unlimited"/>
    <x v="0"/>
    <x v="1"/>
    <x v="0"/>
  </r>
  <r>
    <s v="C45"/>
    <x v="0"/>
    <x v="2"/>
    <s v="Yes"/>
    <s v="Unlimited"/>
    <x v="0"/>
    <x v="0"/>
    <x v="1"/>
  </r>
  <r>
    <s v="C48"/>
    <x v="0"/>
    <x v="3"/>
    <s v="Yes"/>
    <s v="Unlimited"/>
    <x v="0"/>
    <x v="0"/>
    <x v="1"/>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s v="C33"/>
    <s v="Family"/>
    <s v="Before 2002"/>
    <s v="No"/>
    <s v="Unlimited"/>
    <x v="0"/>
    <x v="0"/>
    <x v="0"/>
  </r>
  <r>
    <s v="C34"/>
    <s v="Family"/>
    <s v="Before 2002"/>
    <s v="No"/>
    <s v="Unlimited"/>
    <x v="1"/>
    <x v="1"/>
    <x v="1"/>
  </r>
  <r>
    <s v="C35"/>
    <s v="Family"/>
    <s v="Before 2002"/>
    <s v="No"/>
    <s v="Unlimited"/>
    <x v="1"/>
    <x v="0"/>
    <x v="1"/>
  </r>
  <r>
    <s v="C36"/>
    <s v="Family"/>
    <s v="Before 2002"/>
    <s v="No"/>
    <s v="Unlimited"/>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0.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4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4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4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44.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45.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46.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47.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48.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49.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0.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51.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52.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53.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54.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55.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56.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57.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58.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5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4.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65.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66.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67.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68.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69.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0.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71.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72.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73.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74.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75.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76.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77.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78.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5FCC9B-3130-4A74-95A0-7F738691AF67}" name="PivotTable1" cacheId="0"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2:M8" firstHeaderRow="1" firstDataRow="2" firstDataCol="1"/>
  <pivotFields count="8">
    <pivotField dataField="1" showAll="0"/>
    <pivotField axis="axisRow" showAll="0">
      <items count="5">
        <item x="3"/>
        <item x="1"/>
        <item x="0"/>
        <item x="2"/>
        <item t="default"/>
      </items>
    </pivotField>
    <pivotField showAll="0"/>
    <pivotField showAll="0"/>
    <pivotField showAll="0"/>
    <pivotField showAll="0"/>
    <pivotField showAll="0"/>
    <pivotField axis="axisCol" showAll="0">
      <items count="3">
        <item x="1"/>
        <item x="0"/>
        <item t="default"/>
      </items>
    </pivotField>
  </pivotFields>
  <rowFields count="1">
    <field x="1"/>
  </rowFields>
  <rowItems count="5">
    <i>
      <x/>
    </i>
    <i>
      <x v="1"/>
    </i>
    <i>
      <x v="2"/>
    </i>
    <i>
      <x v="3"/>
    </i>
    <i t="grand">
      <x/>
    </i>
  </rowItems>
  <colFields count="1">
    <field x="7"/>
  </colFields>
  <colItems count="3">
    <i>
      <x/>
    </i>
    <i>
      <x v="1"/>
    </i>
    <i t="grand">
      <x/>
    </i>
  </colItems>
  <dataFields count="1">
    <dataField name="Car Types" fld="0" subtotal="count" baseField="0" baseItem="0"/>
  </dataFields>
  <formats count="33">
    <format dxfId="1520">
      <pivotArea type="origin" dataOnly="0" labelOnly="1" outline="0" fieldPosition="0"/>
    </format>
    <format dxfId="1519">
      <pivotArea type="all" dataOnly="0" outline="0" fieldPosition="0"/>
    </format>
    <format dxfId="1518">
      <pivotArea outline="0" collapsedLevelsAreSubtotals="1" fieldPosition="0"/>
    </format>
    <format dxfId="1517">
      <pivotArea type="origin" dataOnly="0" labelOnly="1" outline="0" fieldPosition="0"/>
    </format>
    <format dxfId="1516">
      <pivotArea field="7" type="button" dataOnly="0" labelOnly="1" outline="0" axis="axisCol" fieldPosition="0"/>
    </format>
    <format dxfId="1515">
      <pivotArea type="topRight" dataOnly="0" labelOnly="1" outline="0" fieldPosition="0"/>
    </format>
    <format dxfId="1514">
      <pivotArea field="1" type="button" dataOnly="0" labelOnly="1" outline="0" axis="axisRow" fieldPosition="0"/>
    </format>
    <format dxfId="1513">
      <pivotArea dataOnly="0" labelOnly="1" fieldPosition="0">
        <references count="1">
          <reference field="1" count="0"/>
        </references>
      </pivotArea>
    </format>
    <format dxfId="1512">
      <pivotArea dataOnly="0" labelOnly="1" grandRow="1" outline="0" fieldPosition="0"/>
    </format>
    <format dxfId="1511">
      <pivotArea dataOnly="0" labelOnly="1" fieldPosition="0">
        <references count="1">
          <reference field="7" count="0"/>
        </references>
      </pivotArea>
    </format>
    <format dxfId="1510">
      <pivotArea dataOnly="0" labelOnly="1" grandCol="1" outline="0" fieldPosition="0"/>
    </format>
    <format dxfId="1509">
      <pivotArea type="all" dataOnly="0" outline="0" fieldPosition="0"/>
    </format>
    <format dxfId="1508">
      <pivotArea outline="0" collapsedLevelsAreSubtotals="1" fieldPosition="0"/>
    </format>
    <format dxfId="1507">
      <pivotArea type="origin" dataOnly="0" labelOnly="1" outline="0" fieldPosition="0"/>
    </format>
    <format dxfId="1506">
      <pivotArea field="7" type="button" dataOnly="0" labelOnly="1" outline="0" axis="axisCol" fieldPosition="0"/>
    </format>
    <format dxfId="1505">
      <pivotArea type="topRight" dataOnly="0" labelOnly="1" outline="0" fieldPosition="0"/>
    </format>
    <format dxfId="1504">
      <pivotArea field="1" type="button" dataOnly="0" labelOnly="1" outline="0" axis="axisRow" fieldPosition="0"/>
    </format>
    <format dxfId="1503">
      <pivotArea dataOnly="0" labelOnly="1" fieldPosition="0">
        <references count="1">
          <reference field="1" count="0"/>
        </references>
      </pivotArea>
    </format>
    <format dxfId="1502">
      <pivotArea dataOnly="0" labelOnly="1" grandRow="1" outline="0" fieldPosition="0"/>
    </format>
    <format dxfId="1501">
      <pivotArea dataOnly="0" labelOnly="1" fieldPosition="0">
        <references count="1">
          <reference field="7" count="0"/>
        </references>
      </pivotArea>
    </format>
    <format dxfId="1500">
      <pivotArea dataOnly="0" labelOnly="1" grandCol="1" outline="0" fieldPosition="0"/>
    </format>
    <format dxfId="1499">
      <pivotArea type="all" dataOnly="0" outline="0" fieldPosition="0"/>
    </format>
    <format dxfId="1498">
      <pivotArea outline="0" collapsedLevelsAreSubtotals="1" fieldPosition="0"/>
    </format>
    <format dxfId="1497">
      <pivotArea type="origin" dataOnly="0" labelOnly="1" outline="0" fieldPosition="0"/>
    </format>
    <format dxfId="1496">
      <pivotArea field="7" type="button" dataOnly="0" labelOnly="1" outline="0" axis="axisCol" fieldPosition="0"/>
    </format>
    <format dxfId="1495">
      <pivotArea type="topRight" dataOnly="0" labelOnly="1" outline="0" fieldPosition="0"/>
    </format>
    <format dxfId="1494">
      <pivotArea field="1" type="button" dataOnly="0" labelOnly="1" outline="0" axis="axisRow" fieldPosition="0"/>
    </format>
    <format dxfId="1493">
      <pivotArea dataOnly="0" labelOnly="1" fieldPosition="0">
        <references count="1">
          <reference field="1" count="0"/>
        </references>
      </pivotArea>
    </format>
    <format dxfId="1492">
      <pivotArea dataOnly="0" labelOnly="1" grandRow="1" outline="0" fieldPosition="0"/>
    </format>
    <format dxfId="1491">
      <pivotArea dataOnly="0" labelOnly="1" fieldPosition="0">
        <references count="1">
          <reference field="7" count="0"/>
        </references>
      </pivotArea>
    </format>
    <format dxfId="1490">
      <pivotArea dataOnly="0" labelOnly="1" grandCol="1" outline="0" fieldPosition="0"/>
    </format>
    <format dxfId="1489">
      <pivotArea type="origin" dataOnly="0" labelOnly="1" outline="0" fieldPosition="0"/>
    </format>
    <format dxfId="1488">
      <pivotArea type="origin" dataOnly="0" labelOnly="1"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5626A7D-AF0C-420F-AE2F-CC96158C8CF8}" name="PivotTable26" cacheId="1"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27:M31" firstHeaderRow="1" firstDataRow="2" firstDataCol="1"/>
  <pivotFields count="8">
    <pivotField dataField="1" showAll="0"/>
    <pivotField showAll="0"/>
    <pivotField showAll="0"/>
    <pivotField showAll="0"/>
    <pivotField showAll="0"/>
    <pivotField axis="axisRow" showAll="0">
      <items count="3">
        <item x="0"/>
        <item x="1"/>
        <item t="default"/>
      </items>
    </pivotField>
    <pivotField showAll="0"/>
    <pivotField axis="axisCol" showAll="0">
      <items count="3">
        <item x="1"/>
        <item x="0"/>
        <item t="default"/>
      </items>
    </pivotField>
  </pivotFields>
  <rowFields count="1">
    <field x="5"/>
  </rowFields>
  <rowItems count="3">
    <i>
      <x/>
    </i>
    <i>
      <x v="1"/>
    </i>
    <i t="grand">
      <x/>
    </i>
  </rowItems>
  <colFields count="1">
    <field x="7"/>
  </colFields>
  <colItems count="3">
    <i>
      <x/>
    </i>
    <i>
      <x v="1"/>
    </i>
    <i t="grand">
      <x/>
    </i>
  </colItems>
  <dataFields count="1">
    <dataField name="ספירה של Car" fld="0" subtotal="count" baseField="0" baseItem="0"/>
  </dataFields>
  <formats count="60">
    <format dxfId="1424">
      <pivotArea type="all" dataOnly="0" outline="0" fieldPosition="0"/>
    </format>
    <format dxfId="1423">
      <pivotArea outline="0" collapsedLevelsAreSubtotals="1" fieldPosition="0"/>
    </format>
    <format dxfId="1422">
      <pivotArea type="origin" dataOnly="0" labelOnly="1" outline="0" fieldPosition="0"/>
    </format>
    <format dxfId="1421">
      <pivotArea field="7" type="button" dataOnly="0" labelOnly="1" outline="0" axis="axisCol" fieldPosition="0"/>
    </format>
    <format dxfId="1420">
      <pivotArea type="topRight" dataOnly="0" labelOnly="1" outline="0" fieldPosition="0"/>
    </format>
    <format dxfId="1419">
      <pivotArea field="5" type="button" dataOnly="0" labelOnly="1" outline="0" axis="axisRow" fieldPosition="0"/>
    </format>
    <format dxfId="1418">
      <pivotArea dataOnly="0" labelOnly="1" fieldPosition="0">
        <references count="1">
          <reference field="5" count="0"/>
        </references>
      </pivotArea>
    </format>
    <format dxfId="1417">
      <pivotArea dataOnly="0" labelOnly="1" grandRow="1" outline="0" fieldPosition="0"/>
    </format>
    <format dxfId="1416">
      <pivotArea dataOnly="0" labelOnly="1" fieldPosition="0">
        <references count="1">
          <reference field="7" count="0"/>
        </references>
      </pivotArea>
    </format>
    <format dxfId="1415">
      <pivotArea dataOnly="0" labelOnly="1" grandCol="1" outline="0" fieldPosition="0"/>
    </format>
    <format dxfId="1414">
      <pivotArea type="all" dataOnly="0" outline="0" fieldPosition="0"/>
    </format>
    <format dxfId="1413">
      <pivotArea outline="0" collapsedLevelsAreSubtotals="1" fieldPosition="0"/>
    </format>
    <format dxfId="1412">
      <pivotArea type="origin" dataOnly="0" labelOnly="1" outline="0" fieldPosition="0"/>
    </format>
    <format dxfId="1411">
      <pivotArea field="7" type="button" dataOnly="0" labelOnly="1" outline="0" axis="axisCol" fieldPosition="0"/>
    </format>
    <format dxfId="1410">
      <pivotArea type="topRight" dataOnly="0" labelOnly="1" outline="0" fieldPosition="0"/>
    </format>
    <format dxfId="1409">
      <pivotArea field="5" type="button" dataOnly="0" labelOnly="1" outline="0" axis="axisRow" fieldPosition="0"/>
    </format>
    <format dxfId="1408">
      <pivotArea dataOnly="0" labelOnly="1" fieldPosition="0">
        <references count="1">
          <reference field="5" count="0"/>
        </references>
      </pivotArea>
    </format>
    <format dxfId="1407">
      <pivotArea dataOnly="0" labelOnly="1" grandRow="1" outline="0" fieldPosition="0"/>
    </format>
    <format dxfId="1406">
      <pivotArea dataOnly="0" labelOnly="1" fieldPosition="0">
        <references count="1">
          <reference field="7" count="0"/>
        </references>
      </pivotArea>
    </format>
    <format dxfId="1405">
      <pivotArea dataOnly="0" labelOnly="1" grandCol="1" outline="0" fieldPosition="0"/>
    </format>
    <format dxfId="1404">
      <pivotArea type="all" dataOnly="0" outline="0" fieldPosition="0"/>
    </format>
    <format dxfId="1403">
      <pivotArea outline="0" collapsedLevelsAreSubtotals="1" fieldPosition="0"/>
    </format>
    <format dxfId="1402">
      <pivotArea type="origin" dataOnly="0" labelOnly="1" outline="0" fieldPosition="0"/>
    </format>
    <format dxfId="1401">
      <pivotArea field="7" type="button" dataOnly="0" labelOnly="1" outline="0" axis="axisCol" fieldPosition="0"/>
    </format>
    <format dxfId="1400">
      <pivotArea type="topRight" dataOnly="0" labelOnly="1" outline="0" fieldPosition="0"/>
    </format>
    <format dxfId="1399">
      <pivotArea field="5" type="button" dataOnly="0" labelOnly="1" outline="0" axis="axisRow" fieldPosition="0"/>
    </format>
    <format dxfId="1398">
      <pivotArea dataOnly="0" labelOnly="1" fieldPosition="0">
        <references count="1">
          <reference field="5" count="0"/>
        </references>
      </pivotArea>
    </format>
    <format dxfId="1397">
      <pivotArea dataOnly="0" labelOnly="1" grandRow="1" outline="0" fieldPosition="0"/>
    </format>
    <format dxfId="1396">
      <pivotArea dataOnly="0" labelOnly="1" fieldPosition="0">
        <references count="1">
          <reference field="7" count="0"/>
        </references>
      </pivotArea>
    </format>
    <format dxfId="1395">
      <pivotArea dataOnly="0" labelOnly="1" grandCol="1" outline="0" fieldPosition="0"/>
    </format>
    <format dxfId="1394">
      <pivotArea type="all" dataOnly="0" outline="0" fieldPosition="0"/>
    </format>
    <format dxfId="1393">
      <pivotArea outline="0" collapsedLevelsAreSubtotals="1" fieldPosition="0"/>
    </format>
    <format dxfId="1392">
      <pivotArea type="origin" dataOnly="0" labelOnly="1" outline="0" fieldPosition="0"/>
    </format>
    <format dxfId="1391">
      <pivotArea field="7" type="button" dataOnly="0" labelOnly="1" outline="0" axis="axisCol" fieldPosition="0"/>
    </format>
    <format dxfId="1390">
      <pivotArea type="topRight" dataOnly="0" labelOnly="1" outline="0" fieldPosition="0"/>
    </format>
    <format dxfId="1389">
      <pivotArea field="5" type="button" dataOnly="0" labelOnly="1" outline="0" axis="axisRow" fieldPosition="0"/>
    </format>
    <format dxfId="1388">
      <pivotArea dataOnly="0" labelOnly="1" fieldPosition="0">
        <references count="1">
          <reference field="5" count="0"/>
        </references>
      </pivotArea>
    </format>
    <format dxfId="1387">
      <pivotArea dataOnly="0" labelOnly="1" grandRow="1" outline="0" fieldPosition="0"/>
    </format>
    <format dxfId="1386">
      <pivotArea dataOnly="0" labelOnly="1" fieldPosition="0">
        <references count="1">
          <reference field="7" count="0"/>
        </references>
      </pivotArea>
    </format>
    <format dxfId="1385">
      <pivotArea dataOnly="0" labelOnly="1" grandCol="1" outline="0" fieldPosition="0"/>
    </format>
    <format dxfId="1384">
      <pivotArea type="all" dataOnly="0" outline="0" fieldPosition="0"/>
    </format>
    <format dxfId="1383">
      <pivotArea outline="0" collapsedLevelsAreSubtotals="1" fieldPosition="0"/>
    </format>
    <format dxfId="1382">
      <pivotArea type="origin" dataOnly="0" labelOnly="1" outline="0" fieldPosition="0"/>
    </format>
    <format dxfId="1381">
      <pivotArea field="7" type="button" dataOnly="0" labelOnly="1" outline="0" axis="axisCol" fieldPosition="0"/>
    </format>
    <format dxfId="1380">
      <pivotArea type="topRight" dataOnly="0" labelOnly="1" outline="0" fieldPosition="0"/>
    </format>
    <format dxfId="1379">
      <pivotArea field="5" type="button" dataOnly="0" labelOnly="1" outline="0" axis="axisRow" fieldPosition="0"/>
    </format>
    <format dxfId="1378">
      <pivotArea dataOnly="0" labelOnly="1" fieldPosition="0">
        <references count="1">
          <reference field="5" count="0"/>
        </references>
      </pivotArea>
    </format>
    <format dxfId="1377">
      <pivotArea dataOnly="0" labelOnly="1" grandRow="1" outline="0" fieldPosition="0"/>
    </format>
    <format dxfId="1376">
      <pivotArea dataOnly="0" labelOnly="1" fieldPosition="0">
        <references count="1">
          <reference field="7" count="0"/>
        </references>
      </pivotArea>
    </format>
    <format dxfId="1375">
      <pivotArea dataOnly="0" labelOnly="1" grandCol="1" outline="0" fieldPosition="0"/>
    </format>
    <format dxfId="1374">
      <pivotArea type="all" dataOnly="0" outline="0" fieldPosition="0"/>
    </format>
    <format dxfId="1373">
      <pivotArea outline="0" collapsedLevelsAreSubtotals="1" fieldPosition="0"/>
    </format>
    <format dxfId="1372">
      <pivotArea type="origin" dataOnly="0" labelOnly="1" outline="0" fieldPosition="0"/>
    </format>
    <format dxfId="1371">
      <pivotArea field="7" type="button" dataOnly="0" labelOnly="1" outline="0" axis="axisCol" fieldPosition="0"/>
    </format>
    <format dxfId="1370">
      <pivotArea type="topRight" dataOnly="0" labelOnly="1" outline="0" fieldPosition="0"/>
    </format>
    <format dxfId="1369">
      <pivotArea field="5" type="button" dataOnly="0" labelOnly="1" outline="0" axis="axisRow" fieldPosition="0"/>
    </format>
    <format dxfId="1368">
      <pivotArea dataOnly="0" labelOnly="1" fieldPosition="0">
        <references count="1">
          <reference field="5" count="0"/>
        </references>
      </pivotArea>
    </format>
    <format dxfId="1367">
      <pivotArea dataOnly="0" labelOnly="1" grandRow="1" outline="0" fieldPosition="0"/>
    </format>
    <format dxfId="1366">
      <pivotArea dataOnly="0" labelOnly="1" fieldPosition="0">
        <references count="1">
          <reference field="7" count="0"/>
        </references>
      </pivotArea>
    </format>
    <format dxfId="1365">
      <pivotArea dataOnly="0" labelOnly="1" grandCol="1"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15EEBE7-694D-4148-9485-C6C9854F0CEF}" name="PivotTable25" cacheId="1"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19:M24" firstHeaderRow="1" firstDataRow="2" firstDataCol="1"/>
  <pivotFields count="8">
    <pivotField dataField="1" showAll="0"/>
    <pivotField showAll="0"/>
    <pivotField showAll="0"/>
    <pivotField showAll="0"/>
    <pivotField axis="axisRow" showAll="0">
      <items count="4">
        <item x="0"/>
        <item x="1"/>
        <item x="2"/>
        <item t="default"/>
      </items>
    </pivotField>
    <pivotField showAll="0"/>
    <pivotField showAll="0"/>
    <pivotField axis="axisCol" showAll="0">
      <items count="3">
        <item x="1"/>
        <item x="0"/>
        <item t="default"/>
      </items>
    </pivotField>
  </pivotFields>
  <rowFields count="1">
    <field x="4"/>
  </rowFields>
  <rowItems count="4">
    <i>
      <x/>
    </i>
    <i>
      <x v="1"/>
    </i>
    <i>
      <x v="2"/>
    </i>
    <i t="grand">
      <x/>
    </i>
  </rowItems>
  <colFields count="1">
    <field x="7"/>
  </colFields>
  <colItems count="3">
    <i>
      <x/>
    </i>
    <i>
      <x v="1"/>
    </i>
    <i t="grand">
      <x/>
    </i>
  </colItems>
  <dataFields count="1">
    <dataField name="ספירה של Car" fld="0" subtotal="count" baseField="0" baseItem="0"/>
  </dataFields>
  <formats count="60">
    <format dxfId="1484">
      <pivotArea type="all" dataOnly="0" outline="0" fieldPosition="0"/>
    </format>
    <format dxfId="1483">
      <pivotArea outline="0" collapsedLevelsAreSubtotals="1" fieldPosition="0"/>
    </format>
    <format dxfId="1482">
      <pivotArea type="origin" dataOnly="0" labelOnly="1" outline="0" fieldPosition="0"/>
    </format>
    <format dxfId="1481">
      <pivotArea field="7" type="button" dataOnly="0" labelOnly="1" outline="0" axis="axisCol" fieldPosition="0"/>
    </format>
    <format dxfId="1480">
      <pivotArea type="topRight" dataOnly="0" labelOnly="1" outline="0" fieldPosition="0"/>
    </format>
    <format dxfId="1479">
      <pivotArea field="4" type="button" dataOnly="0" labelOnly="1" outline="0" axis="axisRow" fieldPosition="0"/>
    </format>
    <format dxfId="1478">
      <pivotArea dataOnly="0" labelOnly="1" fieldPosition="0">
        <references count="1">
          <reference field="4" count="0"/>
        </references>
      </pivotArea>
    </format>
    <format dxfId="1477">
      <pivotArea dataOnly="0" labelOnly="1" grandRow="1" outline="0" fieldPosition="0"/>
    </format>
    <format dxfId="1476">
      <pivotArea dataOnly="0" labelOnly="1" fieldPosition="0">
        <references count="1">
          <reference field="7" count="0"/>
        </references>
      </pivotArea>
    </format>
    <format dxfId="1475">
      <pivotArea dataOnly="0" labelOnly="1" grandCol="1" outline="0" fieldPosition="0"/>
    </format>
    <format dxfId="1474">
      <pivotArea type="all" dataOnly="0" outline="0" fieldPosition="0"/>
    </format>
    <format dxfId="1473">
      <pivotArea outline="0" collapsedLevelsAreSubtotals="1" fieldPosition="0"/>
    </format>
    <format dxfId="1472">
      <pivotArea type="origin" dataOnly="0" labelOnly="1" outline="0" fieldPosition="0"/>
    </format>
    <format dxfId="1471">
      <pivotArea field="7" type="button" dataOnly="0" labelOnly="1" outline="0" axis="axisCol" fieldPosition="0"/>
    </format>
    <format dxfId="1470">
      <pivotArea type="topRight" dataOnly="0" labelOnly="1" outline="0" fieldPosition="0"/>
    </format>
    <format dxfId="1469">
      <pivotArea field="4" type="button" dataOnly="0" labelOnly="1" outline="0" axis="axisRow" fieldPosition="0"/>
    </format>
    <format dxfId="1468">
      <pivotArea dataOnly="0" labelOnly="1" fieldPosition="0">
        <references count="1">
          <reference field="4" count="0"/>
        </references>
      </pivotArea>
    </format>
    <format dxfId="1467">
      <pivotArea dataOnly="0" labelOnly="1" grandRow="1" outline="0" fieldPosition="0"/>
    </format>
    <format dxfId="1466">
      <pivotArea dataOnly="0" labelOnly="1" fieldPosition="0">
        <references count="1">
          <reference field="7" count="0"/>
        </references>
      </pivotArea>
    </format>
    <format dxfId="1465">
      <pivotArea dataOnly="0" labelOnly="1" grandCol="1" outline="0" fieldPosition="0"/>
    </format>
    <format dxfId="1464">
      <pivotArea type="all" dataOnly="0" outline="0" fieldPosition="0"/>
    </format>
    <format dxfId="1463">
      <pivotArea outline="0" collapsedLevelsAreSubtotals="1" fieldPosition="0"/>
    </format>
    <format dxfId="1462">
      <pivotArea type="origin" dataOnly="0" labelOnly="1" outline="0" fieldPosition="0"/>
    </format>
    <format dxfId="1461">
      <pivotArea field="7" type="button" dataOnly="0" labelOnly="1" outline="0" axis="axisCol" fieldPosition="0"/>
    </format>
    <format dxfId="1460">
      <pivotArea type="topRight" dataOnly="0" labelOnly="1" outline="0" fieldPosition="0"/>
    </format>
    <format dxfId="1459">
      <pivotArea field="4" type="button" dataOnly="0" labelOnly="1" outline="0" axis="axisRow" fieldPosition="0"/>
    </format>
    <format dxfId="1458">
      <pivotArea dataOnly="0" labelOnly="1" fieldPosition="0">
        <references count="1">
          <reference field="4" count="0"/>
        </references>
      </pivotArea>
    </format>
    <format dxfId="1457">
      <pivotArea dataOnly="0" labelOnly="1" grandRow="1" outline="0" fieldPosition="0"/>
    </format>
    <format dxfId="1456">
      <pivotArea dataOnly="0" labelOnly="1" fieldPosition="0">
        <references count="1">
          <reference field="7" count="0"/>
        </references>
      </pivotArea>
    </format>
    <format dxfId="1455">
      <pivotArea dataOnly="0" labelOnly="1" grandCol="1" outline="0" fieldPosition="0"/>
    </format>
    <format dxfId="1454">
      <pivotArea type="all" dataOnly="0" outline="0" fieldPosition="0"/>
    </format>
    <format dxfId="1453">
      <pivotArea outline="0" collapsedLevelsAreSubtotals="1" fieldPosition="0"/>
    </format>
    <format dxfId="1452">
      <pivotArea type="origin" dataOnly="0" labelOnly="1" outline="0" fieldPosition="0"/>
    </format>
    <format dxfId="1451">
      <pivotArea field="7" type="button" dataOnly="0" labelOnly="1" outline="0" axis="axisCol" fieldPosition="0"/>
    </format>
    <format dxfId="1450">
      <pivotArea type="topRight" dataOnly="0" labelOnly="1" outline="0" fieldPosition="0"/>
    </format>
    <format dxfId="1449">
      <pivotArea field="4" type="button" dataOnly="0" labelOnly="1" outline="0" axis="axisRow" fieldPosition="0"/>
    </format>
    <format dxfId="1448">
      <pivotArea dataOnly="0" labelOnly="1" fieldPosition="0">
        <references count="1">
          <reference field="4" count="0"/>
        </references>
      </pivotArea>
    </format>
    <format dxfId="1447">
      <pivotArea dataOnly="0" labelOnly="1" grandRow="1" outline="0" fieldPosition="0"/>
    </format>
    <format dxfId="1446">
      <pivotArea dataOnly="0" labelOnly="1" fieldPosition="0">
        <references count="1">
          <reference field="7" count="0"/>
        </references>
      </pivotArea>
    </format>
    <format dxfId="1445">
      <pivotArea dataOnly="0" labelOnly="1" grandCol="1" outline="0" fieldPosition="0"/>
    </format>
    <format dxfId="1444">
      <pivotArea type="all" dataOnly="0" outline="0" fieldPosition="0"/>
    </format>
    <format dxfId="1443">
      <pivotArea outline="0" collapsedLevelsAreSubtotals="1" fieldPosition="0"/>
    </format>
    <format dxfId="1442">
      <pivotArea type="origin" dataOnly="0" labelOnly="1" outline="0" fieldPosition="0"/>
    </format>
    <format dxfId="1441">
      <pivotArea field="7" type="button" dataOnly="0" labelOnly="1" outline="0" axis="axisCol" fieldPosition="0"/>
    </format>
    <format dxfId="1440">
      <pivotArea type="topRight" dataOnly="0" labelOnly="1" outline="0" fieldPosition="0"/>
    </format>
    <format dxfId="1439">
      <pivotArea field="4" type="button" dataOnly="0" labelOnly="1" outline="0" axis="axisRow" fieldPosition="0"/>
    </format>
    <format dxfId="1438">
      <pivotArea dataOnly="0" labelOnly="1" fieldPosition="0">
        <references count="1">
          <reference field="4" count="0"/>
        </references>
      </pivotArea>
    </format>
    <format dxfId="1437">
      <pivotArea dataOnly="0" labelOnly="1" grandRow="1" outline="0" fieldPosition="0"/>
    </format>
    <format dxfId="1436">
      <pivotArea dataOnly="0" labelOnly="1" fieldPosition="0">
        <references count="1">
          <reference field="7" count="0"/>
        </references>
      </pivotArea>
    </format>
    <format dxfId="1435">
      <pivotArea dataOnly="0" labelOnly="1" grandCol="1" outline="0" fieldPosition="0"/>
    </format>
    <format dxfId="1434">
      <pivotArea type="all" dataOnly="0" outline="0" fieldPosition="0"/>
    </format>
    <format dxfId="1433">
      <pivotArea outline="0" collapsedLevelsAreSubtotals="1" fieldPosition="0"/>
    </format>
    <format dxfId="1432">
      <pivotArea type="origin" dataOnly="0" labelOnly="1" outline="0" fieldPosition="0"/>
    </format>
    <format dxfId="1431">
      <pivotArea field="7" type="button" dataOnly="0" labelOnly="1" outline="0" axis="axisCol" fieldPosition="0"/>
    </format>
    <format dxfId="1430">
      <pivotArea type="topRight" dataOnly="0" labelOnly="1" outline="0" fieldPosition="0"/>
    </format>
    <format dxfId="1429">
      <pivotArea field="4" type="button" dataOnly="0" labelOnly="1" outline="0" axis="axisRow" fieldPosition="0"/>
    </format>
    <format dxfId="1428">
      <pivotArea dataOnly="0" labelOnly="1" fieldPosition="0">
        <references count="1">
          <reference field="4" count="0"/>
        </references>
      </pivotArea>
    </format>
    <format dxfId="1427">
      <pivotArea dataOnly="0" labelOnly="1" grandRow="1" outline="0" fieldPosition="0"/>
    </format>
    <format dxfId="1426">
      <pivotArea dataOnly="0" labelOnly="1" fieldPosition="0">
        <references count="1">
          <reference field="7" count="0"/>
        </references>
      </pivotArea>
    </format>
    <format dxfId="1425">
      <pivotArea dataOnly="0" labelOnly="1" grandCol="1"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EF21DFB-BBD5-454F-BBB3-5FFE73D8201F}" name="PivotTable50" cacheId="5"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15:M19" firstHeaderRow="1" firstDataRow="2" firstDataCol="1"/>
  <pivotFields count="8">
    <pivotField dataField="1" showAll="0"/>
    <pivotField showAll="0"/>
    <pivotField showAll="0"/>
    <pivotField showAll="0"/>
    <pivotField showAll="0"/>
    <pivotField axis="axisRow" showAll="0">
      <items count="3">
        <item x="0"/>
        <item x="1"/>
        <item t="default"/>
      </items>
    </pivotField>
    <pivotField showAll="0"/>
    <pivotField axis="axisCol" showAll="0">
      <items count="3">
        <item x="1"/>
        <item x="0"/>
        <item t="default"/>
      </items>
    </pivotField>
  </pivotFields>
  <rowFields count="1">
    <field x="5"/>
  </rowFields>
  <rowItems count="3">
    <i>
      <x/>
    </i>
    <i>
      <x v="1"/>
    </i>
    <i t="grand">
      <x/>
    </i>
  </rowItems>
  <colFields count="1">
    <field x="7"/>
  </colFields>
  <colItems count="3">
    <i>
      <x/>
    </i>
    <i>
      <x v="1"/>
    </i>
    <i t="grand">
      <x/>
    </i>
  </colItems>
  <dataFields count="1">
    <dataField name="ספירה של Car" fld="0" subtotal="count" baseField="0" baseItem="0"/>
  </dataFields>
  <formats count="43">
    <format dxfId="955">
      <pivotArea type="all" dataOnly="0" outline="0" fieldPosition="0"/>
    </format>
    <format dxfId="954">
      <pivotArea type="all" dataOnly="0" outline="0" fieldPosition="0"/>
    </format>
    <format dxfId="953">
      <pivotArea type="all" dataOnly="0" outline="0" fieldPosition="0"/>
    </format>
    <format dxfId="952">
      <pivotArea type="all" dataOnly="0" outline="0" fieldPosition="0"/>
    </format>
    <format dxfId="951">
      <pivotArea outline="0" collapsedLevelsAreSubtotals="1" fieldPosition="0"/>
    </format>
    <format dxfId="950">
      <pivotArea type="origin" dataOnly="0" labelOnly="1" outline="0" fieldPosition="0"/>
    </format>
    <format dxfId="949">
      <pivotArea field="7" type="button" dataOnly="0" labelOnly="1" outline="0" axis="axisCol" fieldPosition="0"/>
    </format>
    <format dxfId="948">
      <pivotArea type="topRight" dataOnly="0" labelOnly="1" outline="0" fieldPosition="0"/>
    </format>
    <format dxfId="947">
      <pivotArea field="5" type="button" dataOnly="0" labelOnly="1" outline="0" axis="axisRow" fieldPosition="0"/>
    </format>
    <format dxfId="946">
      <pivotArea dataOnly="0" labelOnly="1" fieldPosition="0">
        <references count="1">
          <reference field="5" count="0"/>
        </references>
      </pivotArea>
    </format>
    <format dxfId="945">
      <pivotArea dataOnly="0" labelOnly="1" grandRow="1" outline="0" fieldPosition="0"/>
    </format>
    <format dxfId="944">
      <pivotArea dataOnly="0" labelOnly="1" fieldPosition="0">
        <references count="1">
          <reference field="7" count="0"/>
        </references>
      </pivotArea>
    </format>
    <format dxfId="943">
      <pivotArea dataOnly="0" labelOnly="1" grandCol="1" outline="0" fieldPosition="0"/>
    </format>
    <format dxfId="942">
      <pivotArea type="all" dataOnly="0" outline="0" fieldPosition="0"/>
    </format>
    <format dxfId="941">
      <pivotArea outline="0" collapsedLevelsAreSubtotals="1" fieldPosition="0"/>
    </format>
    <format dxfId="940">
      <pivotArea type="origin" dataOnly="0" labelOnly="1" outline="0" fieldPosition="0"/>
    </format>
    <format dxfId="939">
      <pivotArea field="7" type="button" dataOnly="0" labelOnly="1" outline="0" axis="axisCol" fieldPosition="0"/>
    </format>
    <format dxfId="938">
      <pivotArea type="topRight" dataOnly="0" labelOnly="1" outline="0" fieldPosition="0"/>
    </format>
    <format dxfId="937">
      <pivotArea field="5" type="button" dataOnly="0" labelOnly="1" outline="0" axis="axisRow" fieldPosition="0"/>
    </format>
    <format dxfId="936">
      <pivotArea dataOnly="0" labelOnly="1" fieldPosition="0">
        <references count="1">
          <reference field="5" count="0"/>
        </references>
      </pivotArea>
    </format>
    <format dxfId="935">
      <pivotArea dataOnly="0" labelOnly="1" grandRow="1" outline="0" fieldPosition="0"/>
    </format>
    <format dxfId="934">
      <pivotArea dataOnly="0" labelOnly="1" fieldPosition="0">
        <references count="1">
          <reference field="7" count="0"/>
        </references>
      </pivotArea>
    </format>
    <format dxfId="933">
      <pivotArea dataOnly="0" labelOnly="1" grandCol="1" outline="0" fieldPosition="0"/>
    </format>
    <format dxfId="932">
      <pivotArea type="all" dataOnly="0" outline="0" fieldPosition="0"/>
    </format>
    <format dxfId="931">
      <pivotArea outline="0" collapsedLevelsAreSubtotals="1" fieldPosition="0"/>
    </format>
    <format dxfId="930">
      <pivotArea type="origin" dataOnly="0" labelOnly="1" outline="0" fieldPosition="0"/>
    </format>
    <format dxfId="929">
      <pivotArea field="7" type="button" dataOnly="0" labelOnly="1" outline="0" axis="axisCol" fieldPosition="0"/>
    </format>
    <format dxfId="928">
      <pivotArea type="topRight" dataOnly="0" labelOnly="1" outline="0" fieldPosition="0"/>
    </format>
    <format dxfId="927">
      <pivotArea field="5" type="button" dataOnly="0" labelOnly="1" outline="0" axis="axisRow" fieldPosition="0"/>
    </format>
    <format dxfId="926">
      <pivotArea dataOnly="0" labelOnly="1" fieldPosition="0">
        <references count="1">
          <reference field="5" count="0"/>
        </references>
      </pivotArea>
    </format>
    <format dxfId="925">
      <pivotArea dataOnly="0" labelOnly="1" grandRow="1" outline="0" fieldPosition="0"/>
    </format>
    <format dxfId="924">
      <pivotArea dataOnly="0" labelOnly="1" fieldPosition="0">
        <references count="1">
          <reference field="7" count="0"/>
        </references>
      </pivotArea>
    </format>
    <format dxfId="923">
      <pivotArea dataOnly="0" labelOnly="1" grandCol="1" outline="0" fieldPosition="0"/>
    </format>
    <format dxfId="922">
      <pivotArea type="all" dataOnly="0" outline="0" fieldPosition="0"/>
    </format>
    <format dxfId="921">
      <pivotArea outline="0" collapsedLevelsAreSubtotals="1" fieldPosition="0"/>
    </format>
    <format dxfId="920">
      <pivotArea type="origin" dataOnly="0" labelOnly="1" outline="0" fieldPosition="0"/>
    </format>
    <format dxfId="919">
      <pivotArea field="7" type="button" dataOnly="0" labelOnly="1" outline="0" axis="axisCol" fieldPosition="0"/>
    </format>
    <format dxfId="918">
      <pivotArea type="topRight" dataOnly="0" labelOnly="1" outline="0" fieldPosition="0"/>
    </format>
    <format dxfId="917">
      <pivotArea field="5" type="button" dataOnly="0" labelOnly="1" outline="0" axis="axisRow" fieldPosition="0"/>
    </format>
    <format dxfId="916">
      <pivotArea dataOnly="0" labelOnly="1" fieldPosition="0">
        <references count="1">
          <reference field="5" count="0"/>
        </references>
      </pivotArea>
    </format>
    <format dxfId="915">
      <pivotArea dataOnly="0" labelOnly="1" grandRow="1" outline="0" fieldPosition="0"/>
    </format>
    <format dxfId="914">
      <pivotArea dataOnly="0" labelOnly="1" fieldPosition="0">
        <references count="1">
          <reference field="7" count="0"/>
        </references>
      </pivotArea>
    </format>
    <format dxfId="913">
      <pivotArea dataOnly="0" labelOnly="1" grandCol="1"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691195D-4BB3-4E49-AFF0-8A9D7A283E45}" name="PivotTable49" cacheId="5"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8:M12" firstHeaderRow="1" firstDataRow="2" firstDataCol="1"/>
  <pivotFields count="8">
    <pivotField dataField="1" showAll="0"/>
    <pivotField showAll="0"/>
    <pivotField showAll="0"/>
    <pivotField showAll="0"/>
    <pivotField axis="axisRow" showAll="0">
      <items count="3">
        <item x="0"/>
        <item x="1"/>
        <item t="default"/>
      </items>
    </pivotField>
    <pivotField showAll="0"/>
    <pivotField showAll="0"/>
    <pivotField axis="axisCol" showAll="0">
      <items count="3">
        <item x="1"/>
        <item x="0"/>
        <item t="default"/>
      </items>
    </pivotField>
  </pivotFields>
  <rowFields count="1">
    <field x="4"/>
  </rowFields>
  <rowItems count="3">
    <i>
      <x/>
    </i>
    <i>
      <x v="1"/>
    </i>
    <i t="grand">
      <x/>
    </i>
  </rowItems>
  <colFields count="1">
    <field x="7"/>
  </colFields>
  <colItems count="3">
    <i>
      <x/>
    </i>
    <i>
      <x v="1"/>
    </i>
    <i t="grand">
      <x/>
    </i>
  </colItems>
  <dataFields count="1">
    <dataField name="ספירה של Car" fld="0" subtotal="count" baseField="0" baseItem="0"/>
  </dataFields>
  <formats count="43">
    <format dxfId="998">
      <pivotArea type="all" dataOnly="0" outline="0" fieldPosition="0"/>
    </format>
    <format dxfId="997">
      <pivotArea type="all" dataOnly="0" outline="0" fieldPosition="0"/>
    </format>
    <format dxfId="996">
      <pivotArea type="all" dataOnly="0" outline="0" fieldPosition="0"/>
    </format>
    <format dxfId="995">
      <pivotArea type="all" dataOnly="0" outline="0" fieldPosition="0"/>
    </format>
    <format dxfId="994">
      <pivotArea outline="0" collapsedLevelsAreSubtotals="1" fieldPosition="0"/>
    </format>
    <format dxfId="993">
      <pivotArea type="origin" dataOnly="0" labelOnly="1" outline="0" fieldPosition="0"/>
    </format>
    <format dxfId="992">
      <pivotArea field="7" type="button" dataOnly="0" labelOnly="1" outline="0" axis="axisCol" fieldPosition="0"/>
    </format>
    <format dxfId="991">
      <pivotArea type="topRight" dataOnly="0" labelOnly="1" outline="0" fieldPosition="0"/>
    </format>
    <format dxfId="990">
      <pivotArea field="4" type="button" dataOnly="0" labelOnly="1" outline="0" axis="axisRow" fieldPosition="0"/>
    </format>
    <format dxfId="989">
      <pivotArea dataOnly="0" labelOnly="1" fieldPosition="0">
        <references count="1">
          <reference field="4" count="0"/>
        </references>
      </pivotArea>
    </format>
    <format dxfId="988">
      <pivotArea dataOnly="0" labelOnly="1" grandRow="1" outline="0" fieldPosition="0"/>
    </format>
    <format dxfId="987">
      <pivotArea dataOnly="0" labelOnly="1" fieldPosition="0">
        <references count="1">
          <reference field="7" count="0"/>
        </references>
      </pivotArea>
    </format>
    <format dxfId="986">
      <pivotArea dataOnly="0" labelOnly="1" grandCol="1" outline="0" fieldPosition="0"/>
    </format>
    <format dxfId="985">
      <pivotArea type="all" dataOnly="0" outline="0" fieldPosition="0"/>
    </format>
    <format dxfId="984">
      <pivotArea outline="0" collapsedLevelsAreSubtotals="1" fieldPosition="0"/>
    </format>
    <format dxfId="983">
      <pivotArea type="origin" dataOnly="0" labelOnly="1" outline="0" fieldPosition="0"/>
    </format>
    <format dxfId="982">
      <pivotArea field="7" type="button" dataOnly="0" labelOnly="1" outline="0" axis="axisCol" fieldPosition="0"/>
    </format>
    <format dxfId="981">
      <pivotArea type="topRight" dataOnly="0" labelOnly="1" outline="0" fieldPosition="0"/>
    </format>
    <format dxfId="980">
      <pivotArea field="4" type="button" dataOnly="0" labelOnly="1" outline="0" axis="axisRow" fieldPosition="0"/>
    </format>
    <format dxfId="979">
      <pivotArea dataOnly="0" labelOnly="1" fieldPosition="0">
        <references count="1">
          <reference field="4" count="0"/>
        </references>
      </pivotArea>
    </format>
    <format dxfId="978">
      <pivotArea dataOnly="0" labelOnly="1" grandRow="1" outline="0" fieldPosition="0"/>
    </format>
    <format dxfId="977">
      <pivotArea dataOnly="0" labelOnly="1" fieldPosition="0">
        <references count="1">
          <reference field="7" count="0"/>
        </references>
      </pivotArea>
    </format>
    <format dxfId="976">
      <pivotArea dataOnly="0" labelOnly="1" grandCol="1" outline="0" fieldPosition="0"/>
    </format>
    <format dxfId="975">
      <pivotArea type="all" dataOnly="0" outline="0" fieldPosition="0"/>
    </format>
    <format dxfId="974">
      <pivotArea outline="0" collapsedLevelsAreSubtotals="1" fieldPosition="0"/>
    </format>
    <format dxfId="973">
      <pivotArea type="origin" dataOnly="0" labelOnly="1" outline="0" fieldPosition="0"/>
    </format>
    <format dxfId="972">
      <pivotArea field="7" type="button" dataOnly="0" labelOnly="1" outline="0" axis="axisCol" fieldPosition="0"/>
    </format>
    <format dxfId="971">
      <pivotArea type="topRight" dataOnly="0" labelOnly="1" outline="0" fieldPosition="0"/>
    </format>
    <format dxfId="970">
      <pivotArea field="4" type="button" dataOnly="0" labelOnly="1" outline="0" axis="axisRow" fieldPosition="0"/>
    </format>
    <format dxfId="969">
      <pivotArea dataOnly="0" labelOnly="1" fieldPosition="0">
        <references count="1">
          <reference field="4" count="0"/>
        </references>
      </pivotArea>
    </format>
    <format dxfId="968">
      <pivotArea dataOnly="0" labelOnly="1" grandRow="1" outline="0" fieldPosition="0"/>
    </format>
    <format dxfId="967">
      <pivotArea dataOnly="0" labelOnly="1" fieldPosition="0">
        <references count="1">
          <reference field="7" count="0"/>
        </references>
      </pivotArea>
    </format>
    <format dxfId="966">
      <pivotArea dataOnly="0" labelOnly="1" grandCol="1" outline="0" fieldPosition="0"/>
    </format>
    <format dxfId="965">
      <pivotArea type="all" dataOnly="0" outline="0" fieldPosition="0"/>
    </format>
    <format dxfId="964">
      <pivotArea outline="0" collapsedLevelsAreSubtotals="1" fieldPosition="0"/>
    </format>
    <format dxfId="963">
      <pivotArea type="origin" dataOnly="0" labelOnly="1" outline="0" fieldPosition="0"/>
    </format>
    <format dxfId="962">
      <pivotArea field="7" type="button" dataOnly="0" labelOnly="1" outline="0" axis="axisCol" fieldPosition="0"/>
    </format>
    <format dxfId="961">
      <pivotArea type="topRight" dataOnly="0" labelOnly="1" outline="0" fieldPosition="0"/>
    </format>
    <format dxfId="960">
      <pivotArea field="4" type="button" dataOnly="0" labelOnly="1" outline="0" axis="axisRow" fieldPosition="0"/>
    </format>
    <format dxfId="959">
      <pivotArea dataOnly="0" labelOnly="1" fieldPosition="0">
        <references count="1">
          <reference field="4" count="0"/>
        </references>
      </pivotArea>
    </format>
    <format dxfId="958">
      <pivotArea dataOnly="0" labelOnly="1" grandRow="1" outline="0" fieldPosition="0"/>
    </format>
    <format dxfId="957">
      <pivotArea dataOnly="0" labelOnly="1" fieldPosition="0">
        <references count="1">
          <reference field="7" count="0"/>
        </references>
      </pivotArea>
    </format>
    <format dxfId="956">
      <pivotArea dataOnly="0" labelOnly="1" grandCol="1"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366213-F5FF-4938-B46D-93376BF3C575}" name="PivotTable48" cacheId="5"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2:M5" firstHeaderRow="1" firstDataRow="2" firstDataCol="1"/>
  <pivotFields count="8">
    <pivotField dataField="1" showAll="0"/>
    <pivotField showAll="0"/>
    <pivotField showAll="0"/>
    <pivotField axis="axisRow" showAll="0">
      <items count="2">
        <item x="0"/>
        <item t="default"/>
      </items>
    </pivotField>
    <pivotField showAll="0"/>
    <pivotField showAll="0"/>
    <pivotField showAll="0"/>
    <pivotField axis="axisCol" showAll="0">
      <items count="3">
        <item x="1"/>
        <item x="0"/>
        <item t="default"/>
      </items>
    </pivotField>
  </pivotFields>
  <rowFields count="1">
    <field x="3"/>
  </rowFields>
  <rowItems count="2">
    <i>
      <x/>
    </i>
    <i t="grand">
      <x/>
    </i>
  </rowItems>
  <colFields count="1">
    <field x="7"/>
  </colFields>
  <colItems count="3">
    <i>
      <x/>
    </i>
    <i>
      <x v="1"/>
    </i>
    <i t="grand">
      <x/>
    </i>
  </colItems>
  <dataFields count="1">
    <dataField name="ספירה של Car" fld="0" subtotal="count" baseField="0" baseItem="0"/>
  </dataFields>
  <formats count="70">
    <format dxfId="1068">
      <pivotArea type="all" dataOnly="0" outline="0" fieldPosition="0"/>
    </format>
    <format dxfId="1067">
      <pivotArea outline="0" collapsedLevelsAreSubtotals="1" fieldPosition="0"/>
    </format>
    <format dxfId="1066">
      <pivotArea type="origin" dataOnly="0" labelOnly="1" outline="0" fieldPosition="0"/>
    </format>
    <format dxfId="1065">
      <pivotArea field="7" type="button" dataOnly="0" labelOnly="1" outline="0" axis="axisCol" fieldPosition="0"/>
    </format>
    <format dxfId="1064">
      <pivotArea type="topRight" dataOnly="0" labelOnly="1" outline="0" fieldPosition="0"/>
    </format>
    <format dxfId="1063">
      <pivotArea field="3" type="button" dataOnly="0" labelOnly="1" outline="0" axis="axisRow" fieldPosition="0"/>
    </format>
    <format dxfId="1062">
      <pivotArea dataOnly="0" labelOnly="1" fieldPosition="0">
        <references count="1">
          <reference field="3" count="0"/>
        </references>
      </pivotArea>
    </format>
    <format dxfId="1061">
      <pivotArea dataOnly="0" labelOnly="1" grandRow="1" outline="0" fieldPosition="0"/>
    </format>
    <format dxfId="1060">
      <pivotArea dataOnly="0" labelOnly="1" fieldPosition="0">
        <references count="1">
          <reference field="7" count="0"/>
        </references>
      </pivotArea>
    </format>
    <format dxfId="1059">
      <pivotArea dataOnly="0" labelOnly="1" grandCol="1" outline="0" fieldPosition="0"/>
    </format>
    <format dxfId="1058">
      <pivotArea type="all" dataOnly="0" outline="0" fieldPosition="0"/>
    </format>
    <format dxfId="1057">
      <pivotArea outline="0" collapsedLevelsAreSubtotals="1" fieldPosition="0"/>
    </format>
    <format dxfId="1056">
      <pivotArea type="origin" dataOnly="0" labelOnly="1" outline="0" fieldPosition="0"/>
    </format>
    <format dxfId="1055">
      <pivotArea field="7" type="button" dataOnly="0" labelOnly="1" outline="0" axis="axisCol" fieldPosition="0"/>
    </format>
    <format dxfId="1054">
      <pivotArea type="topRight" dataOnly="0" labelOnly="1" outline="0" fieldPosition="0"/>
    </format>
    <format dxfId="1053">
      <pivotArea field="3" type="button" dataOnly="0" labelOnly="1" outline="0" axis="axisRow" fieldPosition="0"/>
    </format>
    <format dxfId="1052">
      <pivotArea dataOnly="0" labelOnly="1" fieldPosition="0">
        <references count="1">
          <reference field="3" count="0"/>
        </references>
      </pivotArea>
    </format>
    <format dxfId="1051">
      <pivotArea dataOnly="0" labelOnly="1" grandRow="1" outline="0" fieldPosition="0"/>
    </format>
    <format dxfId="1050">
      <pivotArea dataOnly="0" labelOnly="1" fieldPosition="0">
        <references count="1">
          <reference field="7" count="0"/>
        </references>
      </pivotArea>
    </format>
    <format dxfId="1049">
      <pivotArea dataOnly="0" labelOnly="1" grandCol="1" outline="0" fieldPosition="0"/>
    </format>
    <format dxfId="1048">
      <pivotArea type="all" dataOnly="0" outline="0" fieldPosition="0"/>
    </format>
    <format dxfId="1047">
      <pivotArea outline="0" collapsedLevelsAreSubtotals="1" fieldPosition="0"/>
    </format>
    <format dxfId="1046">
      <pivotArea type="origin" dataOnly="0" labelOnly="1" outline="0" fieldPosition="0"/>
    </format>
    <format dxfId="1045">
      <pivotArea field="7" type="button" dataOnly="0" labelOnly="1" outline="0" axis="axisCol" fieldPosition="0"/>
    </format>
    <format dxfId="1044">
      <pivotArea type="topRight" dataOnly="0" labelOnly="1" outline="0" fieldPosition="0"/>
    </format>
    <format dxfId="1043">
      <pivotArea field="3" type="button" dataOnly="0" labelOnly="1" outline="0" axis="axisRow" fieldPosition="0"/>
    </format>
    <format dxfId="1042">
      <pivotArea dataOnly="0" labelOnly="1" fieldPosition="0">
        <references count="1">
          <reference field="3" count="0"/>
        </references>
      </pivotArea>
    </format>
    <format dxfId="1041">
      <pivotArea dataOnly="0" labelOnly="1" grandRow="1" outline="0" fieldPosition="0"/>
    </format>
    <format dxfId="1040">
      <pivotArea dataOnly="0" labelOnly="1" fieldPosition="0">
        <references count="1">
          <reference field="7" count="0"/>
        </references>
      </pivotArea>
    </format>
    <format dxfId="1039">
      <pivotArea dataOnly="0" labelOnly="1" grandCol="1" outline="0" fieldPosition="0"/>
    </format>
    <format dxfId="1038">
      <pivotArea type="all" dataOnly="0" outline="0" fieldPosition="0"/>
    </format>
    <format dxfId="1037">
      <pivotArea outline="0" collapsedLevelsAreSubtotals="1" fieldPosition="0"/>
    </format>
    <format dxfId="1036">
      <pivotArea type="origin" dataOnly="0" labelOnly="1" outline="0" fieldPosition="0"/>
    </format>
    <format dxfId="1035">
      <pivotArea field="7" type="button" dataOnly="0" labelOnly="1" outline="0" axis="axisCol" fieldPosition="0"/>
    </format>
    <format dxfId="1034">
      <pivotArea type="topRight" dataOnly="0" labelOnly="1" outline="0" fieldPosition="0"/>
    </format>
    <format dxfId="1033">
      <pivotArea field="3" type="button" dataOnly="0" labelOnly="1" outline="0" axis="axisRow" fieldPosition="0"/>
    </format>
    <format dxfId="1032">
      <pivotArea dataOnly="0" labelOnly="1" fieldPosition="0">
        <references count="1">
          <reference field="3" count="0"/>
        </references>
      </pivotArea>
    </format>
    <format dxfId="1031">
      <pivotArea dataOnly="0" labelOnly="1" grandRow="1" outline="0" fieldPosition="0"/>
    </format>
    <format dxfId="1030">
      <pivotArea dataOnly="0" labelOnly="1" fieldPosition="0">
        <references count="1">
          <reference field="7" count="0"/>
        </references>
      </pivotArea>
    </format>
    <format dxfId="1029">
      <pivotArea dataOnly="0" labelOnly="1" grandCol="1" outline="0" fieldPosition="0"/>
    </format>
    <format dxfId="1028">
      <pivotArea type="all" dataOnly="0" outline="0" fieldPosition="0"/>
    </format>
    <format dxfId="1027">
      <pivotArea outline="0" collapsedLevelsAreSubtotals="1" fieldPosition="0"/>
    </format>
    <format dxfId="1026">
      <pivotArea type="origin" dataOnly="0" labelOnly="1" outline="0" fieldPosition="0"/>
    </format>
    <format dxfId="1025">
      <pivotArea field="7" type="button" dataOnly="0" labelOnly="1" outline="0" axis="axisCol" fieldPosition="0"/>
    </format>
    <format dxfId="1024">
      <pivotArea type="topRight" dataOnly="0" labelOnly="1" outline="0" fieldPosition="0"/>
    </format>
    <format dxfId="1023">
      <pivotArea field="3" type="button" dataOnly="0" labelOnly="1" outline="0" axis="axisRow" fieldPosition="0"/>
    </format>
    <format dxfId="1022">
      <pivotArea dataOnly="0" labelOnly="1" fieldPosition="0">
        <references count="1">
          <reference field="3" count="0"/>
        </references>
      </pivotArea>
    </format>
    <format dxfId="1021">
      <pivotArea dataOnly="0" labelOnly="1" grandRow="1" outline="0" fieldPosition="0"/>
    </format>
    <format dxfId="1020">
      <pivotArea dataOnly="0" labelOnly="1" fieldPosition="0">
        <references count="1">
          <reference field="7" count="0"/>
        </references>
      </pivotArea>
    </format>
    <format dxfId="1019">
      <pivotArea dataOnly="0" labelOnly="1" grandCol="1" outline="0" fieldPosition="0"/>
    </format>
    <format dxfId="1018">
      <pivotArea type="all" dataOnly="0" outline="0" fieldPosition="0"/>
    </format>
    <format dxfId="1017">
      <pivotArea outline="0" collapsedLevelsAreSubtotals="1" fieldPosition="0"/>
    </format>
    <format dxfId="1016">
      <pivotArea type="origin" dataOnly="0" labelOnly="1" outline="0" fieldPosition="0"/>
    </format>
    <format dxfId="1015">
      <pivotArea field="7" type="button" dataOnly="0" labelOnly="1" outline="0" axis="axisCol" fieldPosition="0"/>
    </format>
    <format dxfId="1014">
      <pivotArea type="topRight" dataOnly="0" labelOnly="1" outline="0" fieldPosition="0"/>
    </format>
    <format dxfId="1013">
      <pivotArea field="3" type="button" dataOnly="0" labelOnly="1" outline="0" axis="axisRow" fieldPosition="0"/>
    </format>
    <format dxfId="1012">
      <pivotArea dataOnly="0" labelOnly="1" fieldPosition="0">
        <references count="1">
          <reference field="3" count="0"/>
        </references>
      </pivotArea>
    </format>
    <format dxfId="1011">
      <pivotArea dataOnly="0" labelOnly="1" grandRow="1" outline="0" fieldPosition="0"/>
    </format>
    <format dxfId="1010">
      <pivotArea dataOnly="0" labelOnly="1" fieldPosition="0">
        <references count="1">
          <reference field="7" count="0"/>
        </references>
      </pivotArea>
    </format>
    <format dxfId="1009">
      <pivotArea dataOnly="0" labelOnly="1" grandCol="1" outline="0" fieldPosition="0"/>
    </format>
    <format dxfId="1008">
      <pivotArea type="all" dataOnly="0" outline="0" fieldPosition="0"/>
    </format>
    <format dxfId="1007">
      <pivotArea outline="0" collapsedLevelsAreSubtotals="1" fieldPosition="0"/>
    </format>
    <format dxfId="1006">
      <pivotArea type="origin" dataOnly="0" labelOnly="1" outline="0" fieldPosition="0"/>
    </format>
    <format dxfId="1005">
      <pivotArea field="7" type="button" dataOnly="0" labelOnly="1" outline="0" axis="axisCol" fieldPosition="0"/>
    </format>
    <format dxfId="1004">
      <pivotArea type="topRight" dataOnly="0" labelOnly="1" outline="0" fieldPosition="0"/>
    </format>
    <format dxfId="1003">
      <pivotArea field="3" type="button" dataOnly="0" labelOnly="1" outline="0" axis="axisRow" fieldPosition="0"/>
    </format>
    <format dxfId="1002">
      <pivotArea dataOnly="0" labelOnly="1" fieldPosition="0">
        <references count="1">
          <reference field="3" count="0"/>
        </references>
      </pivotArea>
    </format>
    <format dxfId="1001">
      <pivotArea dataOnly="0" labelOnly="1" grandRow="1" outline="0" fieldPosition="0"/>
    </format>
    <format dxfId="1000">
      <pivotArea dataOnly="0" labelOnly="1" fieldPosition="0">
        <references count="1">
          <reference field="7" count="0"/>
        </references>
      </pivotArea>
    </format>
    <format dxfId="999">
      <pivotArea dataOnly="0" labelOnly="1" grandCol="1"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886D10F-523B-420C-890F-DAA89004B39B}" name="PivotTable51" cacheId="5"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22:M26" firstHeaderRow="1" firstDataRow="2" firstDataCol="1"/>
  <pivotFields count="8">
    <pivotField dataField="1" showAll="0"/>
    <pivotField showAll="0"/>
    <pivotField showAll="0"/>
    <pivotField showAll="0"/>
    <pivotField showAll="0"/>
    <pivotField showAll="0"/>
    <pivotField axis="axisRow" showAll="0">
      <items count="3">
        <item x="0"/>
        <item x="1"/>
        <item t="default"/>
      </items>
    </pivotField>
    <pivotField axis="axisCol" showAll="0">
      <items count="3">
        <item x="1"/>
        <item x="0"/>
        <item t="default"/>
      </items>
    </pivotField>
  </pivotFields>
  <rowFields count="1">
    <field x="6"/>
  </rowFields>
  <rowItems count="3">
    <i>
      <x/>
    </i>
    <i>
      <x v="1"/>
    </i>
    <i t="grand">
      <x/>
    </i>
  </rowItems>
  <colFields count="1">
    <field x="7"/>
  </colFields>
  <colItems count="3">
    <i>
      <x/>
    </i>
    <i>
      <x v="1"/>
    </i>
    <i t="grand">
      <x/>
    </i>
  </colItems>
  <dataFields count="1">
    <dataField name="ספירה של Car" fld="0" subtotal="count" baseField="0" baseItem="0"/>
  </dataFields>
  <formats count="43">
    <format dxfId="1111">
      <pivotArea type="all" dataOnly="0" outline="0" fieldPosition="0"/>
    </format>
    <format dxfId="1110">
      <pivotArea type="all" dataOnly="0" outline="0" fieldPosition="0"/>
    </format>
    <format dxfId="1109">
      <pivotArea type="all" dataOnly="0" outline="0" fieldPosition="0"/>
    </format>
    <format dxfId="1108">
      <pivotArea type="all" dataOnly="0" outline="0" fieldPosition="0"/>
    </format>
    <format dxfId="1107">
      <pivotArea outline="0" collapsedLevelsAreSubtotals="1" fieldPosition="0"/>
    </format>
    <format dxfId="1106">
      <pivotArea type="origin" dataOnly="0" labelOnly="1" outline="0" fieldPosition="0"/>
    </format>
    <format dxfId="1105">
      <pivotArea field="7" type="button" dataOnly="0" labelOnly="1" outline="0" axis="axisCol" fieldPosition="0"/>
    </format>
    <format dxfId="1104">
      <pivotArea type="topRight" dataOnly="0" labelOnly="1" outline="0" fieldPosition="0"/>
    </format>
    <format dxfId="1103">
      <pivotArea field="6" type="button" dataOnly="0" labelOnly="1" outline="0" axis="axisRow" fieldPosition="0"/>
    </format>
    <format dxfId="1102">
      <pivotArea dataOnly="0" labelOnly="1" fieldPosition="0">
        <references count="1">
          <reference field="6" count="0"/>
        </references>
      </pivotArea>
    </format>
    <format dxfId="1101">
      <pivotArea dataOnly="0" labelOnly="1" grandRow="1" outline="0" fieldPosition="0"/>
    </format>
    <format dxfId="1100">
      <pivotArea dataOnly="0" labelOnly="1" fieldPosition="0">
        <references count="1">
          <reference field="7" count="0"/>
        </references>
      </pivotArea>
    </format>
    <format dxfId="1099">
      <pivotArea dataOnly="0" labelOnly="1" grandCol="1" outline="0" fieldPosition="0"/>
    </format>
    <format dxfId="1098">
      <pivotArea type="all" dataOnly="0" outline="0" fieldPosition="0"/>
    </format>
    <format dxfId="1097">
      <pivotArea outline="0" collapsedLevelsAreSubtotals="1" fieldPosition="0"/>
    </format>
    <format dxfId="1096">
      <pivotArea type="origin" dataOnly="0" labelOnly="1" outline="0" fieldPosition="0"/>
    </format>
    <format dxfId="1095">
      <pivotArea field="7" type="button" dataOnly="0" labelOnly="1" outline="0" axis="axisCol" fieldPosition="0"/>
    </format>
    <format dxfId="1094">
      <pivotArea type="topRight" dataOnly="0" labelOnly="1" outline="0" fieldPosition="0"/>
    </format>
    <format dxfId="1093">
      <pivotArea field="6" type="button" dataOnly="0" labelOnly="1" outline="0" axis="axisRow" fieldPosition="0"/>
    </format>
    <format dxfId="1092">
      <pivotArea dataOnly="0" labelOnly="1" fieldPosition="0">
        <references count="1">
          <reference field="6" count="0"/>
        </references>
      </pivotArea>
    </format>
    <format dxfId="1091">
      <pivotArea dataOnly="0" labelOnly="1" grandRow="1" outline="0" fieldPosition="0"/>
    </format>
    <format dxfId="1090">
      <pivotArea dataOnly="0" labelOnly="1" fieldPosition="0">
        <references count="1">
          <reference field="7" count="0"/>
        </references>
      </pivotArea>
    </format>
    <format dxfId="1089">
      <pivotArea dataOnly="0" labelOnly="1" grandCol="1" outline="0" fieldPosition="0"/>
    </format>
    <format dxfId="1088">
      <pivotArea type="all" dataOnly="0" outline="0" fieldPosition="0"/>
    </format>
    <format dxfId="1087">
      <pivotArea outline="0" collapsedLevelsAreSubtotals="1" fieldPosition="0"/>
    </format>
    <format dxfId="1086">
      <pivotArea type="origin" dataOnly="0" labelOnly="1" outline="0" fieldPosition="0"/>
    </format>
    <format dxfId="1085">
      <pivotArea field="7" type="button" dataOnly="0" labelOnly="1" outline="0" axis="axisCol" fieldPosition="0"/>
    </format>
    <format dxfId="1084">
      <pivotArea type="topRight" dataOnly="0" labelOnly="1" outline="0" fieldPosition="0"/>
    </format>
    <format dxfId="1083">
      <pivotArea field="6" type="button" dataOnly="0" labelOnly="1" outline="0" axis="axisRow" fieldPosition="0"/>
    </format>
    <format dxfId="1082">
      <pivotArea dataOnly="0" labelOnly="1" fieldPosition="0">
        <references count="1">
          <reference field="6" count="0"/>
        </references>
      </pivotArea>
    </format>
    <format dxfId="1081">
      <pivotArea dataOnly="0" labelOnly="1" grandRow="1" outline="0" fieldPosition="0"/>
    </format>
    <format dxfId="1080">
      <pivotArea dataOnly="0" labelOnly="1" fieldPosition="0">
        <references count="1">
          <reference field="7" count="0"/>
        </references>
      </pivotArea>
    </format>
    <format dxfId="1079">
      <pivotArea dataOnly="0" labelOnly="1" grandCol="1" outline="0" fieldPosition="0"/>
    </format>
    <format dxfId="1078">
      <pivotArea type="all" dataOnly="0" outline="0" fieldPosition="0"/>
    </format>
    <format dxfId="1077">
      <pivotArea outline="0" collapsedLevelsAreSubtotals="1" fieldPosition="0"/>
    </format>
    <format dxfId="1076">
      <pivotArea type="origin" dataOnly="0" labelOnly="1" outline="0" fieldPosition="0"/>
    </format>
    <format dxfId="1075">
      <pivotArea field="7" type="button" dataOnly="0" labelOnly="1" outline="0" axis="axisCol" fieldPosition="0"/>
    </format>
    <format dxfId="1074">
      <pivotArea type="topRight" dataOnly="0" labelOnly="1" outline="0" fieldPosition="0"/>
    </format>
    <format dxfId="1073">
      <pivotArea field="6" type="button" dataOnly="0" labelOnly="1" outline="0" axis="axisRow" fieldPosition="0"/>
    </format>
    <format dxfId="1072">
      <pivotArea dataOnly="0" labelOnly="1" fieldPosition="0">
        <references count="1">
          <reference field="6" count="0"/>
        </references>
      </pivotArea>
    </format>
    <format dxfId="1071">
      <pivotArea dataOnly="0" labelOnly="1" grandRow="1" outline="0" fieldPosition="0"/>
    </format>
    <format dxfId="1070">
      <pivotArea dataOnly="0" labelOnly="1" fieldPosition="0">
        <references count="1">
          <reference field="7" count="0"/>
        </references>
      </pivotArea>
    </format>
    <format dxfId="1069">
      <pivotArea dataOnly="0" labelOnly="1" grandCol="1"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CD84AAF-E56A-4209-90F3-4030587CDAD8}" name="PivotTable67" cacheId="10"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9:M13" firstHeaderRow="1" firstDataRow="2" firstDataCol="1"/>
  <pivotFields count="8">
    <pivotField dataField="1" showAll="0"/>
    <pivotField showAll="0"/>
    <pivotField showAll="0"/>
    <pivotField showAll="0"/>
    <pivotField axis="axisRow" showAll="0">
      <items count="3">
        <item x="0"/>
        <item x="1"/>
        <item t="default"/>
      </items>
    </pivotField>
    <pivotField showAll="0"/>
    <pivotField showAll="0"/>
    <pivotField axis="axisCol" showAll="0">
      <items count="3">
        <item x="0"/>
        <item x="1"/>
        <item t="default"/>
      </items>
    </pivotField>
  </pivotFields>
  <rowFields count="1">
    <field x="4"/>
  </rowFields>
  <rowItems count="3">
    <i>
      <x/>
    </i>
    <i>
      <x v="1"/>
    </i>
    <i t="grand">
      <x/>
    </i>
  </rowItems>
  <colFields count="1">
    <field x="7"/>
  </colFields>
  <colItems count="3">
    <i>
      <x/>
    </i>
    <i>
      <x v="1"/>
    </i>
    <i t="grand">
      <x/>
    </i>
  </colItems>
  <dataFields count="1">
    <dataField name="ספירה של Ca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D3DE380-2E9E-4DF7-BDC1-C67FBBF328CA}" name="PivotTable66" cacheId="10"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2:M6" firstHeaderRow="1" firstDataRow="2" firstDataCol="1"/>
  <pivotFields count="8">
    <pivotField dataField="1" showAll="0"/>
    <pivotField showAll="0"/>
    <pivotField showAll="0"/>
    <pivotField showAll="0"/>
    <pivotField showAll="0"/>
    <pivotField showAll="0"/>
    <pivotField axis="axisRow" showAll="0">
      <items count="3">
        <item x="0"/>
        <item x="1"/>
        <item t="default"/>
      </items>
    </pivotField>
    <pivotField axis="axisCol" showAll="0">
      <items count="3">
        <item x="0"/>
        <item x="1"/>
        <item t="default"/>
      </items>
    </pivotField>
  </pivotFields>
  <rowFields count="1">
    <field x="6"/>
  </rowFields>
  <rowItems count="3">
    <i>
      <x/>
    </i>
    <i>
      <x v="1"/>
    </i>
    <i t="grand">
      <x/>
    </i>
  </rowItems>
  <colFields count="1">
    <field x="7"/>
  </colFields>
  <colItems count="3">
    <i>
      <x/>
    </i>
    <i>
      <x v="1"/>
    </i>
    <i t="grand">
      <x/>
    </i>
  </colItems>
  <dataFields count="1">
    <dataField name="ספירה של Ca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B5FACE45-D466-4CA7-880E-581F0E1E4E72}" name="PivotTable55" cacheId="6"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22:M26" firstHeaderRow="1" firstDataRow="2" firstDataCol="1"/>
  <pivotFields count="8">
    <pivotField dataField="1" showAll="0"/>
    <pivotField showAll="0"/>
    <pivotField showAll="0"/>
    <pivotField showAll="0"/>
    <pivotField showAll="0"/>
    <pivotField showAll="0"/>
    <pivotField axis="axisRow" showAll="0">
      <items count="3">
        <item x="0"/>
        <item x="1"/>
        <item t="default"/>
      </items>
    </pivotField>
    <pivotField axis="axisCol" showAll="0">
      <items count="3">
        <item x="0"/>
        <item x="1"/>
        <item t="default"/>
      </items>
    </pivotField>
  </pivotFields>
  <rowFields count="1">
    <field x="6"/>
  </rowFields>
  <rowItems count="3">
    <i>
      <x/>
    </i>
    <i>
      <x v="1"/>
    </i>
    <i t="grand">
      <x/>
    </i>
  </rowItems>
  <colFields count="1">
    <field x="7"/>
  </colFields>
  <colItems count="3">
    <i>
      <x/>
    </i>
    <i>
      <x v="1"/>
    </i>
    <i t="grand">
      <x/>
    </i>
  </colItems>
  <dataFields count="1">
    <dataField name="ספירה של Car" fld="0" subtotal="count" baseField="0" baseItem="0"/>
  </dataFields>
  <formats count="70">
    <format dxfId="695">
      <pivotArea type="all" dataOnly="0" outline="0" fieldPosition="0"/>
    </format>
    <format dxfId="694">
      <pivotArea outline="0" collapsedLevelsAreSubtotals="1" fieldPosition="0"/>
    </format>
    <format dxfId="693">
      <pivotArea type="origin" dataOnly="0" labelOnly="1" outline="0" fieldPosition="0"/>
    </format>
    <format dxfId="692">
      <pivotArea field="7" type="button" dataOnly="0" labelOnly="1" outline="0" axis="axisCol" fieldPosition="0"/>
    </format>
    <format dxfId="691">
      <pivotArea type="topRight" dataOnly="0" labelOnly="1" outline="0" fieldPosition="0"/>
    </format>
    <format dxfId="690">
      <pivotArea field="6" type="button" dataOnly="0" labelOnly="1" outline="0" axis="axisRow" fieldPosition="0"/>
    </format>
    <format dxfId="689">
      <pivotArea dataOnly="0" labelOnly="1" fieldPosition="0">
        <references count="1">
          <reference field="6" count="0"/>
        </references>
      </pivotArea>
    </format>
    <format dxfId="688">
      <pivotArea dataOnly="0" labelOnly="1" grandRow="1" outline="0" fieldPosition="0"/>
    </format>
    <format dxfId="687">
      <pivotArea dataOnly="0" labelOnly="1" fieldPosition="0">
        <references count="1">
          <reference field="7" count="0"/>
        </references>
      </pivotArea>
    </format>
    <format dxfId="686">
      <pivotArea dataOnly="0" labelOnly="1" grandCol="1" outline="0" fieldPosition="0"/>
    </format>
    <format dxfId="685">
      <pivotArea type="all" dataOnly="0" outline="0" fieldPosition="0"/>
    </format>
    <format dxfId="684">
      <pivotArea outline="0" collapsedLevelsAreSubtotals="1" fieldPosition="0"/>
    </format>
    <format dxfId="683">
      <pivotArea type="origin" dataOnly="0" labelOnly="1" outline="0" fieldPosition="0"/>
    </format>
    <format dxfId="682">
      <pivotArea field="7" type="button" dataOnly="0" labelOnly="1" outline="0" axis="axisCol" fieldPosition="0"/>
    </format>
    <format dxfId="681">
      <pivotArea type="topRight" dataOnly="0" labelOnly="1" outline="0" fieldPosition="0"/>
    </format>
    <format dxfId="680">
      <pivotArea field="6" type="button" dataOnly="0" labelOnly="1" outline="0" axis="axisRow" fieldPosition="0"/>
    </format>
    <format dxfId="679">
      <pivotArea dataOnly="0" labelOnly="1" fieldPosition="0">
        <references count="1">
          <reference field="6" count="0"/>
        </references>
      </pivotArea>
    </format>
    <format dxfId="678">
      <pivotArea dataOnly="0" labelOnly="1" grandRow="1" outline="0" fieldPosition="0"/>
    </format>
    <format dxfId="677">
      <pivotArea dataOnly="0" labelOnly="1" fieldPosition="0">
        <references count="1">
          <reference field="7" count="0"/>
        </references>
      </pivotArea>
    </format>
    <format dxfId="676">
      <pivotArea dataOnly="0" labelOnly="1" grandCol="1" outline="0" fieldPosition="0"/>
    </format>
    <format dxfId="675">
      <pivotArea type="all" dataOnly="0" outline="0" fieldPosition="0"/>
    </format>
    <format dxfId="674">
      <pivotArea outline="0" collapsedLevelsAreSubtotals="1" fieldPosition="0"/>
    </format>
    <format dxfId="673">
      <pivotArea type="origin" dataOnly="0" labelOnly="1" outline="0" fieldPosition="0"/>
    </format>
    <format dxfId="672">
      <pivotArea field="7" type="button" dataOnly="0" labelOnly="1" outline="0" axis="axisCol" fieldPosition="0"/>
    </format>
    <format dxfId="671">
      <pivotArea type="topRight" dataOnly="0" labelOnly="1" outline="0" fieldPosition="0"/>
    </format>
    <format dxfId="670">
      <pivotArea field="6" type="button" dataOnly="0" labelOnly="1" outline="0" axis="axisRow" fieldPosition="0"/>
    </format>
    <format dxfId="669">
      <pivotArea dataOnly="0" labelOnly="1" fieldPosition="0">
        <references count="1">
          <reference field="6" count="0"/>
        </references>
      </pivotArea>
    </format>
    <format dxfId="668">
      <pivotArea dataOnly="0" labelOnly="1" grandRow="1" outline="0" fieldPosition="0"/>
    </format>
    <format dxfId="667">
      <pivotArea dataOnly="0" labelOnly="1" fieldPosition="0">
        <references count="1">
          <reference field="7" count="0"/>
        </references>
      </pivotArea>
    </format>
    <format dxfId="666">
      <pivotArea dataOnly="0" labelOnly="1" grandCol="1" outline="0" fieldPosition="0"/>
    </format>
    <format dxfId="665">
      <pivotArea type="all" dataOnly="0" outline="0" fieldPosition="0"/>
    </format>
    <format dxfId="664">
      <pivotArea outline="0" collapsedLevelsAreSubtotals="1" fieldPosition="0"/>
    </format>
    <format dxfId="663">
      <pivotArea type="origin" dataOnly="0" labelOnly="1" outline="0" fieldPosition="0"/>
    </format>
    <format dxfId="662">
      <pivotArea field="7" type="button" dataOnly="0" labelOnly="1" outline="0" axis="axisCol" fieldPosition="0"/>
    </format>
    <format dxfId="661">
      <pivotArea type="topRight" dataOnly="0" labelOnly="1" outline="0" fieldPosition="0"/>
    </format>
    <format dxfId="660">
      <pivotArea field="6" type="button" dataOnly="0" labelOnly="1" outline="0" axis="axisRow" fieldPosition="0"/>
    </format>
    <format dxfId="659">
      <pivotArea dataOnly="0" labelOnly="1" fieldPosition="0">
        <references count="1">
          <reference field="6" count="0"/>
        </references>
      </pivotArea>
    </format>
    <format dxfId="658">
      <pivotArea dataOnly="0" labelOnly="1" grandRow="1" outline="0" fieldPosition="0"/>
    </format>
    <format dxfId="657">
      <pivotArea dataOnly="0" labelOnly="1" fieldPosition="0">
        <references count="1">
          <reference field="7" count="0"/>
        </references>
      </pivotArea>
    </format>
    <format dxfId="656">
      <pivotArea dataOnly="0" labelOnly="1" grandCol="1" outline="0" fieldPosition="0"/>
    </format>
    <format dxfId="655">
      <pivotArea type="all" dataOnly="0" outline="0" fieldPosition="0"/>
    </format>
    <format dxfId="654">
      <pivotArea outline="0" collapsedLevelsAreSubtotals="1" fieldPosition="0"/>
    </format>
    <format dxfId="653">
      <pivotArea type="origin" dataOnly="0" labelOnly="1" outline="0" fieldPosition="0"/>
    </format>
    <format dxfId="652">
      <pivotArea field="7" type="button" dataOnly="0" labelOnly="1" outline="0" axis="axisCol" fieldPosition="0"/>
    </format>
    <format dxfId="651">
      <pivotArea type="topRight" dataOnly="0" labelOnly="1" outline="0" fieldPosition="0"/>
    </format>
    <format dxfId="650">
      <pivotArea field="6" type="button" dataOnly="0" labelOnly="1" outline="0" axis="axisRow" fieldPosition="0"/>
    </format>
    <format dxfId="649">
      <pivotArea dataOnly="0" labelOnly="1" fieldPosition="0">
        <references count="1">
          <reference field="6" count="0"/>
        </references>
      </pivotArea>
    </format>
    <format dxfId="648">
      <pivotArea dataOnly="0" labelOnly="1" grandRow="1" outline="0" fieldPosition="0"/>
    </format>
    <format dxfId="647">
      <pivotArea dataOnly="0" labelOnly="1" fieldPosition="0">
        <references count="1">
          <reference field="7" count="0"/>
        </references>
      </pivotArea>
    </format>
    <format dxfId="646">
      <pivotArea dataOnly="0" labelOnly="1" grandCol="1" outline="0" fieldPosition="0"/>
    </format>
    <format dxfId="645">
      <pivotArea type="all" dataOnly="0" outline="0" fieldPosition="0"/>
    </format>
    <format dxfId="644">
      <pivotArea outline="0" collapsedLevelsAreSubtotals="1" fieldPosition="0"/>
    </format>
    <format dxfId="643">
      <pivotArea type="origin" dataOnly="0" labelOnly="1" outline="0" fieldPosition="0"/>
    </format>
    <format dxfId="642">
      <pivotArea field="7" type="button" dataOnly="0" labelOnly="1" outline="0" axis="axisCol" fieldPosition="0"/>
    </format>
    <format dxfId="641">
      <pivotArea type="topRight" dataOnly="0" labelOnly="1" outline="0" fieldPosition="0"/>
    </format>
    <format dxfId="640">
      <pivotArea field="6" type="button" dataOnly="0" labelOnly="1" outline="0" axis="axisRow" fieldPosition="0"/>
    </format>
    <format dxfId="639">
      <pivotArea dataOnly="0" labelOnly="1" fieldPosition="0">
        <references count="1">
          <reference field="6" count="0"/>
        </references>
      </pivotArea>
    </format>
    <format dxfId="638">
      <pivotArea dataOnly="0" labelOnly="1" grandRow="1" outline="0" fieldPosition="0"/>
    </format>
    <format dxfId="637">
      <pivotArea dataOnly="0" labelOnly="1" fieldPosition="0">
        <references count="1">
          <reference field="7" count="0"/>
        </references>
      </pivotArea>
    </format>
    <format dxfId="636">
      <pivotArea dataOnly="0" labelOnly="1" grandCol="1" outline="0" fieldPosition="0"/>
    </format>
    <format dxfId="635">
      <pivotArea type="all" dataOnly="0" outline="0" fieldPosition="0"/>
    </format>
    <format dxfId="634">
      <pivotArea outline="0" collapsedLevelsAreSubtotals="1" fieldPosition="0"/>
    </format>
    <format dxfId="633">
      <pivotArea type="origin" dataOnly="0" labelOnly="1" outline="0" fieldPosition="0"/>
    </format>
    <format dxfId="632">
      <pivotArea field="7" type="button" dataOnly="0" labelOnly="1" outline="0" axis="axisCol" fieldPosition="0"/>
    </format>
    <format dxfId="631">
      <pivotArea type="topRight" dataOnly="0" labelOnly="1" outline="0" fieldPosition="0"/>
    </format>
    <format dxfId="630">
      <pivotArea field="6" type="button" dataOnly="0" labelOnly="1" outline="0" axis="axisRow" fieldPosition="0"/>
    </format>
    <format dxfId="629">
      <pivotArea dataOnly="0" labelOnly="1" fieldPosition="0">
        <references count="1">
          <reference field="6" count="0"/>
        </references>
      </pivotArea>
    </format>
    <format dxfId="628">
      <pivotArea dataOnly="0" labelOnly="1" grandRow="1" outline="0" fieldPosition="0"/>
    </format>
    <format dxfId="627">
      <pivotArea dataOnly="0" labelOnly="1" fieldPosition="0">
        <references count="1">
          <reference field="7" count="0"/>
        </references>
      </pivotArea>
    </format>
    <format dxfId="626">
      <pivotArea dataOnly="0" labelOnly="1" grandCol="1"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D2CF764F-C6E4-4C53-ABD5-F379BB059FF5}" name="PivotTable54" cacheId="6"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15:M19" firstHeaderRow="1" firstDataRow="2" firstDataCol="1"/>
  <pivotFields count="8">
    <pivotField dataField="1" showAll="0"/>
    <pivotField showAll="0"/>
    <pivotField showAll="0"/>
    <pivotField showAll="0"/>
    <pivotField showAll="0"/>
    <pivotField axis="axisRow" showAll="0">
      <items count="3">
        <item x="0"/>
        <item x="1"/>
        <item t="default"/>
      </items>
    </pivotField>
    <pivotField showAll="0"/>
    <pivotField axis="axisCol" showAll="0">
      <items count="3">
        <item x="0"/>
        <item x="1"/>
        <item t="default"/>
      </items>
    </pivotField>
  </pivotFields>
  <rowFields count="1">
    <field x="5"/>
  </rowFields>
  <rowItems count="3">
    <i>
      <x/>
    </i>
    <i>
      <x v="1"/>
    </i>
    <i t="grand">
      <x/>
    </i>
  </rowItems>
  <colFields count="1">
    <field x="7"/>
  </colFields>
  <colItems count="3">
    <i>
      <x/>
    </i>
    <i>
      <x v="1"/>
    </i>
    <i t="grand">
      <x/>
    </i>
  </colItems>
  <dataFields count="1">
    <dataField name="ספירה של Car" fld="0" subtotal="count" baseField="0" baseItem="0"/>
  </dataFields>
  <formats count="70">
    <format dxfId="765">
      <pivotArea type="all" dataOnly="0" outline="0" fieldPosition="0"/>
    </format>
    <format dxfId="764">
      <pivotArea outline="0" collapsedLevelsAreSubtotals="1" fieldPosition="0"/>
    </format>
    <format dxfId="763">
      <pivotArea type="origin" dataOnly="0" labelOnly="1" outline="0" fieldPosition="0"/>
    </format>
    <format dxfId="762">
      <pivotArea field="7" type="button" dataOnly="0" labelOnly="1" outline="0" axis="axisCol" fieldPosition="0"/>
    </format>
    <format dxfId="761">
      <pivotArea type="topRight" dataOnly="0" labelOnly="1" outline="0" fieldPosition="0"/>
    </format>
    <format dxfId="760">
      <pivotArea field="5" type="button" dataOnly="0" labelOnly="1" outline="0" axis="axisRow" fieldPosition="0"/>
    </format>
    <format dxfId="759">
      <pivotArea dataOnly="0" labelOnly="1" fieldPosition="0">
        <references count="1">
          <reference field="5" count="0"/>
        </references>
      </pivotArea>
    </format>
    <format dxfId="758">
      <pivotArea dataOnly="0" labelOnly="1" grandRow="1" outline="0" fieldPosition="0"/>
    </format>
    <format dxfId="757">
      <pivotArea dataOnly="0" labelOnly="1" fieldPosition="0">
        <references count="1">
          <reference field="7" count="0"/>
        </references>
      </pivotArea>
    </format>
    <format dxfId="756">
      <pivotArea dataOnly="0" labelOnly="1" grandCol="1" outline="0" fieldPosition="0"/>
    </format>
    <format dxfId="755">
      <pivotArea type="all" dataOnly="0" outline="0" fieldPosition="0"/>
    </format>
    <format dxfId="754">
      <pivotArea outline="0" collapsedLevelsAreSubtotals="1" fieldPosition="0"/>
    </format>
    <format dxfId="753">
      <pivotArea type="origin" dataOnly="0" labelOnly="1" outline="0" fieldPosition="0"/>
    </format>
    <format dxfId="752">
      <pivotArea field="7" type="button" dataOnly="0" labelOnly="1" outline="0" axis="axisCol" fieldPosition="0"/>
    </format>
    <format dxfId="751">
      <pivotArea type="topRight" dataOnly="0" labelOnly="1" outline="0" fieldPosition="0"/>
    </format>
    <format dxfId="750">
      <pivotArea field="5" type="button" dataOnly="0" labelOnly="1" outline="0" axis="axisRow" fieldPosition="0"/>
    </format>
    <format dxfId="749">
      <pivotArea dataOnly="0" labelOnly="1" fieldPosition="0">
        <references count="1">
          <reference field="5" count="0"/>
        </references>
      </pivotArea>
    </format>
    <format dxfId="748">
      <pivotArea dataOnly="0" labelOnly="1" grandRow="1" outline="0" fieldPosition="0"/>
    </format>
    <format dxfId="747">
      <pivotArea dataOnly="0" labelOnly="1" fieldPosition="0">
        <references count="1">
          <reference field="7" count="0"/>
        </references>
      </pivotArea>
    </format>
    <format dxfId="746">
      <pivotArea dataOnly="0" labelOnly="1" grandCol="1" outline="0" fieldPosition="0"/>
    </format>
    <format dxfId="745">
      <pivotArea type="all" dataOnly="0" outline="0" fieldPosition="0"/>
    </format>
    <format dxfId="744">
      <pivotArea outline="0" collapsedLevelsAreSubtotals="1" fieldPosition="0"/>
    </format>
    <format dxfId="743">
      <pivotArea type="origin" dataOnly="0" labelOnly="1" outline="0" fieldPosition="0"/>
    </format>
    <format dxfId="742">
      <pivotArea field="7" type="button" dataOnly="0" labelOnly="1" outline="0" axis="axisCol" fieldPosition="0"/>
    </format>
    <format dxfId="741">
      <pivotArea type="topRight" dataOnly="0" labelOnly="1" outline="0" fieldPosition="0"/>
    </format>
    <format dxfId="740">
      <pivotArea field="5" type="button" dataOnly="0" labelOnly="1" outline="0" axis="axisRow" fieldPosition="0"/>
    </format>
    <format dxfId="739">
      <pivotArea dataOnly="0" labelOnly="1" fieldPosition="0">
        <references count="1">
          <reference field="5" count="0"/>
        </references>
      </pivotArea>
    </format>
    <format dxfId="738">
      <pivotArea dataOnly="0" labelOnly="1" grandRow="1" outline="0" fieldPosition="0"/>
    </format>
    <format dxfId="737">
      <pivotArea dataOnly="0" labelOnly="1" fieldPosition="0">
        <references count="1">
          <reference field="7" count="0"/>
        </references>
      </pivotArea>
    </format>
    <format dxfId="736">
      <pivotArea dataOnly="0" labelOnly="1" grandCol="1" outline="0" fieldPosition="0"/>
    </format>
    <format dxfId="735">
      <pivotArea type="all" dataOnly="0" outline="0" fieldPosition="0"/>
    </format>
    <format dxfId="734">
      <pivotArea outline="0" collapsedLevelsAreSubtotals="1" fieldPosition="0"/>
    </format>
    <format dxfId="733">
      <pivotArea type="origin" dataOnly="0" labelOnly="1" outline="0" fieldPosition="0"/>
    </format>
    <format dxfId="732">
      <pivotArea field="7" type="button" dataOnly="0" labelOnly="1" outline="0" axis="axisCol" fieldPosition="0"/>
    </format>
    <format dxfId="731">
      <pivotArea type="topRight" dataOnly="0" labelOnly="1" outline="0" fieldPosition="0"/>
    </format>
    <format dxfId="730">
      <pivotArea field="5" type="button" dataOnly="0" labelOnly="1" outline="0" axis="axisRow" fieldPosition="0"/>
    </format>
    <format dxfId="729">
      <pivotArea dataOnly="0" labelOnly="1" fieldPosition="0">
        <references count="1">
          <reference field="5" count="0"/>
        </references>
      </pivotArea>
    </format>
    <format dxfId="728">
      <pivotArea dataOnly="0" labelOnly="1" grandRow="1" outline="0" fieldPosition="0"/>
    </format>
    <format dxfId="727">
      <pivotArea dataOnly="0" labelOnly="1" fieldPosition="0">
        <references count="1">
          <reference field="7" count="0"/>
        </references>
      </pivotArea>
    </format>
    <format dxfId="726">
      <pivotArea dataOnly="0" labelOnly="1" grandCol="1" outline="0" fieldPosition="0"/>
    </format>
    <format dxfId="725">
      <pivotArea type="all" dataOnly="0" outline="0" fieldPosition="0"/>
    </format>
    <format dxfId="724">
      <pivotArea outline="0" collapsedLevelsAreSubtotals="1" fieldPosition="0"/>
    </format>
    <format dxfId="723">
      <pivotArea type="origin" dataOnly="0" labelOnly="1" outline="0" fieldPosition="0"/>
    </format>
    <format dxfId="722">
      <pivotArea field="7" type="button" dataOnly="0" labelOnly="1" outline="0" axis="axisCol" fieldPosition="0"/>
    </format>
    <format dxfId="721">
      <pivotArea type="topRight" dataOnly="0" labelOnly="1" outline="0" fieldPosition="0"/>
    </format>
    <format dxfId="720">
      <pivotArea field="5" type="button" dataOnly="0" labelOnly="1" outline="0" axis="axisRow" fieldPosition="0"/>
    </format>
    <format dxfId="719">
      <pivotArea dataOnly="0" labelOnly="1" fieldPosition="0">
        <references count="1">
          <reference field="5" count="0"/>
        </references>
      </pivotArea>
    </format>
    <format dxfId="718">
      <pivotArea dataOnly="0" labelOnly="1" grandRow="1" outline="0" fieldPosition="0"/>
    </format>
    <format dxfId="717">
      <pivotArea dataOnly="0" labelOnly="1" fieldPosition="0">
        <references count="1">
          <reference field="7" count="0"/>
        </references>
      </pivotArea>
    </format>
    <format dxfId="716">
      <pivotArea dataOnly="0" labelOnly="1" grandCol="1" outline="0" fieldPosition="0"/>
    </format>
    <format dxfId="715">
      <pivotArea type="all" dataOnly="0" outline="0" fieldPosition="0"/>
    </format>
    <format dxfId="714">
      <pivotArea outline="0" collapsedLevelsAreSubtotals="1" fieldPosition="0"/>
    </format>
    <format dxfId="713">
      <pivotArea type="origin" dataOnly="0" labelOnly="1" outline="0" fieldPosition="0"/>
    </format>
    <format dxfId="712">
      <pivotArea field="7" type="button" dataOnly="0" labelOnly="1" outline="0" axis="axisCol" fieldPosition="0"/>
    </format>
    <format dxfId="711">
      <pivotArea type="topRight" dataOnly="0" labelOnly="1" outline="0" fieldPosition="0"/>
    </format>
    <format dxfId="710">
      <pivotArea field="5" type="button" dataOnly="0" labelOnly="1" outline="0" axis="axisRow" fieldPosition="0"/>
    </format>
    <format dxfId="709">
      <pivotArea dataOnly="0" labelOnly="1" fieldPosition="0">
        <references count="1">
          <reference field="5" count="0"/>
        </references>
      </pivotArea>
    </format>
    <format dxfId="708">
      <pivotArea dataOnly="0" labelOnly="1" grandRow="1" outline="0" fieldPosition="0"/>
    </format>
    <format dxfId="707">
      <pivotArea dataOnly="0" labelOnly="1" fieldPosition="0">
        <references count="1">
          <reference field="7" count="0"/>
        </references>
      </pivotArea>
    </format>
    <format dxfId="706">
      <pivotArea dataOnly="0" labelOnly="1" grandCol="1" outline="0" fieldPosition="0"/>
    </format>
    <format dxfId="705">
      <pivotArea type="all" dataOnly="0" outline="0" fieldPosition="0"/>
    </format>
    <format dxfId="704">
      <pivotArea outline="0" collapsedLevelsAreSubtotals="1" fieldPosition="0"/>
    </format>
    <format dxfId="703">
      <pivotArea type="origin" dataOnly="0" labelOnly="1" outline="0" fieldPosition="0"/>
    </format>
    <format dxfId="702">
      <pivotArea field="7" type="button" dataOnly="0" labelOnly="1" outline="0" axis="axisCol" fieldPosition="0"/>
    </format>
    <format dxfId="701">
      <pivotArea type="topRight" dataOnly="0" labelOnly="1" outline="0" fieldPosition="0"/>
    </format>
    <format dxfId="700">
      <pivotArea field="5" type="button" dataOnly="0" labelOnly="1" outline="0" axis="axisRow" fieldPosition="0"/>
    </format>
    <format dxfId="699">
      <pivotArea dataOnly="0" labelOnly="1" fieldPosition="0">
        <references count="1">
          <reference field="5" count="0"/>
        </references>
      </pivotArea>
    </format>
    <format dxfId="698">
      <pivotArea dataOnly="0" labelOnly="1" grandRow="1" outline="0" fieldPosition="0"/>
    </format>
    <format dxfId="697">
      <pivotArea dataOnly="0" labelOnly="1" fieldPosition="0">
        <references count="1">
          <reference field="7" count="0"/>
        </references>
      </pivotArea>
    </format>
    <format dxfId="696">
      <pivotArea dataOnly="0" labelOnly="1" grandCol="1"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D9C2E8-7D2B-4CCA-9D28-8281798AD8BE}" name="PivotTable7" cacheId="0"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39:M43" firstHeaderRow="1" firstDataRow="2" firstDataCol="1"/>
  <pivotFields count="8">
    <pivotField dataField="1" showAll="0"/>
    <pivotField showAll="0"/>
    <pivotField showAll="0"/>
    <pivotField showAll="0"/>
    <pivotField showAll="0"/>
    <pivotField showAll="0"/>
    <pivotField axis="axisRow" showAll="0">
      <items count="3">
        <item x="0"/>
        <item x="1"/>
        <item t="default"/>
      </items>
    </pivotField>
    <pivotField axis="axisCol" showAll="0">
      <items count="3">
        <item x="1"/>
        <item x="0"/>
        <item t="default"/>
      </items>
    </pivotField>
  </pivotFields>
  <rowFields count="1">
    <field x="6"/>
  </rowFields>
  <rowItems count="3">
    <i>
      <x/>
    </i>
    <i>
      <x v="1"/>
    </i>
    <i t="grand">
      <x/>
    </i>
  </rowItems>
  <colFields count="1">
    <field x="7"/>
  </colFields>
  <colItems count="3">
    <i>
      <x/>
    </i>
    <i>
      <x v="1"/>
    </i>
    <i t="grand">
      <x/>
    </i>
  </colItems>
  <dataFields count="1">
    <dataField name="Claims Past 3" fld="0" subtotal="count" baseField="0" baseItem="0"/>
  </dataFields>
  <formats count="33">
    <format dxfId="1553">
      <pivotArea type="origin" dataOnly="0" labelOnly="1" outline="0" fieldPosition="0"/>
    </format>
    <format dxfId="1552">
      <pivotArea type="all" dataOnly="0" outline="0" fieldPosition="0"/>
    </format>
    <format dxfId="1551">
      <pivotArea outline="0" collapsedLevelsAreSubtotals="1" fieldPosition="0"/>
    </format>
    <format dxfId="1550">
      <pivotArea type="origin" dataOnly="0" labelOnly="1" outline="0" fieldPosition="0"/>
    </format>
    <format dxfId="1549">
      <pivotArea field="7" type="button" dataOnly="0" labelOnly="1" outline="0" axis="axisCol" fieldPosition="0"/>
    </format>
    <format dxfId="1548">
      <pivotArea type="topRight" dataOnly="0" labelOnly="1" outline="0" fieldPosition="0"/>
    </format>
    <format dxfId="1547">
      <pivotArea field="6" type="button" dataOnly="0" labelOnly="1" outline="0" axis="axisRow" fieldPosition="0"/>
    </format>
    <format dxfId="1546">
      <pivotArea dataOnly="0" labelOnly="1" fieldPosition="0">
        <references count="1">
          <reference field="6" count="0"/>
        </references>
      </pivotArea>
    </format>
    <format dxfId="1545">
      <pivotArea dataOnly="0" labelOnly="1" grandRow="1" outline="0" fieldPosition="0"/>
    </format>
    <format dxfId="1544">
      <pivotArea dataOnly="0" labelOnly="1" fieldPosition="0">
        <references count="1">
          <reference field="7" count="0"/>
        </references>
      </pivotArea>
    </format>
    <format dxfId="1543">
      <pivotArea dataOnly="0" labelOnly="1" grandCol="1" outline="0" fieldPosition="0"/>
    </format>
    <format dxfId="1542">
      <pivotArea type="all" dataOnly="0" outline="0" fieldPosition="0"/>
    </format>
    <format dxfId="1541">
      <pivotArea outline="0" collapsedLevelsAreSubtotals="1" fieldPosition="0"/>
    </format>
    <format dxfId="1540">
      <pivotArea type="origin" dataOnly="0" labelOnly="1" outline="0" fieldPosition="0"/>
    </format>
    <format dxfId="1539">
      <pivotArea field="7" type="button" dataOnly="0" labelOnly="1" outline="0" axis="axisCol" fieldPosition="0"/>
    </format>
    <format dxfId="1538">
      <pivotArea type="topRight" dataOnly="0" labelOnly="1" outline="0" fieldPosition="0"/>
    </format>
    <format dxfId="1537">
      <pivotArea field="6" type="button" dataOnly="0" labelOnly="1" outline="0" axis="axisRow" fieldPosition="0"/>
    </format>
    <format dxfId="1536">
      <pivotArea dataOnly="0" labelOnly="1" fieldPosition="0">
        <references count="1">
          <reference field="6" count="0"/>
        </references>
      </pivotArea>
    </format>
    <format dxfId="1535">
      <pivotArea dataOnly="0" labelOnly="1" grandRow="1" outline="0" fieldPosition="0"/>
    </format>
    <format dxfId="1534">
      <pivotArea dataOnly="0" labelOnly="1" fieldPosition="0">
        <references count="1">
          <reference field="7" count="0"/>
        </references>
      </pivotArea>
    </format>
    <format dxfId="1533">
      <pivotArea dataOnly="0" labelOnly="1" grandCol="1" outline="0" fieldPosition="0"/>
    </format>
    <format dxfId="1532">
      <pivotArea type="all" dataOnly="0" outline="0" fieldPosition="0"/>
    </format>
    <format dxfId="1531">
      <pivotArea outline="0" collapsedLevelsAreSubtotals="1" fieldPosition="0"/>
    </format>
    <format dxfId="1530">
      <pivotArea type="origin" dataOnly="0" labelOnly="1" outline="0" fieldPosition="0"/>
    </format>
    <format dxfId="1529">
      <pivotArea field="7" type="button" dataOnly="0" labelOnly="1" outline="0" axis="axisCol" fieldPosition="0"/>
    </format>
    <format dxfId="1528">
      <pivotArea type="topRight" dataOnly="0" labelOnly="1" outline="0" fieldPosition="0"/>
    </format>
    <format dxfId="1527">
      <pivotArea field="6" type="button" dataOnly="0" labelOnly="1" outline="0" axis="axisRow" fieldPosition="0"/>
    </format>
    <format dxfId="1526">
      <pivotArea dataOnly="0" labelOnly="1" fieldPosition="0">
        <references count="1">
          <reference field="6" count="0"/>
        </references>
      </pivotArea>
    </format>
    <format dxfId="1525">
      <pivotArea dataOnly="0" labelOnly="1" grandRow="1" outline="0" fieldPosition="0"/>
    </format>
    <format dxfId="1524">
      <pivotArea dataOnly="0" labelOnly="1" fieldPosition="0">
        <references count="1">
          <reference field="7" count="0"/>
        </references>
      </pivotArea>
    </format>
    <format dxfId="1523">
      <pivotArea dataOnly="0" labelOnly="1" grandCol="1" outline="0" fieldPosition="0"/>
    </format>
    <format dxfId="1522">
      <pivotArea type="origin" dataOnly="0" labelOnly="1" outline="0" fieldPosition="0"/>
    </format>
    <format dxfId="1521">
      <pivotArea type="origin" dataOnly="0" labelOnly="1"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DCBDA00E-E305-4901-8CFD-AADC00059B5C}" name="PivotTable53" cacheId="6"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8:M12" firstHeaderRow="1" firstDataRow="2" firstDataCol="1"/>
  <pivotFields count="8">
    <pivotField dataField="1" showAll="0"/>
    <pivotField showAll="0"/>
    <pivotField showAll="0"/>
    <pivotField showAll="0"/>
    <pivotField axis="axisRow" showAll="0">
      <items count="3">
        <item x="0"/>
        <item x="1"/>
        <item t="default"/>
      </items>
    </pivotField>
    <pivotField showAll="0"/>
    <pivotField showAll="0"/>
    <pivotField axis="axisCol" showAll="0">
      <items count="3">
        <item x="0"/>
        <item x="1"/>
        <item t="default"/>
      </items>
    </pivotField>
  </pivotFields>
  <rowFields count="1">
    <field x="4"/>
  </rowFields>
  <rowItems count="3">
    <i>
      <x/>
    </i>
    <i>
      <x v="1"/>
    </i>
    <i t="grand">
      <x/>
    </i>
  </rowItems>
  <colFields count="1">
    <field x="7"/>
  </colFields>
  <colItems count="3">
    <i>
      <x/>
    </i>
    <i>
      <x v="1"/>
    </i>
    <i t="grand">
      <x/>
    </i>
  </colItems>
  <dataFields count="1">
    <dataField name="ספירה של Car" fld="0" subtotal="count" baseField="0" baseItem="0"/>
  </dataFields>
  <formats count="70">
    <format dxfId="835">
      <pivotArea type="all" dataOnly="0" outline="0" fieldPosition="0"/>
    </format>
    <format dxfId="834">
      <pivotArea outline="0" collapsedLevelsAreSubtotals="1" fieldPosition="0"/>
    </format>
    <format dxfId="833">
      <pivotArea type="origin" dataOnly="0" labelOnly="1" outline="0" fieldPosition="0"/>
    </format>
    <format dxfId="832">
      <pivotArea field="7" type="button" dataOnly="0" labelOnly="1" outline="0" axis="axisCol" fieldPosition="0"/>
    </format>
    <format dxfId="831">
      <pivotArea type="topRight" dataOnly="0" labelOnly="1" outline="0" fieldPosition="0"/>
    </format>
    <format dxfId="830">
      <pivotArea field="4" type="button" dataOnly="0" labelOnly="1" outline="0" axis="axisRow" fieldPosition="0"/>
    </format>
    <format dxfId="829">
      <pivotArea dataOnly="0" labelOnly="1" fieldPosition="0">
        <references count="1">
          <reference field="4" count="0"/>
        </references>
      </pivotArea>
    </format>
    <format dxfId="828">
      <pivotArea dataOnly="0" labelOnly="1" grandRow="1" outline="0" fieldPosition="0"/>
    </format>
    <format dxfId="827">
      <pivotArea dataOnly="0" labelOnly="1" fieldPosition="0">
        <references count="1">
          <reference field="7" count="0"/>
        </references>
      </pivotArea>
    </format>
    <format dxfId="826">
      <pivotArea dataOnly="0" labelOnly="1" grandCol="1" outline="0" fieldPosition="0"/>
    </format>
    <format dxfId="825">
      <pivotArea type="all" dataOnly="0" outline="0" fieldPosition="0"/>
    </format>
    <format dxfId="824">
      <pivotArea outline="0" collapsedLevelsAreSubtotals="1" fieldPosition="0"/>
    </format>
    <format dxfId="823">
      <pivotArea type="origin" dataOnly="0" labelOnly="1" outline="0" fieldPosition="0"/>
    </format>
    <format dxfId="822">
      <pivotArea field="7" type="button" dataOnly="0" labelOnly="1" outline="0" axis="axisCol" fieldPosition="0"/>
    </format>
    <format dxfId="821">
      <pivotArea type="topRight" dataOnly="0" labelOnly="1" outline="0" fieldPosition="0"/>
    </format>
    <format dxfId="820">
      <pivotArea field="4" type="button" dataOnly="0" labelOnly="1" outline="0" axis="axisRow" fieldPosition="0"/>
    </format>
    <format dxfId="819">
      <pivotArea dataOnly="0" labelOnly="1" fieldPosition="0">
        <references count="1">
          <reference field="4" count="0"/>
        </references>
      </pivotArea>
    </format>
    <format dxfId="818">
      <pivotArea dataOnly="0" labelOnly="1" grandRow="1" outline="0" fieldPosition="0"/>
    </format>
    <format dxfId="817">
      <pivotArea dataOnly="0" labelOnly="1" fieldPosition="0">
        <references count="1">
          <reference field="7" count="0"/>
        </references>
      </pivotArea>
    </format>
    <format dxfId="816">
      <pivotArea dataOnly="0" labelOnly="1" grandCol="1" outline="0" fieldPosition="0"/>
    </format>
    <format dxfId="815">
      <pivotArea type="all" dataOnly="0" outline="0" fieldPosition="0"/>
    </format>
    <format dxfId="814">
      <pivotArea outline="0" collapsedLevelsAreSubtotals="1" fieldPosition="0"/>
    </format>
    <format dxfId="813">
      <pivotArea type="origin" dataOnly="0" labelOnly="1" outline="0" fieldPosition="0"/>
    </format>
    <format dxfId="812">
      <pivotArea field="7" type="button" dataOnly="0" labelOnly="1" outline="0" axis="axisCol" fieldPosition="0"/>
    </format>
    <format dxfId="811">
      <pivotArea type="topRight" dataOnly="0" labelOnly="1" outline="0" fieldPosition="0"/>
    </format>
    <format dxfId="810">
      <pivotArea field="4" type="button" dataOnly="0" labelOnly="1" outline="0" axis="axisRow" fieldPosition="0"/>
    </format>
    <format dxfId="809">
      <pivotArea dataOnly="0" labelOnly="1" fieldPosition="0">
        <references count="1">
          <reference field="4" count="0"/>
        </references>
      </pivotArea>
    </format>
    <format dxfId="808">
      <pivotArea dataOnly="0" labelOnly="1" grandRow="1" outline="0" fieldPosition="0"/>
    </format>
    <format dxfId="807">
      <pivotArea dataOnly="0" labelOnly="1" fieldPosition="0">
        <references count="1">
          <reference field="7" count="0"/>
        </references>
      </pivotArea>
    </format>
    <format dxfId="806">
      <pivotArea dataOnly="0" labelOnly="1" grandCol="1" outline="0" fieldPosition="0"/>
    </format>
    <format dxfId="805">
      <pivotArea type="all" dataOnly="0" outline="0" fieldPosition="0"/>
    </format>
    <format dxfId="804">
      <pivotArea outline="0" collapsedLevelsAreSubtotals="1" fieldPosition="0"/>
    </format>
    <format dxfId="803">
      <pivotArea type="origin" dataOnly="0" labelOnly="1" outline="0" fieldPosition="0"/>
    </format>
    <format dxfId="802">
      <pivotArea field="7" type="button" dataOnly="0" labelOnly="1" outline="0" axis="axisCol" fieldPosition="0"/>
    </format>
    <format dxfId="801">
      <pivotArea type="topRight" dataOnly="0" labelOnly="1" outline="0" fieldPosition="0"/>
    </format>
    <format dxfId="800">
      <pivotArea field="4" type="button" dataOnly="0" labelOnly="1" outline="0" axis="axisRow" fieldPosition="0"/>
    </format>
    <format dxfId="799">
      <pivotArea dataOnly="0" labelOnly="1" fieldPosition="0">
        <references count="1">
          <reference field="4" count="0"/>
        </references>
      </pivotArea>
    </format>
    <format dxfId="798">
      <pivotArea dataOnly="0" labelOnly="1" grandRow="1" outline="0" fieldPosition="0"/>
    </format>
    <format dxfId="797">
      <pivotArea dataOnly="0" labelOnly="1" fieldPosition="0">
        <references count="1">
          <reference field="7" count="0"/>
        </references>
      </pivotArea>
    </format>
    <format dxfId="796">
      <pivotArea dataOnly="0" labelOnly="1" grandCol="1" outline="0" fieldPosition="0"/>
    </format>
    <format dxfId="795">
      <pivotArea type="all" dataOnly="0" outline="0" fieldPosition="0"/>
    </format>
    <format dxfId="794">
      <pivotArea outline="0" collapsedLevelsAreSubtotals="1" fieldPosition="0"/>
    </format>
    <format dxfId="793">
      <pivotArea type="origin" dataOnly="0" labelOnly="1" outline="0" fieldPosition="0"/>
    </format>
    <format dxfId="792">
      <pivotArea field="7" type="button" dataOnly="0" labelOnly="1" outline="0" axis="axisCol" fieldPosition="0"/>
    </format>
    <format dxfId="791">
      <pivotArea type="topRight" dataOnly="0" labelOnly="1" outline="0" fieldPosition="0"/>
    </format>
    <format dxfId="790">
      <pivotArea field="4" type="button" dataOnly="0" labelOnly="1" outline="0" axis="axisRow" fieldPosition="0"/>
    </format>
    <format dxfId="789">
      <pivotArea dataOnly="0" labelOnly="1" fieldPosition="0">
        <references count="1">
          <reference field="4" count="0"/>
        </references>
      </pivotArea>
    </format>
    <format dxfId="788">
      <pivotArea dataOnly="0" labelOnly="1" grandRow="1" outline="0" fieldPosition="0"/>
    </format>
    <format dxfId="787">
      <pivotArea dataOnly="0" labelOnly="1" fieldPosition="0">
        <references count="1">
          <reference field="7" count="0"/>
        </references>
      </pivotArea>
    </format>
    <format dxfId="786">
      <pivotArea dataOnly="0" labelOnly="1" grandCol="1" outline="0" fieldPosition="0"/>
    </format>
    <format dxfId="785">
      <pivotArea type="all" dataOnly="0" outline="0" fieldPosition="0"/>
    </format>
    <format dxfId="784">
      <pivotArea outline="0" collapsedLevelsAreSubtotals="1" fieldPosition="0"/>
    </format>
    <format dxfId="783">
      <pivotArea type="origin" dataOnly="0" labelOnly="1" outline="0" fieldPosition="0"/>
    </format>
    <format dxfId="782">
      <pivotArea field="7" type="button" dataOnly="0" labelOnly="1" outline="0" axis="axisCol" fieldPosition="0"/>
    </format>
    <format dxfId="781">
      <pivotArea type="topRight" dataOnly="0" labelOnly="1" outline="0" fieldPosition="0"/>
    </format>
    <format dxfId="780">
      <pivotArea field="4" type="button" dataOnly="0" labelOnly="1" outline="0" axis="axisRow" fieldPosition="0"/>
    </format>
    <format dxfId="779">
      <pivotArea dataOnly="0" labelOnly="1" fieldPosition="0">
        <references count="1">
          <reference field="4" count="0"/>
        </references>
      </pivotArea>
    </format>
    <format dxfId="778">
      <pivotArea dataOnly="0" labelOnly="1" grandRow="1" outline="0" fieldPosition="0"/>
    </format>
    <format dxfId="777">
      <pivotArea dataOnly="0" labelOnly="1" fieldPosition="0">
        <references count="1">
          <reference field="7" count="0"/>
        </references>
      </pivotArea>
    </format>
    <format dxfId="776">
      <pivotArea dataOnly="0" labelOnly="1" grandCol="1" outline="0" fieldPosition="0"/>
    </format>
    <format dxfId="775">
      <pivotArea type="all" dataOnly="0" outline="0" fieldPosition="0"/>
    </format>
    <format dxfId="774">
      <pivotArea outline="0" collapsedLevelsAreSubtotals="1" fieldPosition="0"/>
    </format>
    <format dxfId="773">
      <pivotArea type="origin" dataOnly="0" labelOnly="1" outline="0" fieldPosition="0"/>
    </format>
    <format dxfId="772">
      <pivotArea field="7" type="button" dataOnly="0" labelOnly="1" outline="0" axis="axisCol" fieldPosition="0"/>
    </format>
    <format dxfId="771">
      <pivotArea type="topRight" dataOnly="0" labelOnly="1" outline="0" fieldPosition="0"/>
    </format>
    <format dxfId="770">
      <pivotArea field="4" type="button" dataOnly="0" labelOnly="1" outline="0" axis="axisRow" fieldPosition="0"/>
    </format>
    <format dxfId="769">
      <pivotArea dataOnly="0" labelOnly="1" fieldPosition="0">
        <references count="1">
          <reference field="4" count="0"/>
        </references>
      </pivotArea>
    </format>
    <format dxfId="768">
      <pivotArea dataOnly="0" labelOnly="1" grandRow="1" outline="0" fieldPosition="0"/>
    </format>
    <format dxfId="767">
      <pivotArea dataOnly="0" labelOnly="1" fieldPosition="0">
        <references count="1">
          <reference field="7" count="0"/>
        </references>
      </pivotArea>
    </format>
    <format dxfId="766">
      <pivotArea dataOnly="0" labelOnly="1" grandCol="1"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78A1BEF9-9DBB-4AA8-A2C7-C86CFC63FC28}" name="PivotTable52" cacheId="6"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2:M5" firstHeaderRow="1" firstDataRow="2" firstDataCol="1"/>
  <pivotFields count="8">
    <pivotField dataField="1" showAll="0"/>
    <pivotField showAll="0"/>
    <pivotField showAll="0"/>
    <pivotField axis="axisRow" showAll="0">
      <items count="2">
        <item x="0"/>
        <item t="default"/>
      </items>
    </pivotField>
    <pivotField showAll="0"/>
    <pivotField showAll="0"/>
    <pivotField showAll="0"/>
    <pivotField axis="axisCol" showAll="0">
      <items count="3">
        <item x="0"/>
        <item x="1"/>
        <item t="default"/>
      </items>
    </pivotField>
  </pivotFields>
  <rowFields count="1">
    <field x="3"/>
  </rowFields>
  <rowItems count="2">
    <i>
      <x/>
    </i>
    <i t="grand">
      <x/>
    </i>
  </rowItems>
  <colFields count="1">
    <field x="7"/>
  </colFields>
  <colItems count="3">
    <i>
      <x/>
    </i>
    <i>
      <x v="1"/>
    </i>
    <i t="grand">
      <x/>
    </i>
  </colItems>
  <dataFields count="1">
    <dataField name="ספירה של Car" fld="0" subtotal="count" baseField="0" baseItem="0"/>
  </dataFields>
  <formats count="70">
    <format dxfId="905">
      <pivotArea type="all" dataOnly="0" outline="0" fieldPosition="0"/>
    </format>
    <format dxfId="904">
      <pivotArea outline="0" collapsedLevelsAreSubtotals="1" fieldPosition="0"/>
    </format>
    <format dxfId="903">
      <pivotArea type="origin" dataOnly="0" labelOnly="1" outline="0" fieldPosition="0"/>
    </format>
    <format dxfId="902">
      <pivotArea field="7" type="button" dataOnly="0" labelOnly="1" outline="0" axis="axisCol" fieldPosition="0"/>
    </format>
    <format dxfId="901">
      <pivotArea type="topRight" dataOnly="0" labelOnly="1" outline="0" fieldPosition="0"/>
    </format>
    <format dxfId="900">
      <pivotArea field="3" type="button" dataOnly="0" labelOnly="1" outline="0" axis="axisRow" fieldPosition="0"/>
    </format>
    <format dxfId="899">
      <pivotArea dataOnly="0" labelOnly="1" fieldPosition="0">
        <references count="1">
          <reference field="3" count="0"/>
        </references>
      </pivotArea>
    </format>
    <format dxfId="898">
      <pivotArea dataOnly="0" labelOnly="1" grandRow="1" outline="0" fieldPosition="0"/>
    </format>
    <format dxfId="897">
      <pivotArea dataOnly="0" labelOnly="1" fieldPosition="0">
        <references count="1">
          <reference field="7" count="0"/>
        </references>
      </pivotArea>
    </format>
    <format dxfId="896">
      <pivotArea dataOnly="0" labelOnly="1" grandCol="1" outline="0" fieldPosition="0"/>
    </format>
    <format dxfId="895">
      <pivotArea type="all" dataOnly="0" outline="0" fieldPosition="0"/>
    </format>
    <format dxfId="894">
      <pivotArea outline="0" collapsedLevelsAreSubtotals="1" fieldPosition="0"/>
    </format>
    <format dxfId="893">
      <pivotArea type="origin" dataOnly="0" labelOnly="1" outline="0" fieldPosition="0"/>
    </format>
    <format dxfId="892">
      <pivotArea field="7" type="button" dataOnly="0" labelOnly="1" outline="0" axis="axisCol" fieldPosition="0"/>
    </format>
    <format dxfId="891">
      <pivotArea type="topRight" dataOnly="0" labelOnly="1" outline="0" fieldPosition="0"/>
    </format>
    <format dxfId="890">
      <pivotArea field="3" type="button" dataOnly="0" labelOnly="1" outline="0" axis="axisRow" fieldPosition="0"/>
    </format>
    <format dxfId="889">
      <pivotArea dataOnly="0" labelOnly="1" fieldPosition="0">
        <references count="1">
          <reference field="3" count="0"/>
        </references>
      </pivotArea>
    </format>
    <format dxfId="888">
      <pivotArea dataOnly="0" labelOnly="1" grandRow="1" outline="0" fieldPosition="0"/>
    </format>
    <format dxfId="887">
      <pivotArea dataOnly="0" labelOnly="1" fieldPosition="0">
        <references count="1">
          <reference field="7" count="0"/>
        </references>
      </pivotArea>
    </format>
    <format dxfId="886">
      <pivotArea dataOnly="0" labelOnly="1" grandCol="1" outline="0" fieldPosition="0"/>
    </format>
    <format dxfId="885">
      <pivotArea type="all" dataOnly="0" outline="0" fieldPosition="0"/>
    </format>
    <format dxfId="884">
      <pivotArea outline="0" collapsedLevelsAreSubtotals="1" fieldPosition="0"/>
    </format>
    <format dxfId="883">
      <pivotArea type="origin" dataOnly="0" labelOnly="1" outline="0" fieldPosition="0"/>
    </format>
    <format dxfId="882">
      <pivotArea field="7" type="button" dataOnly="0" labelOnly="1" outline="0" axis="axisCol" fieldPosition="0"/>
    </format>
    <format dxfId="881">
      <pivotArea type="topRight" dataOnly="0" labelOnly="1" outline="0" fieldPosition="0"/>
    </format>
    <format dxfId="880">
      <pivotArea field="3" type="button" dataOnly="0" labelOnly="1" outline="0" axis="axisRow" fieldPosition="0"/>
    </format>
    <format dxfId="879">
      <pivotArea dataOnly="0" labelOnly="1" fieldPosition="0">
        <references count="1">
          <reference field="3" count="0"/>
        </references>
      </pivotArea>
    </format>
    <format dxfId="878">
      <pivotArea dataOnly="0" labelOnly="1" grandRow="1" outline="0" fieldPosition="0"/>
    </format>
    <format dxfId="877">
      <pivotArea dataOnly="0" labelOnly="1" fieldPosition="0">
        <references count="1">
          <reference field="7" count="0"/>
        </references>
      </pivotArea>
    </format>
    <format dxfId="876">
      <pivotArea dataOnly="0" labelOnly="1" grandCol="1" outline="0" fieldPosition="0"/>
    </format>
    <format dxfId="875">
      <pivotArea type="all" dataOnly="0" outline="0" fieldPosition="0"/>
    </format>
    <format dxfId="874">
      <pivotArea outline="0" collapsedLevelsAreSubtotals="1" fieldPosition="0"/>
    </format>
    <format dxfId="873">
      <pivotArea type="origin" dataOnly="0" labelOnly="1" outline="0" fieldPosition="0"/>
    </format>
    <format dxfId="872">
      <pivotArea field="7" type="button" dataOnly="0" labelOnly="1" outline="0" axis="axisCol" fieldPosition="0"/>
    </format>
    <format dxfId="871">
      <pivotArea type="topRight" dataOnly="0" labelOnly="1" outline="0" fieldPosition="0"/>
    </format>
    <format dxfId="870">
      <pivotArea field="3" type="button" dataOnly="0" labelOnly="1" outline="0" axis="axisRow" fieldPosition="0"/>
    </format>
    <format dxfId="869">
      <pivotArea dataOnly="0" labelOnly="1" fieldPosition="0">
        <references count="1">
          <reference field="3" count="0"/>
        </references>
      </pivotArea>
    </format>
    <format dxfId="868">
      <pivotArea dataOnly="0" labelOnly="1" grandRow="1" outline="0" fieldPosition="0"/>
    </format>
    <format dxfId="867">
      <pivotArea dataOnly="0" labelOnly="1" fieldPosition="0">
        <references count="1">
          <reference field="7" count="0"/>
        </references>
      </pivotArea>
    </format>
    <format dxfId="866">
      <pivotArea dataOnly="0" labelOnly="1" grandCol="1" outline="0" fieldPosition="0"/>
    </format>
    <format dxfId="865">
      <pivotArea type="all" dataOnly="0" outline="0" fieldPosition="0"/>
    </format>
    <format dxfId="864">
      <pivotArea outline="0" collapsedLevelsAreSubtotals="1" fieldPosition="0"/>
    </format>
    <format dxfId="863">
      <pivotArea type="origin" dataOnly="0" labelOnly="1" outline="0" fieldPosition="0"/>
    </format>
    <format dxfId="862">
      <pivotArea field="7" type="button" dataOnly="0" labelOnly="1" outline="0" axis="axisCol" fieldPosition="0"/>
    </format>
    <format dxfId="861">
      <pivotArea type="topRight" dataOnly="0" labelOnly="1" outline="0" fieldPosition="0"/>
    </format>
    <format dxfId="860">
      <pivotArea field="3" type="button" dataOnly="0" labelOnly="1" outline="0" axis="axisRow" fieldPosition="0"/>
    </format>
    <format dxfId="859">
      <pivotArea dataOnly="0" labelOnly="1" fieldPosition="0">
        <references count="1">
          <reference field="3" count="0"/>
        </references>
      </pivotArea>
    </format>
    <format dxfId="858">
      <pivotArea dataOnly="0" labelOnly="1" grandRow="1" outline="0" fieldPosition="0"/>
    </format>
    <format dxfId="857">
      <pivotArea dataOnly="0" labelOnly="1" fieldPosition="0">
        <references count="1">
          <reference field="7" count="0"/>
        </references>
      </pivotArea>
    </format>
    <format dxfId="856">
      <pivotArea dataOnly="0" labelOnly="1" grandCol="1" outline="0" fieldPosition="0"/>
    </format>
    <format dxfId="855">
      <pivotArea type="all" dataOnly="0" outline="0" fieldPosition="0"/>
    </format>
    <format dxfId="854">
      <pivotArea outline="0" collapsedLevelsAreSubtotals="1" fieldPosition="0"/>
    </format>
    <format dxfId="853">
      <pivotArea type="origin" dataOnly="0" labelOnly="1" outline="0" fieldPosition="0"/>
    </format>
    <format dxfId="852">
      <pivotArea field="7" type="button" dataOnly="0" labelOnly="1" outline="0" axis="axisCol" fieldPosition="0"/>
    </format>
    <format dxfId="851">
      <pivotArea type="topRight" dataOnly="0" labelOnly="1" outline="0" fieldPosition="0"/>
    </format>
    <format dxfId="850">
      <pivotArea field="3" type="button" dataOnly="0" labelOnly="1" outline="0" axis="axisRow" fieldPosition="0"/>
    </format>
    <format dxfId="849">
      <pivotArea dataOnly="0" labelOnly="1" fieldPosition="0">
        <references count="1">
          <reference field="3" count="0"/>
        </references>
      </pivotArea>
    </format>
    <format dxfId="848">
      <pivotArea dataOnly="0" labelOnly="1" grandRow="1" outline="0" fieldPosition="0"/>
    </format>
    <format dxfId="847">
      <pivotArea dataOnly="0" labelOnly="1" fieldPosition="0">
        <references count="1">
          <reference field="7" count="0"/>
        </references>
      </pivotArea>
    </format>
    <format dxfId="846">
      <pivotArea dataOnly="0" labelOnly="1" grandCol="1" outline="0" fieldPosition="0"/>
    </format>
    <format dxfId="845">
      <pivotArea type="all" dataOnly="0" outline="0" fieldPosition="0"/>
    </format>
    <format dxfId="844">
      <pivotArea outline="0" collapsedLevelsAreSubtotals="1" fieldPosition="0"/>
    </format>
    <format dxfId="843">
      <pivotArea type="origin" dataOnly="0" labelOnly="1" outline="0" fieldPosition="0"/>
    </format>
    <format dxfId="842">
      <pivotArea field="7" type="button" dataOnly="0" labelOnly="1" outline="0" axis="axisCol" fieldPosition="0"/>
    </format>
    <format dxfId="841">
      <pivotArea type="topRight" dataOnly="0" labelOnly="1" outline="0" fieldPosition="0"/>
    </format>
    <format dxfId="840">
      <pivotArea field="3" type="button" dataOnly="0" labelOnly="1" outline="0" axis="axisRow" fieldPosition="0"/>
    </format>
    <format dxfId="839">
      <pivotArea dataOnly="0" labelOnly="1" fieldPosition="0">
        <references count="1">
          <reference field="3" count="0"/>
        </references>
      </pivotArea>
    </format>
    <format dxfId="838">
      <pivotArea dataOnly="0" labelOnly="1" grandRow="1" outline="0" fieldPosition="0"/>
    </format>
    <format dxfId="837">
      <pivotArea dataOnly="0" labelOnly="1" fieldPosition="0">
        <references count="1">
          <reference field="7" count="0"/>
        </references>
      </pivotArea>
    </format>
    <format dxfId="836">
      <pivotArea dataOnly="0" labelOnly="1" grandCol="1"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440FF39A-D125-4359-9BEC-F1AF0CC5AA62}" name="PivotTable68" cacheId="11"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2:M6" firstHeaderRow="1" firstDataRow="2" firstDataCol="1"/>
  <pivotFields count="8">
    <pivotField dataField="1" showAll="0"/>
    <pivotField showAll="0"/>
    <pivotField showAll="0"/>
    <pivotField showAll="0"/>
    <pivotField axis="axisRow" showAll="0">
      <items count="3">
        <item x="0"/>
        <item x="1"/>
        <item t="default"/>
      </items>
    </pivotField>
    <pivotField showAll="0"/>
    <pivotField showAll="0"/>
    <pivotField axis="axisCol" showAll="0">
      <items count="3">
        <item x="0"/>
        <item x="1"/>
        <item t="default"/>
      </items>
    </pivotField>
  </pivotFields>
  <rowFields count="1">
    <field x="4"/>
  </rowFields>
  <rowItems count="3">
    <i>
      <x/>
    </i>
    <i>
      <x v="1"/>
    </i>
    <i t="grand">
      <x/>
    </i>
  </rowItems>
  <colFields count="1">
    <field x="7"/>
  </colFields>
  <colItems count="3">
    <i>
      <x/>
    </i>
    <i>
      <x v="1"/>
    </i>
    <i t="grand">
      <x/>
    </i>
  </colItems>
  <dataFields count="1">
    <dataField name="ספירה של Ca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3AE4DB14-5AB2-4C1D-AE17-97D2E191AC0E}" name="PivotTable34" cacheId="2"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11:M15" firstHeaderRow="1" firstDataRow="2" firstDataCol="1"/>
  <pivotFields count="8">
    <pivotField dataField="1" showAll="0"/>
    <pivotField showAll="0"/>
    <pivotField showAll="0"/>
    <pivotField axis="axisRow" showAll="0">
      <items count="3">
        <item x="1"/>
        <item x="0"/>
        <item t="default"/>
      </items>
    </pivotField>
    <pivotField showAll="0"/>
    <pivotField showAll="0"/>
    <pivotField showAll="0"/>
    <pivotField axis="axisCol" showAll="0">
      <items count="3">
        <item x="0"/>
        <item x="1"/>
        <item t="default"/>
      </items>
    </pivotField>
  </pivotFields>
  <rowFields count="1">
    <field x="3"/>
  </rowFields>
  <rowItems count="3">
    <i>
      <x/>
    </i>
    <i>
      <x v="1"/>
    </i>
    <i t="grand">
      <x/>
    </i>
  </rowItems>
  <colFields count="1">
    <field x="7"/>
  </colFields>
  <colItems count="3">
    <i>
      <x/>
    </i>
    <i>
      <x v="1"/>
    </i>
    <i t="grand">
      <x/>
    </i>
  </colItems>
  <dataFields count="1">
    <dataField name="ספירה של Car" fld="0" subtotal="count" baseField="0" baseItem="0"/>
  </dataFields>
  <formats count="30">
    <format dxfId="497">
      <pivotArea type="all" dataOnly="0" outline="0" fieldPosition="0"/>
    </format>
    <format dxfId="496">
      <pivotArea outline="0" collapsedLevelsAreSubtotals="1" fieldPosition="0"/>
    </format>
    <format dxfId="495">
      <pivotArea type="origin" dataOnly="0" labelOnly="1" outline="0" fieldPosition="0"/>
    </format>
    <format dxfId="494">
      <pivotArea field="7" type="button" dataOnly="0" labelOnly="1" outline="0" axis="axisCol" fieldPosition="0"/>
    </format>
    <format dxfId="493">
      <pivotArea type="topRight" dataOnly="0" labelOnly="1" outline="0" fieldPosition="0"/>
    </format>
    <format dxfId="492">
      <pivotArea field="3" type="button" dataOnly="0" labelOnly="1" outline="0" axis="axisRow" fieldPosition="0"/>
    </format>
    <format dxfId="491">
      <pivotArea dataOnly="0" labelOnly="1" fieldPosition="0">
        <references count="1">
          <reference field="3" count="0"/>
        </references>
      </pivotArea>
    </format>
    <format dxfId="490">
      <pivotArea dataOnly="0" labelOnly="1" grandRow="1" outline="0" fieldPosition="0"/>
    </format>
    <format dxfId="489">
      <pivotArea dataOnly="0" labelOnly="1" fieldPosition="0">
        <references count="1">
          <reference field="7" count="0"/>
        </references>
      </pivotArea>
    </format>
    <format dxfId="488">
      <pivotArea dataOnly="0" labelOnly="1" grandCol="1" outline="0" fieldPosition="0"/>
    </format>
    <format dxfId="487">
      <pivotArea type="all" dataOnly="0" outline="0" fieldPosition="0"/>
    </format>
    <format dxfId="486">
      <pivotArea outline="0" collapsedLevelsAreSubtotals="1" fieldPosition="0"/>
    </format>
    <format dxfId="485">
      <pivotArea type="origin" dataOnly="0" labelOnly="1" outline="0" fieldPosition="0"/>
    </format>
    <format dxfId="484">
      <pivotArea field="7" type="button" dataOnly="0" labelOnly="1" outline="0" axis="axisCol" fieldPosition="0"/>
    </format>
    <format dxfId="483">
      <pivotArea type="topRight" dataOnly="0" labelOnly="1" outline="0" fieldPosition="0"/>
    </format>
    <format dxfId="482">
      <pivotArea field="3" type="button" dataOnly="0" labelOnly="1" outline="0" axis="axisRow" fieldPosition="0"/>
    </format>
    <format dxfId="481">
      <pivotArea dataOnly="0" labelOnly="1" fieldPosition="0">
        <references count="1">
          <reference field="3" count="0"/>
        </references>
      </pivotArea>
    </format>
    <format dxfId="480">
      <pivotArea dataOnly="0" labelOnly="1" grandRow="1" outline="0" fieldPosition="0"/>
    </format>
    <format dxfId="479">
      <pivotArea dataOnly="0" labelOnly="1" fieldPosition="0">
        <references count="1">
          <reference field="7" count="0"/>
        </references>
      </pivotArea>
    </format>
    <format dxfId="478">
      <pivotArea dataOnly="0" labelOnly="1" grandCol="1" outline="0" fieldPosition="0"/>
    </format>
    <format dxfId="477">
      <pivotArea type="all" dataOnly="0" outline="0" fieldPosition="0"/>
    </format>
    <format dxfId="476">
      <pivotArea outline="0" collapsedLevelsAreSubtotals="1" fieldPosition="0"/>
    </format>
    <format dxfId="475">
      <pivotArea type="origin" dataOnly="0" labelOnly="1" outline="0" fieldPosition="0"/>
    </format>
    <format dxfId="474">
      <pivotArea field="7" type="button" dataOnly="0" labelOnly="1" outline="0" axis="axisCol" fieldPosition="0"/>
    </format>
    <format dxfId="473">
      <pivotArea type="topRight" dataOnly="0" labelOnly="1" outline="0" fieldPosition="0"/>
    </format>
    <format dxfId="472">
      <pivotArea field="3" type="button" dataOnly="0" labelOnly="1" outline="0" axis="axisRow" fieldPosition="0"/>
    </format>
    <format dxfId="471">
      <pivotArea dataOnly="0" labelOnly="1" fieldPosition="0">
        <references count="1">
          <reference field="3" count="0"/>
        </references>
      </pivotArea>
    </format>
    <format dxfId="470">
      <pivotArea dataOnly="0" labelOnly="1" grandRow="1" outline="0" fieldPosition="0"/>
    </format>
    <format dxfId="469">
      <pivotArea dataOnly="0" labelOnly="1" fieldPosition="0">
        <references count="1">
          <reference field="7" count="0"/>
        </references>
      </pivotArea>
    </format>
    <format dxfId="468">
      <pivotArea dataOnly="0" labelOnly="1" grandCol="1"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28F6F890-6744-4852-81A8-0A92C2296710}" name="PivotTable33" cacheId="2"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2:M8" firstHeaderRow="1" firstDataRow="2" firstDataCol="1"/>
  <pivotFields count="8">
    <pivotField dataField="1" showAll="0"/>
    <pivotField showAll="0"/>
    <pivotField axis="axisRow" showAll="0">
      <items count="5">
        <item x="3"/>
        <item x="2"/>
        <item x="1"/>
        <item x="0"/>
        <item t="default"/>
      </items>
    </pivotField>
    <pivotField showAll="0"/>
    <pivotField showAll="0"/>
    <pivotField showAll="0"/>
    <pivotField showAll="0"/>
    <pivotField axis="axisCol" showAll="0">
      <items count="3">
        <item x="0"/>
        <item x="1"/>
        <item t="default"/>
      </items>
    </pivotField>
  </pivotFields>
  <rowFields count="1">
    <field x="2"/>
  </rowFields>
  <rowItems count="5">
    <i>
      <x/>
    </i>
    <i>
      <x v="1"/>
    </i>
    <i>
      <x v="2"/>
    </i>
    <i>
      <x v="3"/>
    </i>
    <i t="grand">
      <x/>
    </i>
  </rowItems>
  <colFields count="1">
    <field x="7"/>
  </colFields>
  <colItems count="3">
    <i>
      <x/>
    </i>
    <i>
      <x v="1"/>
    </i>
    <i t="grand">
      <x/>
    </i>
  </colItems>
  <dataFields count="1">
    <dataField name="ספירה של Car" fld="0" subtotal="count" baseField="0" baseItem="0"/>
  </dataFields>
  <formats count="30">
    <format dxfId="527">
      <pivotArea type="all" dataOnly="0" outline="0" fieldPosition="0"/>
    </format>
    <format dxfId="526">
      <pivotArea outline="0" collapsedLevelsAreSubtotals="1" fieldPosition="0"/>
    </format>
    <format dxfId="525">
      <pivotArea type="origin" dataOnly="0" labelOnly="1" outline="0" fieldPosition="0"/>
    </format>
    <format dxfId="524">
      <pivotArea field="7" type="button" dataOnly="0" labelOnly="1" outline="0" axis="axisCol" fieldPosition="0"/>
    </format>
    <format dxfId="523">
      <pivotArea type="topRight" dataOnly="0" labelOnly="1" outline="0" fieldPosition="0"/>
    </format>
    <format dxfId="522">
      <pivotArea field="2" type="button" dataOnly="0" labelOnly="1" outline="0" axis="axisRow" fieldPosition="0"/>
    </format>
    <format dxfId="521">
      <pivotArea dataOnly="0" labelOnly="1" fieldPosition="0">
        <references count="1">
          <reference field="2" count="0"/>
        </references>
      </pivotArea>
    </format>
    <format dxfId="520">
      <pivotArea dataOnly="0" labelOnly="1" grandRow="1" outline="0" fieldPosition="0"/>
    </format>
    <format dxfId="519">
      <pivotArea dataOnly="0" labelOnly="1" fieldPosition="0">
        <references count="1">
          <reference field="7" count="0"/>
        </references>
      </pivotArea>
    </format>
    <format dxfId="518">
      <pivotArea dataOnly="0" labelOnly="1" grandCol="1" outline="0" fieldPosition="0"/>
    </format>
    <format dxfId="517">
      <pivotArea type="all" dataOnly="0" outline="0" fieldPosition="0"/>
    </format>
    <format dxfId="516">
      <pivotArea outline="0" collapsedLevelsAreSubtotals="1" fieldPosition="0"/>
    </format>
    <format dxfId="515">
      <pivotArea type="origin" dataOnly="0" labelOnly="1" outline="0" fieldPosition="0"/>
    </format>
    <format dxfId="514">
      <pivotArea field="7" type="button" dataOnly="0" labelOnly="1" outline="0" axis="axisCol" fieldPosition="0"/>
    </format>
    <format dxfId="513">
      <pivotArea type="topRight" dataOnly="0" labelOnly="1" outline="0" fieldPosition="0"/>
    </format>
    <format dxfId="512">
      <pivotArea field="2" type="button" dataOnly="0" labelOnly="1" outline="0" axis="axisRow" fieldPosition="0"/>
    </format>
    <format dxfId="511">
      <pivotArea dataOnly="0" labelOnly="1" fieldPosition="0">
        <references count="1">
          <reference field="2" count="0"/>
        </references>
      </pivotArea>
    </format>
    <format dxfId="510">
      <pivotArea dataOnly="0" labelOnly="1" grandRow="1" outline="0" fieldPosition="0"/>
    </format>
    <format dxfId="509">
      <pivotArea dataOnly="0" labelOnly="1" fieldPosition="0">
        <references count="1">
          <reference field="7" count="0"/>
        </references>
      </pivotArea>
    </format>
    <format dxfId="508">
      <pivotArea dataOnly="0" labelOnly="1" grandCol="1" outline="0" fieldPosition="0"/>
    </format>
    <format dxfId="507">
      <pivotArea type="all" dataOnly="0" outline="0" fieldPosition="0"/>
    </format>
    <format dxfId="506">
      <pivotArea outline="0" collapsedLevelsAreSubtotals="1" fieldPosition="0"/>
    </format>
    <format dxfId="505">
      <pivotArea type="origin" dataOnly="0" labelOnly="1" outline="0" fieldPosition="0"/>
    </format>
    <format dxfId="504">
      <pivotArea field="7" type="button" dataOnly="0" labelOnly="1" outline="0" axis="axisCol" fieldPosition="0"/>
    </format>
    <format dxfId="503">
      <pivotArea type="topRight" dataOnly="0" labelOnly="1" outline="0" fieldPosition="0"/>
    </format>
    <format dxfId="502">
      <pivotArea field="2" type="button" dataOnly="0" labelOnly="1" outline="0" axis="axisRow" fieldPosition="0"/>
    </format>
    <format dxfId="501">
      <pivotArea dataOnly="0" labelOnly="1" fieldPosition="0">
        <references count="1">
          <reference field="2" count="0"/>
        </references>
      </pivotArea>
    </format>
    <format dxfId="500">
      <pivotArea dataOnly="0" labelOnly="1" grandRow="1" outline="0" fieldPosition="0"/>
    </format>
    <format dxfId="499">
      <pivotArea dataOnly="0" labelOnly="1" fieldPosition="0">
        <references count="1">
          <reference field="7" count="0"/>
        </references>
      </pivotArea>
    </format>
    <format dxfId="498">
      <pivotArea dataOnly="0" labelOnly="1" grandCol="1"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8E8FA982-1DCD-4F0E-A548-3E3051B4FEF1}" name="PivotTable37" cacheId="2"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32:M36" firstHeaderRow="1" firstDataRow="2" firstDataCol="1"/>
  <pivotFields count="8">
    <pivotField dataField="1" showAll="0"/>
    <pivotField showAll="0"/>
    <pivotField showAll="0"/>
    <pivotField showAll="0"/>
    <pivotField showAll="0"/>
    <pivotField showAll="0"/>
    <pivotField axis="axisRow" showAll="0">
      <items count="3">
        <item x="0"/>
        <item x="1"/>
        <item t="default"/>
      </items>
    </pivotField>
    <pivotField axis="axisCol" showAll="0">
      <items count="3">
        <item x="0"/>
        <item x="1"/>
        <item t="default"/>
      </items>
    </pivotField>
  </pivotFields>
  <rowFields count="1">
    <field x="6"/>
  </rowFields>
  <rowItems count="3">
    <i>
      <x/>
    </i>
    <i>
      <x v="1"/>
    </i>
    <i t="grand">
      <x/>
    </i>
  </rowItems>
  <colFields count="1">
    <field x="7"/>
  </colFields>
  <colItems count="3">
    <i>
      <x/>
    </i>
    <i>
      <x v="1"/>
    </i>
    <i t="grand">
      <x/>
    </i>
  </colItems>
  <dataFields count="1">
    <dataField name="ספירה של Car" fld="0" subtotal="count" baseField="0" baseItem="0"/>
  </dataFields>
  <formats count="30">
    <format dxfId="557">
      <pivotArea type="all" dataOnly="0" outline="0" fieldPosition="0"/>
    </format>
    <format dxfId="556">
      <pivotArea outline="0" collapsedLevelsAreSubtotals="1" fieldPosition="0"/>
    </format>
    <format dxfId="555">
      <pivotArea type="origin" dataOnly="0" labelOnly="1" outline="0" fieldPosition="0"/>
    </format>
    <format dxfId="554">
      <pivotArea field="7" type="button" dataOnly="0" labelOnly="1" outline="0" axis="axisCol" fieldPosition="0"/>
    </format>
    <format dxfId="553">
      <pivotArea type="topRight" dataOnly="0" labelOnly="1" outline="0" fieldPosition="0"/>
    </format>
    <format dxfId="552">
      <pivotArea field="6" type="button" dataOnly="0" labelOnly="1" outline="0" axis="axisRow" fieldPosition="0"/>
    </format>
    <format dxfId="551">
      <pivotArea dataOnly="0" labelOnly="1" fieldPosition="0">
        <references count="1">
          <reference field="6" count="0"/>
        </references>
      </pivotArea>
    </format>
    <format dxfId="550">
      <pivotArea dataOnly="0" labelOnly="1" grandRow="1" outline="0" fieldPosition="0"/>
    </format>
    <format dxfId="549">
      <pivotArea dataOnly="0" labelOnly="1" fieldPosition="0">
        <references count="1">
          <reference field="7" count="0"/>
        </references>
      </pivotArea>
    </format>
    <format dxfId="548">
      <pivotArea dataOnly="0" labelOnly="1" grandCol="1" outline="0" fieldPosition="0"/>
    </format>
    <format dxfId="547">
      <pivotArea type="all" dataOnly="0" outline="0" fieldPosition="0"/>
    </format>
    <format dxfId="546">
      <pivotArea outline="0" collapsedLevelsAreSubtotals="1" fieldPosition="0"/>
    </format>
    <format dxfId="545">
      <pivotArea type="origin" dataOnly="0" labelOnly="1" outline="0" fieldPosition="0"/>
    </format>
    <format dxfId="544">
      <pivotArea field="7" type="button" dataOnly="0" labelOnly="1" outline="0" axis="axisCol" fieldPosition="0"/>
    </format>
    <format dxfId="543">
      <pivotArea type="topRight" dataOnly="0" labelOnly="1" outline="0" fieldPosition="0"/>
    </format>
    <format dxfId="542">
      <pivotArea field="6" type="button" dataOnly="0" labelOnly="1" outline="0" axis="axisRow" fieldPosition="0"/>
    </format>
    <format dxfId="541">
      <pivotArea dataOnly="0" labelOnly="1" fieldPosition="0">
        <references count="1">
          <reference field="6" count="0"/>
        </references>
      </pivotArea>
    </format>
    <format dxfId="540">
      <pivotArea dataOnly="0" labelOnly="1" grandRow="1" outline="0" fieldPosition="0"/>
    </format>
    <format dxfId="539">
      <pivotArea dataOnly="0" labelOnly="1" fieldPosition="0">
        <references count="1">
          <reference field="7" count="0"/>
        </references>
      </pivotArea>
    </format>
    <format dxfId="538">
      <pivotArea dataOnly="0" labelOnly="1" grandCol="1" outline="0" fieldPosition="0"/>
    </format>
    <format dxfId="537">
      <pivotArea type="all" dataOnly="0" outline="0" fieldPosition="0"/>
    </format>
    <format dxfId="536">
      <pivotArea outline="0" collapsedLevelsAreSubtotals="1" fieldPosition="0"/>
    </format>
    <format dxfId="535">
      <pivotArea type="origin" dataOnly="0" labelOnly="1" outline="0" fieldPosition="0"/>
    </format>
    <format dxfId="534">
      <pivotArea field="7" type="button" dataOnly="0" labelOnly="1" outline="0" axis="axisCol" fieldPosition="0"/>
    </format>
    <format dxfId="533">
      <pivotArea type="topRight" dataOnly="0" labelOnly="1" outline="0" fieldPosition="0"/>
    </format>
    <format dxfId="532">
      <pivotArea field="6" type="button" dataOnly="0" labelOnly="1" outline="0" axis="axisRow" fieldPosition="0"/>
    </format>
    <format dxfId="531">
      <pivotArea dataOnly="0" labelOnly="1" fieldPosition="0">
        <references count="1">
          <reference field="6" count="0"/>
        </references>
      </pivotArea>
    </format>
    <format dxfId="530">
      <pivotArea dataOnly="0" labelOnly="1" grandRow="1" outline="0" fieldPosition="0"/>
    </format>
    <format dxfId="529">
      <pivotArea dataOnly="0" labelOnly="1" fieldPosition="0">
        <references count="1">
          <reference field="7" count="0"/>
        </references>
      </pivotArea>
    </format>
    <format dxfId="528">
      <pivotArea dataOnly="0" labelOnly="1" grandCol="1"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F7C62644-2C98-46C2-B0BA-11B87A07940D}" name="PivotTable36" cacheId="2"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25:M29" firstHeaderRow="1" firstDataRow="2" firstDataCol="1"/>
  <pivotFields count="8">
    <pivotField dataField="1" showAll="0"/>
    <pivotField showAll="0"/>
    <pivotField showAll="0"/>
    <pivotField showAll="0"/>
    <pivotField showAll="0"/>
    <pivotField axis="axisRow" showAll="0">
      <items count="3">
        <item x="1"/>
        <item x="0"/>
        <item t="default"/>
      </items>
    </pivotField>
    <pivotField showAll="0"/>
    <pivotField axis="axisCol" showAll="0">
      <items count="3">
        <item x="0"/>
        <item x="1"/>
        <item t="default"/>
      </items>
    </pivotField>
  </pivotFields>
  <rowFields count="1">
    <field x="5"/>
  </rowFields>
  <rowItems count="3">
    <i>
      <x/>
    </i>
    <i>
      <x v="1"/>
    </i>
    <i t="grand">
      <x/>
    </i>
  </rowItems>
  <colFields count="1">
    <field x="7"/>
  </colFields>
  <colItems count="3">
    <i>
      <x/>
    </i>
    <i>
      <x v="1"/>
    </i>
    <i t="grand">
      <x/>
    </i>
  </colItems>
  <dataFields count="1">
    <dataField name="ספירה של Car" fld="0" subtotal="count" baseField="0" baseItem="0"/>
  </dataFields>
  <formats count="30">
    <format dxfId="587">
      <pivotArea type="all" dataOnly="0" outline="0" fieldPosition="0"/>
    </format>
    <format dxfId="586">
      <pivotArea outline="0" collapsedLevelsAreSubtotals="1" fieldPosition="0"/>
    </format>
    <format dxfId="585">
      <pivotArea type="origin" dataOnly="0" labelOnly="1" outline="0" fieldPosition="0"/>
    </format>
    <format dxfId="584">
      <pivotArea field="7" type="button" dataOnly="0" labelOnly="1" outline="0" axis="axisCol" fieldPosition="0"/>
    </format>
    <format dxfId="583">
      <pivotArea type="topRight" dataOnly="0" labelOnly="1" outline="0" fieldPosition="0"/>
    </format>
    <format dxfId="582">
      <pivotArea field="5" type="button" dataOnly="0" labelOnly="1" outline="0" axis="axisRow" fieldPosition="0"/>
    </format>
    <format dxfId="581">
      <pivotArea dataOnly="0" labelOnly="1" fieldPosition="0">
        <references count="1">
          <reference field="5" count="0"/>
        </references>
      </pivotArea>
    </format>
    <format dxfId="580">
      <pivotArea dataOnly="0" labelOnly="1" grandRow="1" outline="0" fieldPosition="0"/>
    </format>
    <format dxfId="579">
      <pivotArea dataOnly="0" labelOnly="1" fieldPosition="0">
        <references count="1">
          <reference field="7" count="0"/>
        </references>
      </pivotArea>
    </format>
    <format dxfId="578">
      <pivotArea dataOnly="0" labelOnly="1" grandCol="1" outline="0" fieldPosition="0"/>
    </format>
    <format dxfId="577">
      <pivotArea type="all" dataOnly="0" outline="0" fieldPosition="0"/>
    </format>
    <format dxfId="576">
      <pivotArea outline="0" collapsedLevelsAreSubtotals="1" fieldPosition="0"/>
    </format>
    <format dxfId="575">
      <pivotArea type="origin" dataOnly="0" labelOnly="1" outline="0" fieldPosition="0"/>
    </format>
    <format dxfId="574">
      <pivotArea field="7" type="button" dataOnly="0" labelOnly="1" outline="0" axis="axisCol" fieldPosition="0"/>
    </format>
    <format dxfId="573">
      <pivotArea type="topRight" dataOnly="0" labelOnly="1" outline="0" fieldPosition="0"/>
    </format>
    <format dxfId="572">
      <pivotArea field="5" type="button" dataOnly="0" labelOnly="1" outline="0" axis="axisRow" fieldPosition="0"/>
    </format>
    <format dxfId="571">
      <pivotArea dataOnly="0" labelOnly="1" fieldPosition="0">
        <references count="1">
          <reference field="5" count="0"/>
        </references>
      </pivotArea>
    </format>
    <format dxfId="570">
      <pivotArea dataOnly="0" labelOnly="1" grandRow="1" outline="0" fieldPosition="0"/>
    </format>
    <format dxfId="569">
      <pivotArea dataOnly="0" labelOnly="1" fieldPosition="0">
        <references count="1">
          <reference field="7" count="0"/>
        </references>
      </pivotArea>
    </format>
    <format dxfId="568">
      <pivotArea dataOnly="0" labelOnly="1" grandCol="1" outline="0" fieldPosition="0"/>
    </format>
    <format dxfId="567">
      <pivotArea type="all" dataOnly="0" outline="0" fieldPosition="0"/>
    </format>
    <format dxfId="566">
      <pivotArea outline="0" collapsedLevelsAreSubtotals="1" fieldPosition="0"/>
    </format>
    <format dxfId="565">
      <pivotArea type="origin" dataOnly="0" labelOnly="1" outline="0" fieldPosition="0"/>
    </format>
    <format dxfId="564">
      <pivotArea field="7" type="button" dataOnly="0" labelOnly="1" outline="0" axis="axisCol" fieldPosition="0"/>
    </format>
    <format dxfId="563">
      <pivotArea type="topRight" dataOnly="0" labelOnly="1" outline="0" fieldPosition="0"/>
    </format>
    <format dxfId="562">
      <pivotArea field="5" type="button" dataOnly="0" labelOnly="1" outline="0" axis="axisRow" fieldPosition="0"/>
    </format>
    <format dxfId="561">
      <pivotArea dataOnly="0" labelOnly="1" fieldPosition="0">
        <references count="1">
          <reference field="5" count="0"/>
        </references>
      </pivotArea>
    </format>
    <format dxfId="560">
      <pivotArea dataOnly="0" labelOnly="1" grandRow="1" outline="0" fieldPosition="0"/>
    </format>
    <format dxfId="559">
      <pivotArea dataOnly="0" labelOnly="1" fieldPosition="0">
        <references count="1">
          <reference field="7" count="0"/>
        </references>
      </pivotArea>
    </format>
    <format dxfId="558">
      <pivotArea dataOnly="0" labelOnly="1" grandCol="1"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552B54B3-500A-46B2-9BAD-C32246F2BC1A}" name="PivotTable35" cacheId="2"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18:M22" firstHeaderRow="1" firstDataRow="2" firstDataCol="1"/>
  <pivotFields count="8">
    <pivotField dataField="1" showAll="0"/>
    <pivotField showAll="0"/>
    <pivotField showAll="0"/>
    <pivotField showAll="0"/>
    <pivotField axis="axisRow" showAll="0">
      <items count="3">
        <item x="1"/>
        <item x="0"/>
        <item t="default"/>
      </items>
    </pivotField>
    <pivotField showAll="0"/>
    <pivotField showAll="0"/>
    <pivotField axis="axisCol" showAll="0">
      <items count="3">
        <item x="0"/>
        <item x="1"/>
        <item t="default"/>
      </items>
    </pivotField>
  </pivotFields>
  <rowFields count="1">
    <field x="4"/>
  </rowFields>
  <rowItems count="3">
    <i>
      <x/>
    </i>
    <i>
      <x v="1"/>
    </i>
    <i t="grand">
      <x/>
    </i>
  </rowItems>
  <colFields count="1">
    <field x="7"/>
  </colFields>
  <colItems count="3">
    <i>
      <x/>
    </i>
    <i>
      <x v="1"/>
    </i>
    <i t="grand">
      <x/>
    </i>
  </colItems>
  <dataFields count="1">
    <dataField name="ספירה של Car" fld="0" subtotal="count" baseField="0" baseItem="0"/>
  </dataFields>
  <formats count="30">
    <format dxfId="617">
      <pivotArea type="all" dataOnly="0" outline="0" fieldPosition="0"/>
    </format>
    <format dxfId="616">
      <pivotArea outline="0" collapsedLevelsAreSubtotals="1" fieldPosition="0"/>
    </format>
    <format dxfId="615">
      <pivotArea type="origin" dataOnly="0" labelOnly="1" outline="0" fieldPosition="0"/>
    </format>
    <format dxfId="614">
      <pivotArea field="7" type="button" dataOnly="0" labelOnly="1" outline="0" axis="axisCol" fieldPosition="0"/>
    </format>
    <format dxfId="613">
      <pivotArea type="topRight" dataOnly="0" labelOnly="1" outline="0" fieldPosition="0"/>
    </format>
    <format dxfId="612">
      <pivotArea field="4" type="button" dataOnly="0" labelOnly="1" outline="0" axis="axisRow" fieldPosition="0"/>
    </format>
    <format dxfId="611">
      <pivotArea dataOnly="0" labelOnly="1" fieldPosition="0">
        <references count="1">
          <reference field="4" count="0"/>
        </references>
      </pivotArea>
    </format>
    <format dxfId="610">
      <pivotArea dataOnly="0" labelOnly="1" grandRow="1" outline="0" fieldPosition="0"/>
    </format>
    <format dxfId="609">
      <pivotArea dataOnly="0" labelOnly="1" fieldPosition="0">
        <references count="1">
          <reference field="7" count="0"/>
        </references>
      </pivotArea>
    </format>
    <format dxfId="608">
      <pivotArea dataOnly="0" labelOnly="1" grandCol="1" outline="0" fieldPosition="0"/>
    </format>
    <format dxfId="607">
      <pivotArea type="all" dataOnly="0" outline="0" fieldPosition="0"/>
    </format>
    <format dxfId="606">
      <pivotArea outline="0" collapsedLevelsAreSubtotals="1" fieldPosition="0"/>
    </format>
    <format dxfId="605">
      <pivotArea type="origin" dataOnly="0" labelOnly="1" outline="0" fieldPosition="0"/>
    </format>
    <format dxfId="604">
      <pivotArea field="7" type="button" dataOnly="0" labelOnly="1" outline="0" axis="axisCol" fieldPosition="0"/>
    </format>
    <format dxfId="603">
      <pivotArea type="topRight" dataOnly="0" labelOnly="1" outline="0" fieldPosition="0"/>
    </format>
    <format dxfId="602">
      <pivotArea field="4" type="button" dataOnly="0" labelOnly="1" outline="0" axis="axisRow" fieldPosition="0"/>
    </format>
    <format dxfId="601">
      <pivotArea dataOnly="0" labelOnly="1" fieldPosition="0">
        <references count="1">
          <reference field="4" count="0"/>
        </references>
      </pivotArea>
    </format>
    <format dxfId="600">
      <pivotArea dataOnly="0" labelOnly="1" grandRow="1" outline="0" fieldPosition="0"/>
    </format>
    <format dxfId="599">
      <pivotArea dataOnly="0" labelOnly="1" fieldPosition="0">
        <references count="1">
          <reference field="7" count="0"/>
        </references>
      </pivotArea>
    </format>
    <format dxfId="598">
      <pivotArea dataOnly="0" labelOnly="1" grandCol="1" outline="0" fieldPosition="0"/>
    </format>
    <format dxfId="597">
      <pivotArea type="all" dataOnly="0" outline="0" fieldPosition="0"/>
    </format>
    <format dxfId="596">
      <pivotArea outline="0" collapsedLevelsAreSubtotals="1" fieldPosition="0"/>
    </format>
    <format dxfId="595">
      <pivotArea type="origin" dataOnly="0" labelOnly="1" outline="0" fieldPosition="0"/>
    </format>
    <format dxfId="594">
      <pivotArea field="7" type="button" dataOnly="0" labelOnly="1" outline="0" axis="axisCol" fieldPosition="0"/>
    </format>
    <format dxfId="593">
      <pivotArea type="topRight" dataOnly="0" labelOnly="1" outline="0" fieldPosition="0"/>
    </format>
    <format dxfId="592">
      <pivotArea field="4" type="button" dataOnly="0" labelOnly="1" outline="0" axis="axisRow" fieldPosition="0"/>
    </format>
    <format dxfId="591">
      <pivotArea dataOnly="0" labelOnly="1" fieldPosition="0">
        <references count="1">
          <reference field="4" count="0"/>
        </references>
      </pivotArea>
    </format>
    <format dxfId="590">
      <pivotArea dataOnly="0" labelOnly="1" grandRow="1" outline="0" fieldPosition="0"/>
    </format>
    <format dxfId="589">
      <pivotArea dataOnly="0" labelOnly="1" fieldPosition="0">
        <references count="1">
          <reference field="7" count="0"/>
        </references>
      </pivotArea>
    </format>
    <format dxfId="588">
      <pivotArea dataOnly="0" labelOnly="1" grandCol="1"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90F26D75-132C-4157-8CCD-0786432898F5}" name="PivotTable60" cacheId="7"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9:M13" firstHeaderRow="1" firstDataRow="2" firstDataCol="1"/>
  <pivotFields count="8">
    <pivotField dataField="1" showAll="0"/>
    <pivotField showAll="0"/>
    <pivotField showAll="0"/>
    <pivotField showAll="0"/>
    <pivotField showAll="0"/>
    <pivotField showAll="0"/>
    <pivotField axis="axisRow" showAll="0">
      <items count="3">
        <item x="0"/>
        <item x="1"/>
        <item t="default"/>
      </items>
    </pivotField>
    <pivotField axis="axisCol" showAll="0">
      <items count="3">
        <item x="0"/>
        <item x="1"/>
        <item t="default"/>
      </items>
    </pivotField>
  </pivotFields>
  <rowFields count="1">
    <field x="6"/>
  </rowFields>
  <rowItems count="3">
    <i>
      <x/>
    </i>
    <i>
      <x v="1"/>
    </i>
    <i t="grand">
      <x/>
    </i>
  </rowItems>
  <colFields count="1">
    <field x="7"/>
  </colFields>
  <colItems count="3">
    <i>
      <x/>
    </i>
    <i>
      <x v="1"/>
    </i>
    <i t="grand">
      <x/>
    </i>
  </colItems>
  <dataFields count="1">
    <dataField name="ספירה של Car" fld="0" subtotal="count" baseField="0" baseItem="0"/>
  </dataFields>
  <formats count="50">
    <format dxfId="362">
      <pivotArea type="all" dataOnly="0" outline="0" fieldPosition="0"/>
    </format>
    <format dxfId="361">
      <pivotArea outline="0" collapsedLevelsAreSubtotals="1" fieldPosition="0"/>
    </format>
    <format dxfId="360">
      <pivotArea type="origin" dataOnly="0" labelOnly="1" outline="0" fieldPosition="0"/>
    </format>
    <format dxfId="359">
      <pivotArea field="7" type="button" dataOnly="0" labelOnly="1" outline="0" axis="axisCol" fieldPosition="0"/>
    </format>
    <format dxfId="358">
      <pivotArea type="topRight" dataOnly="0" labelOnly="1" outline="0" fieldPosition="0"/>
    </format>
    <format dxfId="357">
      <pivotArea field="6" type="button" dataOnly="0" labelOnly="1" outline="0" axis="axisRow" fieldPosition="0"/>
    </format>
    <format dxfId="356">
      <pivotArea dataOnly="0" labelOnly="1" fieldPosition="0">
        <references count="1">
          <reference field="6" count="0"/>
        </references>
      </pivotArea>
    </format>
    <format dxfId="355">
      <pivotArea dataOnly="0" labelOnly="1" grandRow="1" outline="0" fieldPosition="0"/>
    </format>
    <format dxfId="354">
      <pivotArea dataOnly="0" labelOnly="1" fieldPosition="0">
        <references count="1">
          <reference field="7" count="0"/>
        </references>
      </pivotArea>
    </format>
    <format dxfId="353">
      <pivotArea dataOnly="0" labelOnly="1" grandCol="1" outline="0" fieldPosition="0"/>
    </format>
    <format dxfId="352">
      <pivotArea type="all" dataOnly="0" outline="0" fieldPosition="0"/>
    </format>
    <format dxfId="351">
      <pivotArea outline="0" collapsedLevelsAreSubtotals="1" fieldPosition="0"/>
    </format>
    <format dxfId="350">
      <pivotArea type="origin" dataOnly="0" labelOnly="1" outline="0" fieldPosition="0"/>
    </format>
    <format dxfId="349">
      <pivotArea field="7" type="button" dataOnly="0" labelOnly="1" outline="0" axis="axisCol" fieldPosition="0"/>
    </format>
    <format dxfId="348">
      <pivotArea type="topRight" dataOnly="0" labelOnly="1" outline="0" fieldPosition="0"/>
    </format>
    <format dxfId="347">
      <pivotArea field="6" type="button" dataOnly="0" labelOnly="1" outline="0" axis="axisRow" fieldPosition="0"/>
    </format>
    <format dxfId="346">
      <pivotArea dataOnly="0" labelOnly="1" fieldPosition="0">
        <references count="1">
          <reference field="6" count="0"/>
        </references>
      </pivotArea>
    </format>
    <format dxfId="345">
      <pivotArea dataOnly="0" labelOnly="1" grandRow="1" outline="0" fieldPosition="0"/>
    </format>
    <format dxfId="344">
      <pivotArea dataOnly="0" labelOnly="1" fieldPosition="0">
        <references count="1">
          <reference field="7" count="0"/>
        </references>
      </pivotArea>
    </format>
    <format dxfId="343">
      <pivotArea dataOnly="0" labelOnly="1" grandCol="1" outline="0" fieldPosition="0"/>
    </format>
    <format dxfId="342">
      <pivotArea type="all" dataOnly="0" outline="0" fieldPosition="0"/>
    </format>
    <format dxfId="341">
      <pivotArea outline="0" collapsedLevelsAreSubtotals="1" fieldPosition="0"/>
    </format>
    <format dxfId="340">
      <pivotArea type="origin" dataOnly="0" labelOnly="1" outline="0" fieldPosition="0"/>
    </format>
    <format dxfId="339">
      <pivotArea field="7" type="button" dataOnly="0" labelOnly="1" outline="0" axis="axisCol" fieldPosition="0"/>
    </format>
    <format dxfId="338">
      <pivotArea type="topRight" dataOnly="0" labelOnly="1" outline="0" fieldPosition="0"/>
    </format>
    <format dxfId="337">
      <pivotArea field="6" type="button" dataOnly="0" labelOnly="1" outline="0" axis="axisRow" fieldPosition="0"/>
    </format>
    <format dxfId="336">
      <pivotArea dataOnly="0" labelOnly="1" fieldPosition="0">
        <references count="1">
          <reference field="6" count="0"/>
        </references>
      </pivotArea>
    </format>
    <format dxfId="335">
      <pivotArea dataOnly="0" labelOnly="1" grandRow="1" outline="0" fieldPosition="0"/>
    </format>
    <format dxfId="334">
      <pivotArea dataOnly="0" labelOnly="1" fieldPosition="0">
        <references count="1">
          <reference field="7" count="0"/>
        </references>
      </pivotArea>
    </format>
    <format dxfId="333">
      <pivotArea dataOnly="0" labelOnly="1" grandCol="1" outline="0" fieldPosition="0"/>
    </format>
    <format dxfId="332">
      <pivotArea type="all" dataOnly="0" outline="0" fieldPosition="0"/>
    </format>
    <format dxfId="331">
      <pivotArea outline="0" collapsedLevelsAreSubtotals="1" fieldPosition="0"/>
    </format>
    <format dxfId="330">
      <pivotArea type="origin" dataOnly="0" labelOnly="1" outline="0" fieldPosition="0"/>
    </format>
    <format dxfId="329">
      <pivotArea field="7" type="button" dataOnly="0" labelOnly="1" outline="0" axis="axisCol" fieldPosition="0"/>
    </format>
    <format dxfId="328">
      <pivotArea type="topRight" dataOnly="0" labelOnly="1" outline="0" fieldPosition="0"/>
    </format>
    <format dxfId="327">
      <pivotArea field="6" type="button" dataOnly="0" labelOnly="1" outline="0" axis="axisRow" fieldPosition="0"/>
    </format>
    <format dxfId="326">
      <pivotArea dataOnly="0" labelOnly="1" fieldPosition="0">
        <references count="1">
          <reference field="6" count="0"/>
        </references>
      </pivotArea>
    </format>
    <format dxfId="325">
      <pivotArea dataOnly="0" labelOnly="1" grandRow="1" outline="0" fieldPosition="0"/>
    </format>
    <format dxfId="324">
      <pivotArea dataOnly="0" labelOnly="1" fieldPosition="0">
        <references count="1">
          <reference field="7" count="0"/>
        </references>
      </pivotArea>
    </format>
    <format dxfId="323">
      <pivotArea dataOnly="0" labelOnly="1" grandCol="1" outline="0" fieldPosition="0"/>
    </format>
    <format dxfId="322">
      <pivotArea type="all" dataOnly="0" outline="0" fieldPosition="0"/>
    </format>
    <format dxfId="321">
      <pivotArea outline="0" collapsedLevelsAreSubtotals="1" fieldPosition="0"/>
    </format>
    <format dxfId="320">
      <pivotArea type="origin" dataOnly="0" labelOnly="1" outline="0" fieldPosition="0"/>
    </format>
    <format dxfId="319">
      <pivotArea field="7" type="button" dataOnly="0" labelOnly="1" outline="0" axis="axisCol" fieldPosition="0"/>
    </format>
    <format dxfId="318">
      <pivotArea type="topRight" dataOnly="0" labelOnly="1" outline="0" fieldPosition="0"/>
    </format>
    <format dxfId="317">
      <pivotArea field="6" type="button" dataOnly="0" labelOnly="1" outline="0" axis="axisRow" fieldPosition="0"/>
    </format>
    <format dxfId="316">
      <pivotArea dataOnly="0" labelOnly="1" fieldPosition="0">
        <references count="1">
          <reference field="6" count="0"/>
        </references>
      </pivotArea>
    </format>
    <format dxfId="315">
      <pivotArea dataOnly="0" labelOnly="1" grandRow="1" outline="0" fieldPosition="0"/>
    </format>
    <format dxfId="314">
      <pivotArea dataOnly="0" labelOnly="1" fieldPosition="0">
        <references count="1">
          <reference field="7" count="0"/>
        </references>
      </pivotArea>
    </format>
    <format dxfId="313">
      <pivotArea dataOnly="0" labelOnly="1" grandCol="1"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E3CBF7CE-4E09-4286-BDFF-950F78A5BAB4}" name="PivotTable59" cacheId="7"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2:M6" firstHeaderRow="1" firstDataRow="2" firstDataCol="1"/>
  <pivotFields count="8">
    <pivotField dataField="1" showAll="0"/>
    <pivotField showAll="0"/>
    <pivotField showAll="0"/>
    <pivotField showAll="0"/>
    <pivotField showAll="0"/>
    <pivotField axis="axisRow" showAll="0">
      <items count="3">
        <item x="1"/>
        <item x="0"/>
        <item t="default"/>
      </items>
    </pivotField>
    <pivotField showAll="0"/>
    <pivotField axis="axisCol" showAll="0">
      <items count="3">
        <item x="0"/>
        <item x="1"/>
        <item t="default"/>
      </items>
    </pivotField>
  </pivotFields>
  <rowFields count="1">
    <field x="5"/>
  </rowFields>
  <rowItems count="3">
    <i>
      <x/>
    </i>
    <i>
      <x v="1"/>
    </i>
    <i t="grand">
      <x/>
    </i>
  </rowItems>
  <colFields count="1">
    <field x="7"/>
  </colFields>
  <colItems count="3">
    <i>
      <x/>
    </i>
    <i>
      <x v="1"/>
    </i>
    <i t="grand">
      <x/>
    </i>
  </colItems>
  <dataFields count="1">
    <dataField name="ספירה של Car" fld="0" subtotal="count" baseField="0" baseItem="0"/>
  </dataFields>
  <formats count="50">
    <format dxfId="412">
      <pivotArea type="all" dataOnly="0" outline="0" fieldPosition="0"/>
    </format>
    <format dxfId="411">
      <pivotArea outline="0" collapsedLevelsAreSubtotals="1" fieldPosition="0"/>
    </format>
    <format dxfId="410">
      <pivotArea type="origin" dataOnly="0" labelOnly="1" outline="0" fieldPosition="0"/>
    </format>
    <format dxfId="409">
      <pivotArea field="7" type="button" dataOnly="0" labelOnly="1" outline="0" axis="axisCol" fieldPosition="0"/>
    </format>
    <format dxfId="408">
      <pivotArea type="topRight" dataOnly="0" labelOnly="1" outline="0" fieldPosition="0"/>
    </format>
    <format dxfId="407">
      <pivotArea field="5" type="button" dataOnly="0" labelOnly="1" outline="0" axis="axisRow" fieldPosition="0"/>
    </format>
    <format dxfId="406">
      <pivotArea dataOnly="0" labelOnly="1" fieldPosition="0">
        <references count="1">
          <reference field="5" count="0"/>
        </references>
      </pivotArea>
    </format>
    <format dxfId="405">
      <pivotArea dataOnly="0" labelOnly="1" grandRow="1" outline="0" fieldPosition="0"/>
    </format>
    <format dxfId="404">
      <pivotArea dataOnly="0" labelOnly="1" fieldPosition="0">
        <references count="1">
          <reference field="7" count="0"/>
        </references>
      </pivotArea>
    </format>
    <format dxfId="403">
      <pivotArea dataOnly="0" labelOnly="1" grandCol="1" outline="0" fieldPosition="0"/>
    </format>
    <format dxfId="402">
      <pivotArea type="all" dataOnly="0" outline="0" fieldPosition="0"/>
    </format>
    <format dxfId="401">
      <pivotArea outline="0" collapsedLevelsAreSubtotals="1" fieldPosition="0"/>
    </format>
    <format dxfId="400">
      <pivotArea type="origin" dataOnly="0" labelOnly="1" outline="0" fieldPosition="0"/>
    </format>
    <format dxfId="399">
      <pivotArea field="7" type="button" dataOnly="0" labelOnly="1" outline="0" axis="axisCol" fieldPosition="0"/>
    </format>
    <format dxfId="398">
      <pivotArea type="topRight" dataOnly="0" labelOnly="1" outline="0" fieldPosition="0"/>
    </format>
    <format dxfId="397">
      <pivotArea field="5" type="button" dataOnly="0" labelOnly="1" outline="0" axis="axisRow" fieldPosition="0"/>
    </format>
    <format dxfId="396">
      <pivotArea dataOnly="0" labelOnly="1" fieldPosition="0">
        <references count="1">
          <reference field="5" count="0"/>
        </references>
      </pivotArea>
    </format>
    <format dxfId="395">
      <pivotArea dataOnly="0" labelOnly="1" grandRow="1" outline="0" fieldPosition="0"/>
    </format>
    <format dxfId="394">
      <pivotArea dataOnly="0" labelOnly="1" fieldPosition="0">
        <references count="1">
          <reference field="7" count="0"/>
        </references>
      </pivotArea>
    </format>
    <format dxfId="393">
      <pivotArea dataOnly="0" labelOnly="1" grandCol="1" outline="0" fieldPosition="0"/>
    </format>
    <format dxfId="392">
      <pivotArea type="all" dataOnly="0" outline="0" fieldPosition="0"/>
    </format>
    <format dxfId="391">
      <pivotArea outline="0" collapsedLevelsAreSubtotals="1" fieldPosition="0"/>
    </format>
    <format dxfId="390">
      <pivotArea type="origin" dataOnly="0" labelOnly="1" outline="0" fieldPosition="0"/>
    </format>
    <format dxfId="389">
      <pivotArea field="7" type="button" dataOnly="0" labelOnly="1" outline="0" axis="axisCol" fieldPosition="0"/>
    </format>
    <format dxfId="388">
      <pivotArea type="topRight" dataOnly="0" labelOnly="1" outline="0" fieldPosition="0"/>
    </format>
    <format dxfId="387">
      <pivotArea field="5" type="button" dataOnly="0" labelOnly="1" outline="0" axis="axisRow" fieldPosition="0"/>
    </format>
    <format dxfId="386">
      <pivotArea dataOnly="0" labelOnly="1" fieldPosition="0">
        <references count="1">
          <reference field="5" count="0"/>
        </references>
      </pivotArea>
    </format>
    <format dxfId="385">
      <pivotArea dataOnly="0" labelOnly="1" grandRow="1" outline="0" fieldPosition="0"/>
    </format>
    <format dxfId="384">
      <pivotArea dataOnly="0" labelOnly="1" fieldPosition="0">
        <references count="1">
          <reference field="7" count="0"/>
        </references>
      </pivotArea>
    </format>
    <format dxfId="383">
      <pivotArea dataOnly="0" labelOnly="1" grandCol="1" outline="0" fieldPosition="0"/>
    </format>
    <format dxfId="382">
      <pivotArea type="all" dataOnly="0" outline="0" fieldPosition="0"/>
    </format>
    <format dxfId="381">
      <pivotArea outline="0" collapsedLevelsAreSubtotals="1" fieldPosition="0"/>
    </format>
    <format dxfId="380">
      <pivotArea type="origin" dataOnly="0" labelOnly="1" outline="0" fieldPosition="0"/>
    </format>
    <format dxfId="379">
      <pivotArea field="7" type="button" dataOnly="0" labelOnly="1" outline="0" axis="axisCol" fieldPosition="0"/>
    </format>
    <format dxfId="378">
      <pivotArea type="topRight" dataOnly="0" labelOnly="1" outline="0" fieldPosition="0"/>
    </format>
    <format dxfId="377">
      <pivotArea field="5" type="button" dataOnly="0" labelOnly="1" outline="0" axis="axisRow" fieldPosition="0"/>
    </format>
    <format dxfId="376">
      <pivotArea dataOnly="0" labelOnly="1" fieldPosition="0">
        <references count="1">
          <reference field="5" count="0"/>
        </references>
      </pivotArea>
    </format>
    <format dxfId="375">
      <pivotArea dataOnly="0" labelOnly="1" grandRow="1" outline="0" fieldPosition="0"/>
    </format>
    <format dxfId="374">
      <pivotArea dataOnly="0" labelOnly="1" fieldPosition="0">
        <references count="1">
          <reference field="7" count="0"/>
        </references>
      </pivotArea>
    </format>
    <format dxfId="373">
      <pivotArea dataOnly="0" labelOnly="1" grandCol="1" outline="0" fieldPosition="0"/>
    </format>
    <format dxfId="372">
      <pivotArea type="all" dataOnly="0" outline="0" fieldPosition="0"/>
    </format>
    <format dxfId="371">
      <pivotArea outline="0" collapsedLevelsAreSubtotals="1" fieldPosition="0"/>
    </format>
    <format dxfId="370">
      <pivotArea type="origin" dataOnly="0" labelOnly="1" outline="0" fieldPosition="0"/>
    </format>
    <format dxfId="369">
      <pivotArea field="7" type="button" dataOnly="0" labelOnly="1" outline="0" axis="axisCol" fieldPosition="0"/>
    </format>
    <format dxfId="368">
      <pivotArea type="topRight" dataOnly="0" labelOnly="1" outline="0" fieldPosition="0"/>
    </format>
    <format dxfId="367">
      <pivotArea field="5" type="button" dataOnly="0" labelOnly="1" outline="0" axis="axisRow" fieldPosition="0"/>
    </format>
    <format dxfId="366">
      <pivotArea dataOnly="0" labelOnly="1" fieldPosition="0">
        <references count="1">
          <reference field="5" count="0"/>
        </references>
      </pivotArea>
    </format>
    <format dxfId="365">
      <pivotArea dataOnly="0" labelOnly="1" grandRow="1" outline="0" fieldPosition="0"/>
    </format>
    <format dxfId="364">
      <pivotArea dataOnly="0" labelOnly="1" fieldPosition="0">
        <references count="1">
          <reference field="7" count="0"/>
        </references>
      </pivotArea>
    </format>
    <format dxfId="363">
      <pivotArea dataOnly="0" labelOnly="1" grandCol="1"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71594C-3641-4D29-910B-60525885C444}" name="PivotTable6" cacheId="0"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33:M37" firstHeaderRow="1" firstDataRow="2" firstDataCol="1"/>
  <pivotFields count="8">
    <pivotField dataField="1" showAll="0"/>
    <pivotField showAll="0"/>
    <pivotField showAll="0"/>
    <pivotField showAll="0"/>
    <pivotField showAll="0"/>
    <pivotField axis="axisRow" showAll="0">
      <items count="3">
        <item x="1"/>
        <item x="0"/>
        <item t="default"/>
      </items>
    </pivotField>
    <pivotField showAll="0"/>
    <pivotField axis="axisCol" showAll="0">
      <items count="3">
        <item x="1"/>
        <item x="0"/>
        <item t="default"/>
      </items>
    </pivotField>
  </pivotFields>
  <rowFields count="1">
    <field x="5"/>
  </rowFields>
  <rowItems count="3">
    <i>
      <x/>
    </i>
    <i>
      <x v="1"/>
    </i>
    <i t="grand">
      <x/>
    </i>
  </rowItems>
  <colFields count="1">
    <field x="7"/>
  </colFields>
  <colItems count="3">
    <i>
      <x/>
    </i>
    <i>
      <x v="1"/>
    </i>
    <i t="grand">
      <x/>
    </i>
  </colItems>
  <dataFields count="1">
    <dataField name="Gender" fld="0" subtotal="count" baseField="0" baseItem="0"/>
  </dataFields>
  <formats count="33">
    <format dxfId="1586">
      <pivotArea type="origin" dataOnly="0" labelOnly="1" outline="0" fieldPosition="0"/>
    </format>
    <format dxfId="1585">
      <pivotArea type="all" dataOnly="0" outline="0" fieldPosition="0"/>
    </format>
    <format dxfId="1584">
      <pivotArea outline="0" collapsedLevelsAreSubtotals="1" fieldPosition="0"/>
    </format>
    <format dxfId="1583">
      <pivotArea type="origin" dataOnly="0" labelOnly="1" outline="0" fieldPosition="0"/>
    </format>
    <format dxfId="1582">
      <pivotArea field="7" type="button" dataOnly="0" labelOnly="1" outline="0" axis="axisCol" fieldPosition="0"/>
    </format>
    <format dxfId="1581">
      <pivotArea type="topRight" dataOnly="0" labelOnly="1" outline="0" fieldPosition="0"/>
    </format>
    <format dxfId="1580">
      <pivotArea field="5" type="button" dataOnly="0" labelOnly="1" outline="0" axis="axisRow" fieldPosition="0"/>
    </format>
    <format dxfId="1579">
      <pivotArea dataOnly="0" labelOnly="1" fieldPosition="0">
        <references count="1">
          <reference field="5" count="0"/>
        </references>
      </pivotArea>
    </format>
    <format dxfId="1578">
      <pivotArea dataOnly="0" labelOnly="1" grandRow="1" outline="0" fieldPosition="0"/>
    </format>
    <format dxfId="1577">
      <pivotArea dataOnly="0" labelOnly="1" fieldPosition="0">
        <references count="1">
          <reference field="7" count="0"/>
        </references>
      </pivotArea>
    </format>
    <format dxfId="1576">
      <pivotArea dataOnly="0" labelOnly="1" grandCol="1" outline="0" fieldPosition="0"/>
    </format>
    <format dxfId="1575">
      <pivotArea type="all" dataOnly="0" outline="0" fieldPosition="0"/>
    </format>
    <format dxfId="1574">
      <pivotArea outline="0" collapsedLevelsAreSubtotals="1" fieldPosition="0"/>
    </format>
    <format dxfId="1573">
      <pivotArea type="origin" dataOnly="0" labelOnly="1" outline="0" fieldPosition="0"/>
    </format>
    <format dxfId="1572">
      <pivotArea field="7" type="button" dataOnly="0" labelOnly="1" outline="0" axis="axisCol" fieldPosition="0"/>
    </format>
    <format dxfId="1571">
      <pivotArea type="topRight" dataOnly="0" labelOnly="1" outline="0" fieldPosition="0"/>
    </format>
    <format dxfId="1570">
      <pivotArea field="5" type="button" dataOnly="0" labelOnly="1" outline="0" axis="axisRow" fieldPosition="0"/>
    </format>
    <format dxfId="1569">
      <pivotArea dataOnly="0" labelOnly="1" fieldPosition="0">
        <references count="1">
          <reference field="5" count="0"/>
        </references>
      </pivotArea>
    </format>
    <format dxfId="1568">
      <pivotArea dataOnly="0" labelOnly="1" grandRow="1" outline="0" fieldPosition="0"/>
    </format>
    <format dxfId="1567">
      <pivotArea dataOnly="0" labelOnly="1" fieldPosition="0">
        <references count="1">
          <reference field="7" count="0"/>
        </references>
      </pivotArea>
    </format>
    <format dxfId="1566">
      <pivotArea dataOnly="0" labelOnly="1" grandCol="1" outline="0" fieldPosition="0"/>
    </format>
    <format dxfId="1565">
      <pivotArea type="all" dataOnly="0" outline="0" fieldPosition="0"/>
    </format>
    <format dxfId="1564">
      <pivotArea outline="0" collapsedLevelsAreSubtotals="1" fieldPosition="0"/>
    </format>
    <format dxfId="1563">
      <pivotArea type="origin" dataOnly="0" labelOnly="1" outline="0" fieldPosition="0"/>
    </format>
    <format dxfId="1562">
      <pivotArea field="7" type="button" dataOnly="0" labelOnly="1" outline="0" axis="axisCol" fieldPosition="0"/>
    </format>
    <format dxfId="1561">
      <pivotArea type="topRight" dataOnly="0" labelOnly="1" outline="0" fieldPosition="0"/>
    </format>
    <format dxfId="1560">
      <pivotArea field="5" type="button" dataOnly="0" labelOnly="1" outline="0" axis="axisRow" fieldPosition="0"/>
    </format>
    <format dxfId="1559">
      <pivotArea dataOnly="0" labelOnly="1" fieldPosition="0">
        <references count="1">
          <reference field="5" count="0"/>
        </references>
      </pivotArea>
    </format>
    <format dxfId="1558">
      <pivotArea dataOnly="0" labelOnly="1" grandRow="1" outline="0" fieldPosition="0"/>
    </format>
    <format dxfId="1557">
      <pivotArea dataOnly="0" labelOnly="1" fieldPosition="0">
        <references count="1">
          <reference field="7" count="0"/>
        </references>
      </pivotArea>
    </format>
    <format dxfId="1556">
      <pivotArea dataOnly="0" labelOnly="1" grandCol="1" outline="0" fieldPosition="0"/>
    </format>
    <format dxfId="1555">
      <pivotArea type="origin" dataOnly="0" labelOnly="1" outline="0" fieldPosition="0"/>
    </format>
    <format dxfId="1554">
      <pivotArea type="origin" dataOnly="0" labelOnly="1"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1D807BBC-417E-45B7-B774-0A9144DFEC69}" name="PivotTable61" cacheId="7"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16:M22" firstHeaderRow="1" firstDataRow="2" firstDataCol="1"/>
  <pivotFields count="8">
    <pivotField dataField="1" showAll="0"/>
    <pivotField showAll="0">
      <items count="2">
        <item x="0"/>
        <item t="default"/>
      </items>
    </pivotField>
    <pivotField axis="axisRow" showAll="0">
      <items count="5">
        <item x="3"/>
        <item x="2"/>
        <item x="1"/>
        <item x="0"/>
        <item t="default"/>
      </items>
    </pivotField>
    <pivotField showAll="0"/>
    <pivotField showAll="0"/>
    <pivotField showAll="0"/>
    <pivotField showAll="0"/>
    <pivotField axis="axisCol" showAll="0">
      <items count="3">
        <item x="0"/>
        <item x="1"/>
        <item t="default"/>
      </items>
    </pivotField>
  </pivotFields>
  <rowFields count="1">
    <field x="2"/>
  </rowFields>
  <rowItems count="5">
    <i>
      <x/>
    </i>
    <i>
      <x v="1"/>
    </i>
    <i>
      <x v="2"/>
    </i>
    <i>
      <x v="3"/>
    </i>
    <i t="grand">
      <x/>
    </i>
  </rowItems>
  <colFields count="1">
    <field x="7"/>
  </colFields>
  <colItems count="3">
    <i>
      <x/>
    </i>
    <i>
      <x v="1"/>
    </i>
    <i t="grand">
      <x/>
    </i>
  </colItems>
  <dataFields count="1">
    <dataField name="ספירה של Car" fld="0" subtotal="count" baseField="0" baseItem="0"/>
  </dataFields>
  <formats count="50">
    <format dxfId="462">
      <pivotArea type="all" dataOnly="0" outline="0" fieldPosition="0"/>
    </format>
    <format dxfId="461">
      <pivotArea outline="0" collapsedLevelsAreSubtotals="1" fieldPosition="0"/>
    </format>
    <format dxfId="460">
      <pivotArea type="origin" dataOnly="0" labelOnly="1" outline="0" fieldPosition="0"/>
    </format>
    <format dxfId="459">
      <pivotArea field="7" type="button" dataOnly="0" labelOnly="1" outline="0" axis="axisCol" fieldPosition="0"/>
    </format>
    <format dxfId="458">
      <pivotArea type="topRight" dataOnly="0" labelOnly="1" outline="0" fieldPosition="0"/>
    </format>
    <format dxfId="457">
      <pivotArea field="2" type="button" dataOnly="0" labelOnly="1" outline="0" axis="axisRow" fieldPosition="0"/>
    </format>
    <format dxfId="456">
      <pivotArea dataOnly="0" labelOnly="1" fieldPosition="0">
        <references count="1">
          <reference field="2" count="0"/>
        </references>
      </pivotArea>
    </format>
    <format dxfId="455">
      <pivotArea dataOnly="0" labelOnly="1" grandRow="1" outline="0" fieldPosition="0"/>
    </format>
    <format dxfId="454">
      <pivotArea dataOnly="0" labelOnly="1" fieldPosition="0">
        <references count="1">
          <reference field="7" count="0"/>
        </references>
      </pivotArea>
    </format>
    <format dxfId="453">
      <pivotArea dataOnly="0" labelOnly="1" grandCol="1" outline="0" fieldPosition="0"/>
    </format>
    <format dxfId="452">
      <pivotArea type="all" dataOnly="0" outline="0" fieldPosition="0"/>
    </format>
    <format dxfId="451">
      <pivotArea outline="0" collapsedLevelsAreSubtotals="1" fieldPosition="0"/>
    </format>
    <format dxfId="450">
      <pivotArea type="origin" dataOnly="0" labelOnly="1" outline="0" fieldPosition="0"/>
    </format>
    <format dxfId="449">
      <pivotArea field="7" type="button" dataOnly="0" labelOnly="1" outline="0" axis="axisCol" fieldPosition="0"/>
    </format>
    <format dxfId="448">
      <pivotArea type="topRight" dataOnly="0" labelOnly="1" outline="0" fieldPosition="0"/>
    </format>
    <format dxfId="447">
      <pivotArea field="2" type="button" dataOnly="0" labelOnly="1" outline="0" axis="axisRow" fieldPosition="0"/>
    </format>
    <format dxfId="446">
      <pivotArea dataOnly="0" labelOnly="1" fieldPosition="0">
        <references count="1">
          <reference field="2" count="0"/>
        </references>
      </pivotArea>
    </format>
    <format dxfId="445">
      <pivotArea dataOnly="0" labelOnly="1" grandRow="1" outline="0" fieldPosition="0"/>
    </format>
    <format dxfId="444">
      <pivotArea dataOnly="0" labelOnly="1" fieldPosition="0">
        <references count="1">
          <reference field="7" count="0"/>
        </references>
      </pivotArea>
    </format>
    <format dxfId="443">
      <pivotArea dataOnly="0" labelOnly="1" grandCol="1" outline="0" fieldPosition="0"/>
    </format>
    <format dxfId="442">
      <pivotArea type="all" dataOnly="0" outline="0" fieldPosition="0"/>
    </format>
    <format dxfId="441">
      <pivotArea outline="0" collapsedLevelsAreSubtotals="1" fieldPosition="0"/>
    </format>
    <format dxfId="440">
      <pivotArea type="origin" dataOnly="0" labelOnly="1" outline="0" fieldPosition="0"/>
    </format>
    <format dxfId="439">
      <pivotArea field="7" type="button" dataOnly="0" labelOnly="1" outline="0" axis="axisCol" fieldPosition="0"/>
    </format>
    <format dxfId="438">
      <pivotArea type="topRight" dataOnly="0" labelOnly="1" outline="0" fieldPosition="0"/>
    </format>
    <format dxfId="437">
      <pivotArea field="2" type="button" dataOnly="0" labelOnly="1" outline="0" axis="axisRow" fieldPosition="0"/>
    </format>
    <format dxfId="436">
      <pivotArea dataOnly="0" labelOnly="1" fieldPosition="0">
        <references count="1">
          <reference field="2" count="0"/>
        </references>
      </pivotArea>
    </format>
    <format dxfId="435">
      <pivotArea dataOnly="0" labelOnly="1" grandRow="1" outline="0" fieldPosition="0"/>
    </format>
    <format dxfId="434">
      <pivotArea dataOnly="0" labelOnly="1" fieldPosition="0">
        <references count="1">
          <reference field="7" count="0"/>
        </references>
      </pivotArea>
    </format>
    <format dxfId="433">
      <pivotArea dataOnly="0" labelOnly="1" grandCol="1" outline="0" fieldPosition="0"/>
    </format>
    <format dxfId="432">
      <pivotArea type="all" dataOnly="0" outline="0" fieldPosition="0"/>
    </format>
    <format dxfId="431">
      <pivotArea outline="0" collapsedLevelsAreSubtotals="1" fieldPosition="0"/>
    </format>
    <format dxfId="430">
      <pivotArea type="origin" dataOnly="0" labelOnly="1" outline="0" fieldPosition="0"/>
    </format>
    <format dxfId="429">
      <pivotArea field="7" type="button" dataOnly="0" labelOnly="1" outline="0" axis="axisCol" fieldPosition="0"/>
    </format>
    <format dxfId="428">
      <pivotArea type="topRight" dataOnly="0" labelOnly="1" outline="0" fieldPosition="0"/>
    </format>
    <format dxfId="427">
      <pivotArea field="2" type="button" dataOnly="0" labelOnly="1" outline="0" axis="axisRow" fieldPosition="0"/>
    </format>
    <format dxfId="426">
      <pivotArea dataOnly="0" labelOnly="1" fieldPosition="0">
        <references count="1">
          <reference field="2" count="0"/>
        </references>
      </pivotArea>
    </format>
    <format dxfId="425">
      <pivotArea dataOnly="0" labelOnly="1" grandRow="1" outline="0" fieldPosition="0"/>
    </format>
    <format dxfId="424">
      <pivotArea dataOnly="0" labelOnly="1" fieldPosition="0">
        <references count="1">
          <reference field="7" count="0"/>
        </references>
      </pivotArea>
    </format>
    <format dxfId="423">
      <pivotArea dataOnly="0" labelOnly="1" grandCol="1" outline="0" fieldPosition="0"/>
    </format>
    <format dxfId="422">
      <pivotArea type="all" dataOnly="0" outline="0" fieldPosition="0"/>
    </format>
    <format dxfId="421">
      <pivotArea outline="0" collapsedLevelsAreSubtotals="1" fieldPosition="0"/>
    </format>
    <format dxfId="420">
      <pivotArea type="origin" dataOnly="0" labelOnly="1" outline="0" fieldPosition="0"/>
    </format>
    <format dxfId="419">
      <pivotArea field="7" type="button" dataOnly="0" labelOnly="1" outline="0" axis="axisCol" fieldPosition="0"/>
    </format>
    <format dxfId="418">
      <pivotArea type="topRight" dataOnly="0" labelOnly="1" outline="0" fieldPosition="0"/>
    </format>
    <format dxfId="417">
      <pivotArea field="2" type="button" dataOnly="0" labelOnly="1" outline="0" axis="axisRow" fieldPosition="0"/>
    </format>
    <format dxfId="416">
      <pivotArea dataOnly="0" labelOnly="1" fieldPosition="0">
        <references count="1">
          <reference field="2" count="0"/>
        </references>
      </pivotArea>
    </format>
    <format dxfId="415">
      <pivotArea dataOnly="0" labelOnly="1" grandRow="1" outline="0" fieldPosition="0"/>
    </format>
    <format dxfId="414">
      <pivotArea dataOnly="0" labelOnly="1" fieldPosition="0">
        <references count="1">
          <reference field="7" count="0"/>
        </references>
      </pivotArea>
    </format>
    <format dxfId="413">
      <pivotArea dataOnly="0" labelOnly="1" grandCol="1"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13A67C82-77AD-4EDE-BAB3-BC1D1BEFA355}" name="PivotTable65" cacheId="9"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9:M13" firstHeaderRow="1" firstDataRow="2" firstDataCol="1"/>
  <pivotFields count="8">
    <pivotField dataField="1" showAll="0"/>
    <pivotField showAll="0"/>
    <pivotField showAll="0"/>
    <pivotField showAll="0"/>
    <pivotField showAll="0"/>
    <pivotField showAll="0"/>
    <pivotField axis="axisRow" showAll="0">
      <items count="3">
        <item x="0"/>
        <item x="1"/>
        <item t="default"/>
      </items>
    </pivotField>
    <pivotField axis="axisCol" showAll="0">
      <items count="3">
        <item x="1"/>
        <item x="0"/>
        <item t="default"/>
      </items>
    </pivotField>
  </pivotFields>
  <rowFields count="1">
    <field x="6"/>
  </rowFields>
  <rowItems count="3">
    <i>
      <x/>
    </i>
    <i>
      <x v="1"/>
    </i>
    <i t="grand">
      <x/>
    </i>
  </rowItems>
  <colFields count="1">
    <field x="7"/>
  </colFields>
  <colItems count="3">
    <i>
      <x/>
    </i>
    <i>
      <x v="1"/>
    </i>
    <i t="grand">
      <x/>
    </i>
  </colItems>
  <dataFields count="1">
    <dataField name="ספירה של Ca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5533DA81-4E17-4668-A785-AA5E8A0009D8}" name="PivotTable64" cacheId="9"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2:M6" firstHeaderRow="1" firstDataRow="2" firstDataCol="1"/>
  <pivotFields count="8">
    <pivotField dataField="1" showAll="0"/>
    <pivotField showAll="0"/>
    <pivotField showAll="0"/>
    <pivotField showAll="0"/>
    <pivotField showAll="0"/>
    <pivotField axis="axisRow" showAll="0">
      <items count="3">
        <item x="0"/>
        <item x="1"/>
        <item t="default"/>
      </items>
    </pivotField>
    <pivotField showAll="0"/>
    <pivotField axis="axisCol" showAll="0">
      <items count="3">
        <item x="1"/>
        <item x="0"/>
        <item t="default"/>
      </items>
    </pivotField>
  </pivotFields>
  <rowFields count="1">
    <field x="5"/>
  </rowFields>
  <rowItems count="3">
    <i>
      <x/>
    </i>
    <i>
      <x v="1"/>
    </i>
    <i t="grand">
      <x/>
    </i>
  </rowItems>
  <colFields count="1">
    <field x="7"/>
  </colFields>
  <colItems count="3">
    <i>
      <x/>
    </i>
    <i>
      <x v="1"/>
    </i>
    <i t="grand">
      <x/>
    </i>
  </colItems>
  <dataFields count="1">
    <dataField name="ספירה של Ca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5B98ADB5-2BC4-4E2F-96E5-CBF3671AC260}" name="PivotTable39" cacheId="3"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13:M17" firstHeaderRow="1" firstDataRow="2" firstDataCol="1"/>
  <pivotFields count="8">
    <pivotField dataField="1" showAll="0"/>
    <pivotField showAll="0"/>
    <pivotField showAll="0"/>
    <pivotField axis="axisRow" showAll="0">
      <items count="3">
        <item x="1"/>
        <item x="0"/>
        <item t="default"/>
      </items>
    </pivotField>
    <pivotField showAll="0"/>
    <pivotField showAll="0"/>
    <pivotField showAll="0"/>
    <pivotField axis="axisCol" showAll="0">
      <items count="3">
        <item x="1"/>
        <item x="0"/>
        <item t="default"/>
      </items>
    </pivotField>
  </pivotFields>
  <rowFields count="1">
    <field x="3"/>
  </rowFields>
  <rowItems count="3">
    <i>
      <x/>
    </i>
    <i>
      <x v="1"/>
    </i>
    <i t="grand">
      <x/>
    </i>
  </rowItems>
  <colFields count="1">
    <field x="7"/>
  </colFields>
  <colItems count="3">
    <i>
      <x/>
    </i>
    <i>
      <x v="1"/>
    </i>
    <i t="grand">
      <x/>
    </i>
  </colItems>
  <dataFields count="1">
    <dataField name="ספירה של Car" fld="0" subtotal="count" baseField="0" baseItem="0"/>
  </dataFields>
  <formats count="20">
    <format dxfId="226">
      <pivotArea type="all" dataOnly="0" outline="0" fieldPosition="0"/>
    </format>
    <format dxfId="225">
      <pivotArea outline="0" collapsedLevelsAreSubtotals="1" fieldPosition="0"/>
    </format>
    <format dxfId="224">
      <pivotArea type="origin" dataOnly="0" labelOnly="1" outline="0" fieldPosition="0"/>
    </format>
    <format dxfId="223">
      <pivotArea field="7" type="button" dataOnly="0" labelOnly="1" outline="0" axis="axisCol" fieldPosition="0"/>
    </format>
    <format dxfId="222">
      <pivotArea type="topRight" dataOnly="0" labelOnly="1" outline="0" fieldPosition="0"/>
    </format>
    <format dxfId="221">
      <pivotArea field="3" type="button" dataOnly="0" labelOnly="1" outline="0" axis="axisRow" fieldPosition="0"/>
    </format>
    <format dxfId="220">
      <pivotArea dataOnly="0" labelOnly="1" fieldPosition="0">
        <references count="1">
          <reference field="3" count="0"/>
        </references>
      </pivotArea>
    </format>
    <format dxfId="219">
      <pivotArea dataOnly="0" labelOnly="1" grandRow="1" outline="0" fieldPosition="0"/>
    </format>
    <format dxfId="218">
      <pivotArea dataOnly="0" labelOnly="1" fieldPosition="0">
        <references count="1">
          <reference field="7" count="0"/>
        </references>
      </pivotArea>
    </format>
    <format dxfId="217">
      <pivotArea dataOnly="0" labelOnly="1" grandCol="1" outline="0" fieldPosition="0"/>
    </format>
    <format dxfId="216">
      <pivotArea type="all" dataOnly="0" outline="0" fieldPosition="0"/>
    </format>
    <format dxfId="215">
      <pivotArea outline="0" collapsedLevelsAreSubtotals="1" fieldPosition="0"/>
    </format>
    <format dxfId="214">
      <pivotArea type="origin" dataOnly="0" labelOnly="1" outline="0" fieldPosition="0"/>
    </format>
    <format dxfId="213">
      <pivotArea field="7" type="button" dataOnly="0" labelOnly="1" outline="0" axis="axisCol" fieldPosition="0"/>
    </format>
    <format dxfId="212">
      <pivotArea type="topRight" dataOnly="0" labelOnly="1" outline="0" fieldPosition="0"/>
    </format>
    <format dxfId="211">
      <pivotArea field="3" type="button" dataOnly="0" labelOnly="1" outline="0" axis="axisRow" fieldPosition="0"/>
    </format>
    <format dxfId="210">
      <pivotArea dataOnly="0" labelOnly="1" fieldPosition="0">
        <references count="1">
          <reference field="3" count="0"/>
        </references>
      </pivotArea>
    </format>
    <format dxfId="209">
      <pivotArea dataOnly="0" labelOnly="1" grandRow="1" outline="0" fieldPosition="0"/>
    </format>
    <format dxfId="208">
      <pivotArea dataOnly="0" labelOnly="1" fieldPosition="0">
        <references count="1">
          <reference field="7" count="0"/>
        </references>
      </pivotArea>
    </format>
    <format dxfId="207">
      <pivotArea dataOnly="0" labelOnly="1" grandCol="1"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DAD1F24E-A3F3-44E1-8D8F-4C19AE9FBBA3}" name="PivotTable38" cacheId="3"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2:M10" firstHeaderRow="1" firstDataRow="2" firstDataCol="1"/>
  <pivotFields count="8">
    <pivotField dataField="1" showAll="0"/>
    <pivotField showAll="0"/>
    <pivotField axis="axisRow" showAll="0">
      <items count="7">
        <item x="4"/>
        <item x="3"/>
        <item x="2"/>
        <item x="1"/>
        <item x="5"/>
        <item x="0"/>
        <item t="default"/>
      </items>
    </pivotField>
    <pivotField showAll="0"/>
    <pivotField showAll="0"/>
    <pivotField showAll="0"/>
    <pivotField showAll="0"/>
    <pivotField axis="axisCol" showAll="0">
      <items count="3">
        <item x="1"/>
        <item x="0"/>
        <item t="default"/>
      </items>
    </pivotField>
  </pivotFields>
  <rowFields count="1">
    <field x="2"/>
  </rowFields>
  <rowItems count="7">
    <i>
      <x/>
    </i>
    <i>
      <x v="1"/>
    </i>
    <i>
      <x v="2"/>
    </i>
    <i>
      <x v="3"/>
    </i>
    <i>
      <x v="4"/>
    </i>
    <i>
      <x v="5"/>
    </i>
    <i t="grand">
      <x/>
    </i>
  </rowItems>
  <colFields count="1">
    <field x="7"/>
  </colFields>
  <colItems count="3">
    <i>
      <x/>
    </i>
    <i>
      <x v="1"/>
    </i>
    <i t="grand">
      <x/>
    </i>
  </colItems>
  <dataFields count="1">
    <dataField name="ספירה של Car" fld="0" subtotal="count" baseField="0" baseItem="0"/>
  </dataFields>
  <formats count="20">
    <format dxfId="246">
      <pivotArea type="all" dataOnly="0" outline="0" fieldPosition="0"/>
    </format>
    <format dxfId="245">
      <pivotArea outline="0" collapsedLevelsAreSubtotals="1" fieldPosition="0"/>
    </format>
    <format dxfId="244">
      <pivotArea type="origin" dataOnly="0" labelOnly="1" outline="0" fieldPosition="0"/>
    </format>
    <format dxfId="243">
      <pivotArea field="7" type="button" dataOnly="0" labelOnly="1" outline="0" axis="axisCol" fieldPosition="0"/>
    </format>
    <format dxfId="242">
      <pivotArea type="topRight" dataOnly="0" labelOnly="1" outline="0" fieldPosition="0"/>
    </format>
    <format dxfId="241">
      <pivotArea field="2" type="button" dataOnly="0" labelOnly="1" outline="0" axis="axisRow" fieldPosition="0"/>
    </format>
    <format dxfId="240">
      <pivotArea dataOnly="0" labelOnly="1" fieldPosition="0">
        <references count="1">
          <reference field="2" count="0"/>
        </references>
      </pivotArea>
    </format>
    <format dxfId="239">
      <pivotArea dataOnly="0" labelOnly="1" grandRow="1" outline="0" fieldPosition="0"/>
    </format>
    <format dxfId="238">
      <pivotArea dataOnly="0" labelOnly="1" fieldPosition="0">
        <references count="1">
          <reference field="7" count="0"/>
        </references>
      </pivotArea>
    </format>
    <format dxfId="237">
      <pivotArea dataOnly="0" labelOnly="1" grandCol="1" outline="0" fieldPosition="0"/>
    </format>
    <format dxfId="236">
      <pivotArea type="all" dataOnly="0" outline="0" fieldPosition="0"/>
    </format>
    <format dxfId="235">
      <pivotArea outline="0" collapsedLevelsAreSubtotals="1" fieldPosition="0"/>
    </format>
    <format dxfId="234">
      <pivotArea type="origin" dataOnly="0" labelOnly="1" outline="0" fieldPosition="0"/>
    </format>
    <format dxfId="233">
      <pivotArea field="7" type="button" dataOnly="0" labelOnly="1" outline="0" axis="axisCol" fieldPosition="0"/>
    </format>
    <format dxfId="232">
      <pivotArea type="topRight" dataOnly="0" labelOnly="1" outline="0" fieldPosition="0"/>
    </format>
    <format dxfId="231">
      <pivotArea field="2" type="button" dataOnly="0" labelOnly="1" outline="0" axis="axisRow" fieldPosition="0"/>
    </format>
    <format dxfId="230">
      <pivotArea dataOnly="0" labelOnly="1" fieldPosition="0">
        <references count="1">
          <reference field="2" count="0"/>
        </references>
      </pivotArea>
    </format>
    <format dxfId="229">
      <pivotArea dataOnly="0" labelOnly="1" grandRow="1" outline="0" fieldPosition="0"/>
    </format>
    <format dxfId="228">
      <pivotArea dataOnly="0" labelOnly="1" fieldPosition="0">
        <references count="1">
          <reference field="7" count="0"/>
        </references>
      </pivotArea>
    </format>
    <format dxfId="227">
      <pivotArea dataOnly="0" labelOnly="1" grandCol="1"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FC8276DC-DB8E-4E28-B749-EA6EB77C8911}" name="PivotTable42" cacheId="3"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35:M39" firstHeaderRow="1" firstDataRow="2" firstDataCol="1"/>
  <pivotFields count="8">
    <pivotField dataField="1" showAll="0"/>
    <pivotField showAll="0"/>
    <pivotField showAll="0"/>
    <pivotField showAll="0"/>
    <pivotField showAll="0"/>
    <pivotField showAll="0"/>
    <pivotField axis="axisRow" showAll="0">
      <items count="3">
        <item x="0"/>
        <item x="1"/>
        <item t="default"/>
      </items>
    </pivotField>
    <pivotField axis="axisCol" showAll="0">
      <items count="3">
        <item x="1"/>
        <item x="0"/>
        <item t="default"/>
      </items>
    </pivotField>
  </pivotFields>
  <rowFields count="1">
    <field x="6"/>
  </rowFields>
  <rowItems count="3">
    <i>
      <x/>
    </i>
    <i>
      <x v="1"/>
    </i>
    <i t="grand">
      <x/>
    </i>
  </rowItems>
  <colFields count="1">
    <field x="7"/>
  </colFields>
  <colItems count="3">
    <i>
      <x/>
    </i>
    <i>
      <x v="1"/>
    </i>
    <i t="grand">
      <x/>
    </i>
  </colItems>
  <dataFields count="1">
    <dataField name="ספירה של Car" fld="0" subtotal="count" baseField="0" baseItem="0"/>
  </dataFields>
  <formats count="20">
    <format dxfId="266">
      <pivotArea type="all" dataOnly="0" outline="0" fieldPosition="0"/>
    </format>
    <format dxfId="265">
      <pivotArea outline="0" collapsedLevelsAreSubtotals="1" fieldPosition="0"/>
    </format>
    <format dxfId="264">
      <pivotArea type="origin" dataOnly="0" labelOnly="1" outline="0" fieldPosition="0"/>
    </format>
    <format dxfId="263">
      <pivotArea field="7" type="button" dataOnly="0" labelOnly="1" outline="0" axis="axisCol" fieldPosition="0"/>
    </format>
    <format dxfId="262">
      <pivotArea type="topRight" dataOnly="0" labelOnly="1" outline="0" fieldPosition="0"/>
    </format>
    <format dxfId="261">
      <pivotArea field="6" type="button" dataOnly="0" labelOnly="1" outline="0" axis="axisRow" fieldPosition="0"/>
    </format>
    <format dxfId="260">
      <pivotArea dataOnly="0" labelOnly="1" fieldPosition="0">
        <references count="1">
          <reference field="6" count="0"/>
        </references>
      </pivotArea>
    </format>
    <format dxfId="259">
      <pivotArea dataOnly="0" labelOnly="1" grandRow="1" outline="0" fieldPosition="0"/>
    </format>
    <format dxfId="258">
      <pivotArea dataOnly="0" labelOnly="1" fieldPosition="0">
        <references count="1">
          <reference field="7" count="0"/>
        </references>
      </pivotArea>
    </format>
    <format dxfId="257">
      <pivotArea dataOnly="0" labelOnly="1" grandCol="1" outline="0" fieldPosition="0"/>
    </format>
    <format dxfId="256">
      <pivotArea type="all" dataOnly="0" outline="0" fieldPosition="0"/>
    </format>
    <format dxfId="255">
      <pivotArea outline="0" collapsedLevelsAreSubtotals="1" fieldPosition="0"/>
    </format>
    <format dxfId="254">
      <pivotArea type="origin" dataOnly="0" labelOnly="1" outline="0" fieldPosition="0"/>
    </format>
    <format dxfId="253">
      <pivotArea field="7" type="button" dataOnly="0" labelOnly="1" outline="0" axis="axisCol" fieldPosition="0"/>
    </format>
    <format dxfId="252">
      <pivotArea type="topRight" dataOnly="0" labelOnly="1" outline="0" fieldPosition="0"/>
    </format>
    <format dxfId="251">
      <pivotArea field="6" type="button" dataOnly="0" labelOnly="1" outline="0" axis="axisRow" fieldPosition="0"/>
    </format>
    <format dxfId="250">
      <pivotArea dataOnly="0" labelOnly="1" fieldPosition="0">
        <references count="1">
          <reference field="6" count="0"/>
        </references>
      </pivotArea>
    </format>
    <format dxfId="249">
      <pivotArea dataOnly="0" labelOnly="1" grandRow="1" outline="0" fieldPosition="0"/>
    </format>
    <format dxfId="248">
      <pivotArea dataOnly="0" labelOnly="1" fieldPosition="0">
        <references count="1">
          <reference field="7" count="0"/>
        </references>
      </pivotArea>
    </format>
    <format dxfId="247">
      <pivotArea dataOnly="0" labelOnly="1" grandCol="1"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4E3F7EA7-D2CB-4CFB-B3EF-4DBD2F2538B8}" name="PivotTable41" cacheId="3"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28:M32" firstHeaderRow="1" firstDataRow="2" firstDataCol="1"/>
  <pivotFields count="8">
    <pivotField dataField="1" showAll="0"/>
    <pivotField showAll="0"/>
    <pivotField showAll="0"/>
    <pivotField showAll="0"/>
    <pivotField showAll="0"/>
    <pivotField axis="axisRow" showAll="0">
      <items count="3">
        <item x="1"/>
        <item x="0"/>
        <item t="default"/>
      </items>
    </pivotField>
    <pivotField showAll="0"/>
    <pivotField axis="axisCol" showAll="0">
      <items count="3">
        <item x="1"/>
        <item x="0"/>
        <item t="default"/>
      </items>
    </pivotField>
  </pivotFields>
  <rowFields count="1">
    <field x="5"/>
  </rowFields>
  <rowItems count="3">
    <i>
      <x/>
    </i>
    <i>
      <x v="1"/>
    </i>
    <i t="grand">
      <x/>
    </i>
  </rowItems>
  <colFields count="1">
    <field x="7"/>
  </colFields>
  <colItems count="3">
    <i>
      <x/>
    </i>
    <i>
      <x v="1"/>
    </i>
    <i t="grand">
      <x/>
    </i>
  </colItems>
  <dataFields count="1">
    <dataField name="ספירה של Car" fld="0" subtotal="count" baseField="0" baseItem="0"/>
  </dataFields>
  <formats count="20">
    <format dxfId="286">
      <pivotArea type="all" dataOnly="0" outline="0" fieldPosition="0"/>
    </format>
    <format dxfId="285">
      <pivotArea outline="0" collapsedLevelsAreSubtotals="1" fieldPosition="0"/>
    </format>
    <format dxfId="284">
      <pivotArea type="origin" dataOnly="0" labelOnly="1" outline="0" fieldPosition="0"/>
    </format>
    <format dxfId="283">
      <pivotArea field="7" type="button" dataOnly="0" labelOnly="1" outline="0" axis="axisCol" fieldPosition="0"/>
    </format>
    <format dxfId="282">
      <pivotArea type="topRight" dataOnly="0" labelOnly="1" outline="0" fieldPosition="0"/>
    </format>
    <format dxfId="281">
      <pivotArea field="5" type="button" dataOnly="0" labelOnly="1" outline="0" axis="axisRow" fieldPosition="0"/>
    </format>
    <format dxfId="280">
      <pivotArea dataOnly="0" labelOnly="1" fieldPosition="0">
        <references count="1">
          <reference field="5" count="0"/>
        </references>
      </pivotArea>
    </format>
    <format dxfId="279">
      <pivotArea dataOnly="0" labelOnly="1" grandRow="1" outline="0" fieldPosition="0"/>
    </format>
    <format dxfId="278">
      <pivotArea dataOnly="0" labelOnly="1" fieldPosition="0">
        <references count="1">
          <reference field="7" count="0"/>
        </references>
      </pivotArea>
    </format>
    <format dxfId="277">
      <pivotArea dataOnly="0" labelOnly="1" grandCol="1" outline="0" fieldPosition="0"/>
    </format>
    <format dxfId="276">
      <pivotArea type="all" dataOnly="0" outline="0" fieldPosition="0"/>
    </format>
    <format dxfId="275">
      <pivotArea outline="0" collapsedLevelsAreSubtotals="1" fieldPosition="0"/>
    </format>
    <format dxfId="274">
      <pivotArea type="origin" dataOnly="0" labelOnly="1" outline="0" fieldPosition="0"/>
    </format>
    <format dxfId="273">
      <pivotArea field="7" type="button" dataOnly="0" labelOnly="1" outline="0" axis="axisCol" fieldPosition="0"/>
    </format>
    <format dxfId="272">
      <pivotArea type="topRight" dataOnly="0" labelOnly="1" outline="0" fieldPosition="0"/>
    </format>
    <format dxfId="271">
      <pivotArea field="5" type="button" dataOnly="0" labelOnly="1" outline="0" axis="axisRow" fieldPosition="0"/>
    </format>
    <format dxfId="270">
      <pivotArea dataOnly="0" labelOnly="1" fieldPosition="0">
        <references count="1">
          <reference field="5" count="0"/>
        </references>
      </pivotArea>
    </format>
    <format dxfId="269">
      <pivotArea dataOnly="0" labelOnly="1" grandRow="1" outline="0" fieldPosition="0"/>
    </format>
    <format dxfId="268">
      <pivotArea dataOnly="0" labelOnly="1" fieldPosition="0">
        <references count="1">
          <reference field="7" count="0"/>
        </references>
      </pivotArea>
    </format>
    <format dxfId="267">
      <pivotArea dataOnly="0" labelOnly="1" grandCol="1"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90C24226-6C05-461D-8768-0D86141C2F61}" name="PivotTable40" cacheId="3"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20:M25" firstHeaderRow="1" firstDataRow="2" firstDataCol="1"/>
  <pivotFields count="8">
    <pivotField dataField="1" showAll="0"/>
    <pivotField showAll="0"/>
    <pivotField showAll="0"/>
    <pivotField showAll="0"/>
    <pivotField axis="axisRow" showAll="0">
      <items count="4">
        <item x="0"/>
        <item x="1"/>
        <item x="2"/>
        <item t="default"/>
      </items>
    </pivotField>
    <pivotField showAll="0"/>
    <pivotField showAll="0"/>
    <pivotField axis="axisCol" showAll="0">
      <items count="3">
        <item x="1"/>
        <item x="0"/>
        <item t="default"/>
      </items>
    </pivotField>
  </pivotFields>
  <rowFields count="1">
    <field x="4"/>
  </rowFields>
  <rowItems count="4">
    <i>
      <x/>
    </i>
    <i>
      <x v="1"/>
    </i>
    <i>
      <x v="2"/>
    </i>
    <i t="grand">
      <x/>
    </i>
  </rowItems>
  <colFields count="1">
    <field x="7"/>
  </colFields>
  <colItems count="3">
    <i>
      <x/>
    </i>
    <i>
      <x v="1"/>
    </i>
    <i t="grand">
      <x/>
    </i>
  </colItems>
  <dataFields count="1">
    <dataField name="ספירה של Car" fld="0" subtotal="count" baseField="0" baseItem="0"/>
  </dataFields>
  <formats count="20">
    <format dxfId="306">
      <pivotArea type="all" dataOnly="0" outline="0" fieldPosition="0"/>
    </format>
    <format dxfId="305">
      <pivotArea outline="0" collapsedLevelsAreSubtotals="1" fieldPosition="0"/>
    </format>
    <format dxfId="304">
      <pivotArea type="origin" dataOnly="0" labelOnly="1" outline="0" fieldPosition="0"/>
    </format>
    <format dxfId="303">
      <pivotArea field="7" type="button" dataOnly="0" labelOnly="1" outline="0" axis="axisCol" fieldPosition="0"/>
    </format>
    <format dxfId="302">
      <pivotArea type="topRight" dataOnly="0" labelOnly="1" outline="0" fieldPosition="0"/>
    </format>
    <format dxfId="301">
      <pivotArea field="4" type="button" dataOnly="0" labelOnly="1" outline="0" axis="axisRow" fieldPosition="0"/>
    </format>
    <format dxfId="300">
      <pivotArea dataOnly="0" labelOnly="1" fieldPosition="0">
        <references count="1">
          <reference field="4" count="0"/>
        </references>
      </pivotArea>
    </format>
    <format dxfId="299">
      <pivotArea dataOnly="0" labelOnly="1" grandRow="1" outline="0" fieldPosition="0"/>
    </format>
    <format dxfId="298">
      <pivotArea dataOnly="0" labelOnly="1" fieldPosition="0">
        <references count="1">
          <reference field="7" count="0"/>
        </references>
      </pivotArea>
    </format>
    <format dxfId="297">
      <pivotArea dataOnly="0" labelOnly="1" grandCol="1" outline="0" fieldPosition="0"/>
    </format>
    <format dxfId="296">
      <pivotArea type="all" dataOnly="0" outline="0" fieldPosition="0"/>
    </format>
    <format dxfId="295">
      <pivotArea outline="0" collapsedLevelsAreSubtotals="1" fieldPosition="0"/>
    </format>
    <format dxfId="294">
      <pivotArea type="origin" dataOnly="0" labelOnly="1" outline="0" fieldPosition="0"/>
    </format>
    <format dxfId="293">
      <pivotArea field="7" type="button" dataOnly="0" labelOnly="1" outline="0" axis="axisCol" fieldPosition="0"/>
    </format>
    <format dxfId="292">
      <pivotArea type="topRight" dataOnly="0" labelOnly="1" outline="0" fieldPosition="0"/>
    </format>
    <format dxfId="291">
      <pivotArea field="4" type="button" dataOnly="0" labelOnly="1" outline="0" axis="axisRow" fieldPosition="0"/>
    </format>
    <format dxfId="290">
      <pivotArea dataOnly="0" labelOnly="1" fieldPosition="0">
        <references count="1">
          <reference field="4" count="0"/>
        </references>
      </pivotArea>
    </format>
    <format dxfId="289">
      <pivotArea dataOnly="0" labelOnly="1" grandRow="1" outline="0" fieldPosition="0"/>
    </format>
    <format dxfId="288">
      <pivotArea dataOnly="0" labelOnly="1" fieldPosition="0">
        <references count="1">
          <reference field="7" count="0"/>
        </references>
      </pivotArea>
    </format>
    <format dxfId="287">
      <pivotArea dataOnly="0" labelOnly="1" grandCol="1"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8.xml><?xml version="1.0" encoding="utf-8"?>
<pivotTableDefinition xmlns="http://schemas.openxmlformats.org/spreadsheetml/2006/main" xmlns:mc="http://schemas.openxmlformats.org/markup-compatibility/2006" xmlns:xr="http://schemas.microsoft.com/office/spreadsheetml/2014/revision" mc:Ignorable="xr" xr:uid="{7D8ECB88-A2E1-4C1F-B8A2-58034C18928B}" name="PivotTable63" cacheId="8"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9:M13" firstHeaderRow="1" firstDataRow="2" firstDataCol="1"/>
  <pivotFields count="8">
    <pivotField dataField="1" showAll="0"/>
    <pivotField showAll="0"/>
    <pivotField showAll="0"/>
    <pivotField showAll="0"/>
    <pivotField showAll="0"/>
    <pivotField showAll="0"/>
    <pivotField axis="axisRow" showAll="0">
      <items count="3">
        <item x="0"/>
        <item x="1"/>
        <item t="default"/>
      </items>
    </pivotField>
    <pivotField axis="axisCol" showAll="0">
      <items count="3">
        <item x="0"/>
        <item x="1"/>
        <item t="default"/>
      </items>
    </pivotField>
  </pivotFields>
  <rowFields count="1">
    <field x="6"/>
  </rowFields>
  <rowItems count="3">
    <i>
      <x/>
    </i>
    <i>
      <x v="1"/>
    </i>
    <i t="grand">
      <x/>
    </i>
  </rowItems>
  <colFields count="1">
    <field x="7"/>
  </colFields>
  <colItems count="3">
    <i>
      <x/>
    </i>
    <i>
      <x v="1"/>
    </i>
    <i t="grand">
      <x/>
    </i>
  </colItems>
  <dataFields count="1">
    <dataField name="ספירה של Ca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9.xml><?xml version="1.0" encoding="utf-8"?>
<pivotTableDefinition xmlns="http://schemas.openxmlformats.org/spreadsheetml/2006/main" xmlns:mc="http://schemas.openxmlformats.org/markup-compatibility/2006" xmlns:xr="http://schemas.microsoft.com/office/spreadsheetml/2014/revision" mc:Ignorable="xr" xr:uid="{E662B5C3-A696-41BA-B356-869A8C96CF27}" name="PivotTable62" cacheId="8"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2:M6" firstHeaderRow="1" firstDataRow="2" firstDataCol="1"/>
  <pivotFields count="8">
    <pivotField dataField="1" showAll="0"/>
    <pivotField showAll="0"/>
    <pivotField showAll="0"/>
    <pivotField showAll="0"/>
    <pivotField showAll="0"/>
    <pivotField axis="axisRow" showAll="0">
      <items count="3">
        <item x="0"/>
        <item x="1"/>
        <item t="default"/>
      </items>
    </pivotField>
    <pivotField showAll="0"/>
    <pivotField axis="axisCol" showAll="0">
      <items count="3">
        <item x="0"/>
        <item x="1"/>
        <item t="default"/>
      </items>
    </pivotField>
  </pivotFields>
  <rowFields count="1">
    <field x="5"/>
  </rowFields>
  <rowItems count="3">
    <i>
      <x/>
    </i>
    <i>
      <x v="1"/>
    </i>
    <i t="grand">
      <x/>
    </i>
  </rowItems>
  <colFields count="1">
    <field x="7"/>
  </colFields>
  <colItems count="3">
    <i>
      <x/>
    </i>
    <i>
      <x v="1"/>
    </i>
    <i t="grand">
      <x/>
    </i>
  </colItems>
  <dataFields count="1">
    <dataField name="ספירה של Ca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F739E1-9D90-43AF-9766-C3706473BA43}" name="PivotTable5" cacheId="0"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26:M31" firstHeaderRow="1" firstDataRow="2" firstDataCol="1"/>
  <pivotFields count="8">
    <pivotField dataField="1" showAll="0"/>
    <pivotField showAll="0"/>
    <pivotField showAll="0"/>
    <pivotField showAll="0"/>
    <pivotField axis="axisRow" showAll="0">
      <items count="4">
        <item x="0"/>
        <item x="1"/>
        <item x="2"/>
        <item t="default"/>
      </items>
    </pivotField>
    <pivotField showAll="0"/>
    <pivotField showAll="0"/>
    <pivotField axis="axisCol" showAll="0">
      <items count="3">
        <item x="1"/>
        <item x="0"/>
        <item t="default"/>
      </items>
    </pivotField>
  </pivotFields>
  <rowFields count="1">
    <field x="4"/>
  </rowFields>
  <rowItems count="4">
    <i>
      <x/>
    </i>
    <i>
      <x v="1"/>
    </i>
    <i>
      <x v="2"/>
    </i>
    <i t="grand">
      <x/>
    </i>
  </rowItems>
  <colFields count="1">
    <field x="7"/>
  </colFields>
  <colItems count="3">
    <i>
      <x/>
    </i>
    <i>
      <x v="1"/>
    </i>
    <i t="grand">
      <x/>
    </i>
  </colItems>
  <dataFields count="1">
    <dataField name="Drivers Num" fld="0" subtotal="count" baseField="0" baseItem="0"/>
  </dataFields>
  <formats count="33">
    <format dxfId="1619">
      <pivotArea type="origin" dataOnly="0" labelOnly="1" outline="0" fieldPosition="0"/>
    </format>
    <format dxfId="1618">
      <pivotArea type="all" dataOnly="0" outline="0" fieldPosition="0"/>
    </format>
    <format dxfId="1617">
      <pivotArea outline="0" collapsedLevelsAreSubtotals="1" fieldPosition="0"/>
    </format>
    <format dxfId="1616">
      <pivotArea type="origin" dataOnly="0" labelOnly="1" outline="0" fieldPosition="0"/>
    </format>
    <format dxfId="1615">
      <pivotArea field="7" type="button" dataOnly="0" labelOnly="1" outline="0" axis="axisCol" fieldPosition="0"/>
    </format>
    <format dxfId="1614">
      <pivotArea type="topRight" dataOnly="0" labelOnly="1" outline="0" fieldPosition="0"/>
    </format>
    <format dxfId="1613">
      <pivotArea field="4" type="button" dataOnly="0" labelOnly="1" outline="0" axis="axisRow" fieldPosition="0"/>
    </format>
    <format dxfId="1612">
      <pivotArea dataOnly="0" labelOnly="1" fieldPosition="0">
        <references count="1">
          <reference field="4" count="0"/>
        </references>
      </pivotArea>
    </format>
    <format dxfId="1611">
      <pivotArea dataOnly="0" labelOnly="1" grandRow="1" outline="0" fieldPosition="0"/>
    </format>
    <format dxfId="1610">
      <pivotArea dataOnly="0" labelOnly="1" fieldPosition="0">
        <references count="1">
          <reference field="7" count="0"/>
        </references>
      </pivotArea>
    </format>
    <format dxfId="1609">
      <pivotArea dataOnly="0" labelOnly="1" grandCol="1" outline="0" fieldPosition="0"/>
    </format>
    <format dxfId="1608">
      <pivotArea type="all" dataOnly="0" outline="0" fieldPosition="0"/>
    </format>
    <format dxfId="1607">
      <pivotArea outline="0" collapsedLevelsAreSubtotals="1" fieldPosition="0"/>
    </format>
    <format dxfId="1606">
      <pivotArea type="origin" dataOnly="0" labelOnly="1" outline="0" fieldPosition="0"/>
    </format>
    <format dxfId="1605">
      <pivotArea field="7" type="button" dataOnly="0" labelOnly="1" outline="0" axis="axisCol" fieldPosition="0"/>
    </format>
    <format dxfId="1604">
      <pivotArea type="topRight" dataOnly="0" labelOnly="1" outline="0" fieldPosition="0"/>
    </format>
    <format dxfId="1603">
      <pivotArea field="4" type="button" dataOnly="0" labelOnly="1" outline="0" axis="axisRow" fieldPosition="0"/>
    </format>
    <format dxfId="1602">
      <pivotArea dataOnly="0" labelOnly="1" fieldPosition="0">
        <references count="1">
          <reference field="4" count="0"/>
        </references>
      </pivotArea>
    </format>
    <format dxfId="1601">
      <pivotArea dataOnly="0" labelOnly="1" grandRow="1" outline="0" fieldPosition="0"/>
    </format>
    <format dxfId="1600">
      <pivotArea dataOnly="0" labelOnly="1" fieldPosition="0">
        <references count="1">
          <reference field="7" count="0"/>
        </references>
      </pivotArea>
    </format>
    <format dxfId="1599">
      <pivotArea dataOnly="0" labelOnly="1" grandCol="1" outline="0" fieldPosition="0"/>
    </format>
    <format dxfId="1598">
      <pivotArea type="all" dataOnly="0" outline="0" fieldPosition="0"/>
    </format>
    <format dxfId="1597">
      <pivotArea outline="0" collapsedLevelsAreSubtotals="1" fieldPosition="0"/>
    </format>
    <format dxfId="1596">
      <pivotArea type="origin" dataOnly="0" labelOnly="1" outline="0" fieldPosition="0"/>
    </format>
    <format dxfId="1595">
      <pivotArea field="7" type="button" dataOnly="0" labelOnly="1" outline="0" axis="axisCol" fieldPosition="0"/>
    </format>
    <format dxfId="1594">
      <pivotArea type="topRight" dataOnly="0" labelOnly="1" outline="0" fieldPosition="0"/>
    </format>
    <format dxfId="1593">
      <pivotArea field="4" type="button" dataOnly="0" labelOnly="1" outline="0" axis="axisRow" fieldPosition="0"/>
    </format>
    <format dxfId="1592">
      <pivotArea dataOnly="0" labelOnly="1" fieldPosition="0">
        <references count="1">
          <reference field="4" count="0"/>
        </references>
      </pivotArea>
    </format>
    <format dxfId="1591">
      <pivotArea dataOnly="0" labelOnly="1" grandRow="1" outline="0" fieldPosition="0"/>
    </format>
    <format dxfId="1590">
      <pivotArea dataOnly="0" labelOnly="1" fieldPosition="0">
        <references count="1">
          <reference field="7" count="0"/>
        </references>
      </pivotArea>
    </format>
    <format dxfId="1589">
      <pivotArea dataOnly="0" labelOnly="1" grandCol="1" outline="0" fieldPosition="0"/>
    </format>
    <format dxfId="1588">
      <pivotArea type="origin" dataOnly="0" labelOnly="1" outline="0" fieldPosition="0"/>
    </format>
    <format dxfId="1587">
      <pivotArea type="origin" dataOnly="0" labelOnly="1"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0.xml><?xml version="1.0" encoding="utf-8"?>
<pivotTableDefinition xmlns="http://schemas.openxmlformats.org/spreadsheetml/2006/main" xmlns:mc="http://schemas.openxmlformats.org/markup-compatibility/2006" xmlns:xr="http://schemas.microsoft.com/office/spreadsheetml/2014/revision" mc:Ignorable="xr" xr:uid="{ED32B2CE-03C8-4ED6-B530-9D0DE5243118}" name="PivotTable70" cacheId="12"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2:M6" firstHeaderRow="1" firstDataRow="2" firstDataCol="1"/>
  <pivotFields count="8">
    <pivotField dataField="1" showAll="0"/>
    <pivotField showAll="0"/>
    <pivotField showAll="0"/>
    <pivotField showAll="0"/>
    <pivotField showAll="0"/>
    <pivotField showAll="0"/>
    <pivotField axis="axisRow" showAll="0">
      <items count="3">
        <item x="1"/>
        <item x="0"/>
        <item t="default"/>
      </items>
    </pivotField>
    <pivotField axis="axisCol" showAll="0">
      <items count="3">
        <item x="1"/>
        <item x="0"/>
        <item t="default"/>
      </items>
    </pivotField>
  </pivotFields>
  <rowFields count="1">
    <field x="6"/>
  </rowFields>
  <rowItems count="3">
    <i>
      <x/>
    </i>
    <i>
      <x v="1"/>
    </i>
    <i t="grand">
      <x/>
    </i>
  </rowItems>
  <colFields count="1">
    <field x="7"/>
  </colFields>
  <colItems count="3">
    <i>
      <x/>
    </i>
    <i>
      <x v="1"/>
    </i>
    <i t="grand">
      <x/>
    </i>
  </colItems>
  <dataFields count="1">
    <dataField name="ספירה של Ca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1.xml><?xml version="1.0" encoding="utf-8"?>
<pivotTableDefinition xmlns="http://schemas.openxmlformats.org/spreadsheetml/2006/main" xmlns:mc="http://schemas.openxmlformats.org/markup-compatibility/2006" xmlns:xr="http://schemas.microsoft.com/office/spreadsheetml/2014/revision" mc:Ignorable="xr" xr:uid="{9F57E548-A20C-4547-8364-77EC0E1A1F10}" name="PivotTable72" cacheId="13"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9:M13" firstHeaderRow="1" firstDataRow="2" firstDataCol="1"/>
  <pivotFields count="8">
    <pivotField dataField="1" showAll="0"/>
    <pivotField showAll="0"/>
    <pivotField showAll="0"/>
    <pivotField showAll="0"/>
    <pivotField showAll="0"/>
    <pivotField showAll="0"/>
    <pivotField axis="axisRow" showAll="0">
      <items count="3">
        <item x="1"/>
        <item x="0"/>
        <item t="default"/>
      </items>
    </pivotField>
    <pivotField axis="axisCol" showAll="0">
      <items count="3">
        <item x="0"/>
        <item x="1"/>
        <item t="default"/>
      </items>
    </pivotField>
  </pivotFields>
  <rowFields count="1">
    <field x="6"/>
  </rowFields>
  <rowItems count="3">
    <i>
      <x/>
    </i>
    <i>
      <x v="1"/>
    </i>
    <i t="grand">
      <x/>
    </i>
  </rowItems>
  <colFields count="1">
    <field x="7"/>
  </colFields>
  <colItems count="3">
    <i>
      <x/>
    </i>
    <i>
      <x v="1"/>
    </i>
    <i t="grand">
      <x/>
    </i>
  </colItems>
  <dataFields count="1">
    <dataField name="ספירה של Ca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2.xml><?xml version="1.0" encoding="utf-8"?>
<pivotTableDefinition xmlns="http://schemas.openxmlformats.org/spreadsheetml/2006/main" xmlns:mc="http://schemas.openxmlformats.org/markup-compatibility/2006" xmlns:xr="http://schemas.microsoft.com/office/spreadsheetml/2014/revision" mc:Ignorable="xr" xr:uid="{ECBE2055-94E6-4FF3-97B2-D8A09B5C11D4}" name="PivotTable71" cacheId="13"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2:M6" firstHeaderRow="1" firstDataRow="2" firstDataCol="1"/>
  <pivotFields count="8">
    <pivotField dataField="1" showAll="0"/>
    <pivotField showAll="0"/>
    <pivotField showAll="0"/>
    <pivotField showAll="0"/>
    <pivotField showAll="0"/>
    <pivotField axis="axisRow" showAll="0">
      <items count="3">
        <item x="1"/>
        <item x="0"/>
        <item t="default"/>
      </items>
    </pivotField>
    <pivotField showAll="0"/>
    <pivotField axis="axisCol" showAll="0">
      <items count="3">
        <item x="0"/>
        <item x="1"/>
        <item t="default"/>
      </items>
    </pivotField>
  </pivotFields>
  <rowFields count="1">
    <field x="5"/>
  </rowFields>
  <rowItems count="3">
    <i>
      <x/>
    </i>
    <i>
      <x v="1"/>
    </i>
    <i t="grand">
      <x/>
    </i>
  </rowItems>
  <colFields count="1">
    <field x="7"/>
  </colFields>
  <colItems count="3">
    <i>
      <x/>
    </i>
    <i>
      <x v="1"/>
    </i>
    <i t="grand">
      <x/>
    </i>
  </colItems>
  <dataFields count="1">
    <dataField name="ספירה של Ca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3.xml><?xml version="1.0" encoding="utf-8"?>
<pivotTableDefinition xmlns="http://schemas.openxmlformats.org/spreadsheetml/2006/main" xmlns:mc="http://schemas.openxmlformats.org/markup-compatibility/2006" xmlns:xr="http://schemas.microsoft.com/office/spreadsheetml/2014/revision" mc:Ignorable="xr" xr:uid="{8FA89A4C-FE2F-47C8-83A0-277AF937CCF7}" name="PivotTable73" cacheId="14"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2:M6" firstHeaderRow="1" firstDataRow="2" firstDataCol="1"/>
  <pivotFields count="8">
    <pivotField dataField="1" showAll="0"/>
    <pivotField showAll="0"/>
    <pivotField showAll="0"/>
    <pivotField showAll="0"/>
    <pivotField showAll="0"/>
    <pivotField showAll="0"/>
    <pivotField axis="axisRow" showAll="0">
      <items count="3">
        <item x="1"/>
        <item x="0"/>
        <item t="default"/>
      </items>
    </pivotField>
    <pivotField axis="axisCol" showAll="0">
      <items count="3">
        <item x="0"/>
        <item x="1"/>
        <item t="default"/>
      </items>
    </pivotField>
  </pivotFields>
  <rowFields count="1">
    <field x="6"/>
  </rowFields>
  <rowItems count="3">
    <i>
      <x/>
    </i>
    <i>
      <x v="1"/>
    </i>
    <i t="grand">
      <x/>
    </i>
  </rowItems>
  <colFields count="1">
    <field x="7"/>
  </colFields>
  <colItems count="3">
    <i>
      <x/>
    </i>
    <i>
      <x v="1"/>
    </i>
    <i t="grand">
      <x/>
    </i>
  </colItems>
  <dataFields count="1">
    <dataField name="ספירה של Ca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4.xml><?xml version="1.0" encoding="utf-8"?>
<pivotTableDefinition xmlns="http://schemas.openxmlformats.org/spreadsheetml/2006/main" xmlns:mc="http://schemas.openxmlformats.org/markup-compatibility/2006" xmlns:xr="http://schemas.microsoft.com/office/spreadsheetml/2014/revision" mc:Ignorable="xr" xr:uid="{DBE056B7-C678-4899-860E-AD4F6ED856FF}" name="PivotTable75" cacheId="15"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9:M13" firstHeaderRow="1" firstDataRow="2" firstDataCol="1"/>
  <pivotFields count="8">
    <pivotField dataField="1" showAll="0"/>
    <pivotField showAll="0"/>
    <pivotField showAll="0"/>
    <pivotField showAll="0"/>
    <pivotField showAll="0"/>
    <pivotField showAll="0"/>
    <pivotField axis="axisRow" showAll="0">
      <items count="3">
        <item x="0"/>
        <item x="1"/>
        <item t="default"/>
      </items>
    </pivotField>
    <pivotField axis="axisCol" showAll="0">
      <items count="3">
        <item x="1"/>
        <item x="0"/>
        <item t="default"/>
      </items>
    </pivotField>
  </pivotFields>
  <rowFields count="1">
    <field x="6"/>
  </rowFields>
  <rowItems count="3">
    <i>
      <x/>
    </i>
    <i>
      <x v="1"/>
    </i>
    <i t="grand">
      <x/>
    </i>
  </rowItems>
  <colFields count="1">
    <field x="7"/>
  </colFields>
  <colItems count="3">
    <i>
      <x/>
    </i>
    <i>
      <x v="1"/>
    </i>
    <i t="grand">
      <x/>
    </i>
  </colItems>
  <dataFields count="1">
    <dataField name="ספירה של Ca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5.xml><?xml version="1.0" encoding="utf-8"?>
<pivotTableDefinition xmlns="http://schemas.openxmlformats.org/spreadsheetml/2006/main" xmlns:mc="http://schemas.openxmlformats.org/markup-compatibility/2006" xmlns:xr="http://schemas.microsoft.com/office/spreadsheetml/2014/revision" mc:Ignorable="xr" xr:uid="{3B4E8C28-7DC9-4079-9555-9850457161C8}" name="PivotTable74" cacheId="15"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2:M6" firstHeaderRow="1" firstDataRow="2" firstDataCol="1"/>
  <pivotFields count="8">
    <pivotField dataField="1" showAll="0"/>
    <pivotField showAll="0"/>
    <pivotField showAll="0"/>
    <pivotField showAll="0"/>
    <pivotField showAll="0"/>
    <pivotField axis="axisRow" showAll="0">
      <items count="3">
        <item x="0"/>
        <item x="1"/>
        <item t="default"/>
      </items>
    </pivotField>
    <pivotField showAll="0"/>
    <pivotField axis="axisCol" showAll="0">
      <items count="3">
        <item x="1"/>
        <item x="0"/>
        <item t="default"/>
      </items>
    </pivotField>
  </pivotFields>
  <rowFields count="1">
    <field x="5"/>
  </rowFields>
  <rowItems count="3">
    <i>
      <x/>
    </i>
    <i>
      <x v="1"/>
    </i>
    <i t="grand">
      <x/>
    </i>
  </rowItems>
  <colFields count="1">
    <field x="7"/>
  </colFields>
  <colItems count="3">
    <i>
      <x/>
    </i>
    <i>
      <x v="1"/>
    </i>
    <i t="grand">
      <x/>
    </i>
  </colItems>
  <dataFields count="1">
    <dataField name="ספירה של Ca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6.xml><?xml version="1.0" encoding="utf-8"?>
<pivotTableDefinition xmlns="http://schemas.openxmlformats.org/spreadsheetml/2006/main" xmlns:mc="http://schemas.openxmlformats.org/markup-compatibility/2006" xmlns:xr="http://schemas.microsoft.com/office/spreadsheetml/2014/revision" mc:Ignorable="xr" xr:uid="{DEA1FE9E-24C4-4653-8346-EE1585DD8F5A}" name="PivotTable99" cacheId="15"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16:M20" firstHeaderRow="1" firstDataRow="2" firstDataCol="1"/>
  <pivotFields count="8">
    <pivotField dataField="1" showAll="0"/>
    <pivotField showAll="0"/>
    <pivotField showAll="0"/>
    <pivotField axis="axisRow" showAll="0">
      <items count="3">
        <item x="1"/>
        <item x="0"/>
        <item t="default"/>
      </items>
    </pivotField>
    <pivotField showAll="0"/>
    <pivotField showAll="0"/>
    <pivotField showAll="0"/>
    <pivotField axis="axisCol" showAll="0">
      <items count="3">
        <item x="1"/>
        <item x="0"/>
        <item t="default"/>
      </items>
    </pivotField>
  </pivotFields>
  <rowFields count="1">
    <field x="3"/>
  </rowFields>
  <rowItems count="3">
    <i>
      <x/>
    </i>
    <i>
      <x v="1"/>
    </i>
    <i t="grand">
      <x/>
    </i>
  </rowItems>
  <colFields count="1">
    <field x="7"/>
  </colFields>
  <colItems count="3">
    <i>
      <x/>
    </i>
    <i>
      <x v="1"/>
    </i>
    <i t="grand">
      <x/>
    </i>
  </colItems>
  <dataFields count="1">
    <dataField name="ספירה של Ca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7.xml><?xml version="1.0" encoding="utf-8"?>
<pivotTableDefinition xmlns="http://schemas.openxmlformats.org/spreadsheetml/2006/main" xmlns:mc="http://schemas.openxmlformats.org/markup-compatibility/2006" xmlns:xr="http://schemas.microsoft.com/office/spreadsheetml/2014/revision" mc:Ignorable="xr" xr:uid="{DA56AA2A-5708-4E4F-8B50-49F480AC1510}" name="PivotTable101" cacheId="25"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9:M13" firstHeaderRow="1" firstDataRow="2" firstDataCol="1"/>
  <pivotFields count="8">
    <pivotField dataField="1" showAll="0"/>
    <pivotField showAll="0"/>
    <pivotField showAll="0"/>
    <pivotField showAll="0"/>
    <pivotField showAll="0"/>
    <pivotField showAll="0"/>
    <pivotField axis="axisRow" showAll="0">
      <items count="3">
        <item x="0"/>
        <item x="1"/>
        <item t="default"/>
      </items>
    </pivotField>
    <pivotField axis="axisCol" showAll="0">
      <items count="3">
        <item x="1"/>
        <item x="0"/>
        <item t="default"/>
      </items>
    </pivotField>
  </pivotFields>
  <rowFields count="1">
    <field x="6"/>
  </rowFields>
  <rowItems count="3">
    <i>
      <x/>
    </i>
    <i>
      <x v="1"/>
    </i>
    <i t="grand">
      <x/>
    </i>
  </rowItems>
  <colFields count="1">
    <field x="7"/>
  </colFields>
  <colItems count="3">
    <i>
      <x/>
    </i>
    <i>
      <x v="1"/>
    </i>
    <i t="grand">
      <x/>
    </i>
  </colItems>
  <dataFields count="1">
    <dataField name="ספירה של Ca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8.xml><?xml version="1.0" encoding="utf-8"?>
<pivotTableDefinition xmlns="http://schemas.openxmlformats.org/spreadsheetml/2006/main" xmlns:mc="http://schemas.openxmlformats.org/markup-compatibility/2006" xmlns:xr="http://schemas.microsoft.com/office/spreadsheetml/2014/revision" mc:Ignorable="xr" xr:uid="{E57E316F-7EC8-4EF3-B092-65C00110B2CB}" name="PivotTable100" cacheId="25"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2:M6" firstHeaderRow="1" firstDataRow="2" firstDataCol="1"/>
  <pivotFields count="8">
    <pivotField dataField="1" showAll="0"/>
    <pivotField showAll="0"/>
    <pivotField showAll="0"/>
    <pivotField showAll="0"/>
    <pivotField showAll="0"/>
    <pivotField axis="axisRow" showAll="0">
      <items count="3">
        <item x="0"/>
        <item x="1"/>
        <item t="default"/>
      </items>
    </pivotField>
    <pivotField showAll="0"/>
    <pivotField axis="axisCol" showAll="0">
      <items count="3">
        <item x="1"/>
        <item x="0"/>
        <item t="default"/>
      </items>
    </pivotField>
  </pivotFields>
  <rowFields count="1">
    <field x="5"/>
  </rowFields>
  <rowItems count="3">
    <i>
      <x/>
    </i>
    <i>
      <x v="1"/>
    </i>
    <i t="grand">
      <x/>
    </i>
  </rowItems>
  <colFields count="1">
    <field x="7"/>
  </colFields>
  <colItems count="3">
    <i>
      <x/>
    </i>
    <i>
      <x v="1"/>
    </i>
    <i t="grand">
      <x/>
    </i>
  </colItems>
  <dataFields count="1">
    <dataField name="ספירה של Ca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9.xml><?xml version="1.0" encoding="utf-8"?>
<pivotTableDefinition xmlns="http://schemas.openxmlformats.org/spreadsheetml/2006/main" xmlns:mc="http://schemas.openxmlformats.org/markup-compatibility/2006" xmlns:xr="http://schemas.microsoft.com/office/spreadsheetml/2014/revision" mc:Ignorable="xr" xr:uid="{1D27EC49-9D29-4CE1-A29D-8C91CCE482B5}" name="PivotTable103" cacheId="26"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9:M13" firstHeaderRow="1" firstDataRow="2" firstDataCol="1"/>
  <pivotFields count="8">
    <pivotField dataField="1" showAll="0"/>
    <pivotField showAll="0"/>
    <pivotField showAll="0"/>
    <pivotField showAll="0"/>
    <pivotField showAll="0"/>
    <pivotField showAll="0"/>
    <pivotField axis="axisRow" showAll="0">
      <items count="3">
        <item x="0"/>
        <item x="1"/>
        <item t="default"/>
      </items>
    </pivotField>
    <pivotField axis="axisCol" showAll="0">
      <items count="3">
        <item x="0"/>
        <item x="1"/>
        <item t="default"/>
      </items>
    </pivotField>
  </pivotFields>
  <rowFields count="1">
    <field x="6"/>
  </rowFields>
  <rowItems count="3">
    <i>
      <x/>
    </i>
    <i>
      <x v="1"/>
    </i>
    <i t="grand">
      <x/>
    </i>
  </rowItems>
  <colFields count="1">
    <field x="7"/>
  </colFields>
  <colItems count="3">
    <i>
      <x/>
    </i>
    <i>
      <x v="1"/>
    </i>
    <i t="grand">
      <x/>
    </i>
  </colItems>
  <dataFields count="1">
    <dataField name="ספירה של Ca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85578B-0B86-4222-9949-DA611DB2C5E4}" name="PivotTable4" cacheId="0"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20:M24" firstHeaderRow="1" firstDataRow="2" firstDataCol="1"/>
  <pivotFields count="8">
    <pivotField dataField="1" showAll="0"/>
    <pivotField showAll="0"/>
    <pivotField showAll="0"/>
    <pivotField axis="axisRow" showAll="0">
      <items count="3">
        <item x="1"/>
        <item x="0"/>
        <item t="default"/>
      </items>
    </pivotField>
    <pivotField showAll="0"/>
    <pivotField showAll="0"/>
    <pivotField showAll="0"/>
    <pivotField axis="axisCol" showAll="0">
      <items count="3">
        <item x="1"/>
        <item x="0"/>
        <item t="default"/>
      </items>
    </pivotField>
  </pivotFields>
  <rowFields count="1">
    <field x="3"/>
  </rowFields>
  <rowItems count="3">
    <i>
      <x/>
    </i>
    <i>
      <x v="1"/>
    </i>
    <i t="grand">
      <x/>
    </i>
  </rowItems>
  <colFields count="1">
    <field x="7"/>
  </colFields>
  <colItems count="3">
    <i>
      <x/>
    </i>
    <i>
      <x v="1"/>
    </i>
    <i t="grand">
      <x/>
    </i>
  </colItems>
  <dataFields count="1">
    <dataField name="Mobileye e" fld="0" subtotal="count" baseField="0" baseItem="0"/>
  </dataFields>
  <formats count="33">
    <format dxfId="1652">
      <pivotArea type="origin" dataOnly="0" labelOnly="1" outline="0" fieldPosition="0"/>
    </format>
    <format dxfId="1651">
      <pivotArea type="all" dataOnly="0" outline="0" fieldPosition="0"/>
    </format>
    <format dxfId="1650">
      <pivotArea outline="0" collapsedLevelsAreSubtotals="1" fieldPosition="0"/>
    </format>
    <format dxfId="1649">
      <pivotArea type="origin" dataOnly="0" labelOnly="1" outline="0" fieldPosition="0"/>
    </format>
    <format dxfId="1648">
      <pivotArea field="7" type="button" dataOnly="0" labelOnly="1" outline="0" axis="axisCol" fieldPosition="0"/>
    </format>
    <format dxfId="1647">
      <pivotArea type="topRight" dataOnly="0" labelOnly="1" outline="0" fieldPosition="0"/>
    </format>
    <format dxfId="1646">
      <pivotArea field="3" type="button" dataOnly="0" labelOnly="1" outline="0" axis="axisRow" fieldPosition="0"/>
    </format>
    <format dxfId="1645">
      <pivotArea dataOnly="0" labelOnly="1" fieldPosition="0">
        <references count="1">
          <reference field="3" count="0"/>
        </references>
      </pivotArea>
    </format>
    <format dxfId="1644">
      <pivotArea dataOnly="0" labelOnly="1" grandRow="1" outline="0" fieldPosition="0"/>
    </format>
    <format dxfId="1643">
      <pivotArea dataOnly="0" labelOnly="1" fieldPosition="0">
        <references count="1">
          <reference field="7" count="0"/>
        </references>
      </pivotArea>
    </format>
    <format dxfId="1642">
      <pivotArea dataOnly="0" labelOnly="1" grandCol="1" outline="0" fieldPosition="0"/>
    </format>
    <format dxfId="1641">
      <pivotArea type="all" dataOnly="0" outline="0" fieldPosition="0"/>
    </format>
    <format dxfId="1640">
      <pivotArea outline="0" collapsedLevelsAreSubtotals="1" fieldPosition="0"/>
    </format>
    <format dxfId="1639">
      <pivotArea type="origin" dataOnly="0" labelOnly="1" outline="0" fieldPosition="0"/>
    </format>
    <format dxfId="1638">
      <pivotArea field="7" type="button" dataOnly="0" labelOnly="1" outline="0" axis="axisCol" fieldPosition="0"/>
    </format>
    <format dxfId="1637">
      <pivotArea type="topRight" dataOnly="0" labelOnly="1" outline="0" fieldPosition="0"/>
    </format>
    <format dxfId="1636">
      <pivotArea field="3" type="button" dataOnly="0" labelOnly="1" outline="0" axis="axisRow" fieldPosition="0"/>
    </format>
    <format dxfId="1635">
      <pivotArea dataOnly="0" labelOnly="1" fieldPosition="0">
        <references count="1">
          <reference field="3" count="0"/>
        </references>
      </pivotArea>
    </format>
    <format dxfId="1634">
      <pivotArea dataOnly="0" labelOnly="1" grandRow="1" outline="0" fieldPosition="0"/>
    </format>
    <format dxfId="1633">
      <pivotArea dataOnly="0" labelOnly="1" fieldPosition="0">
        <references count="1">
          <reference field="7" count="0"/>
        </references>
      </pivotArea>
    </format>
    <format dxfId="1632">
      <pivotArea dataOnly="0" labelOnly="1" grandCol="1" outline="0" fieldPosition="0"/>
    </format>
    <format dxfId="1631">
      <pivotArea type="all" dataOnly="0" outline="0" fieldPosition="0"/>
    </format>
    <format dxfId="1630">
      <pivotArea outline="0" collapsedLevelsAreSubtotals="1" fieldPosition="0"/>
    </format>
    <format dxfId="1629">
      <pivotArea type="origin" dataOnly="0" labelOnly="1" outline="0" fieldPosition="0"/>
    </format>
    <format dxfId="1628">
      <pivotArea field="7" type="button" dataOnly="0" labelOnly="1" outline="0" axis="axisCol" fieldPosition="0"/>
    </format>
    <format dxfId="1627">
      <pivotArea type="topRight" dataOnly="0" labelOnly="1" outline="0" fieldPosition="0"/>
    </format>
    <format dxfId="1626">
      <pivotArea field="3" type="button" dataOnly="0" labelOnly="1" outline="0" axis="axisRow" fieldPosition="0"/>
    </format>
    <format dxfId="1625">
      <pivotArea dataOnly="0" labelOnly="1" fieldPosition="0">
        <references count="1">
          <reference field="3" count="0"/>
        </references>
      </pivotArea>
    </format>
    <format dxfId="1624">
      <pivotArea dataOnly="0" labelOnly="1" grandRow="1" outline="0" fieldPosition="0"/>
    </format>
    <format dxfId="1623">
      <pivotArea dataOnly="0" labelOnly="1" fieldPosition="0">
        <references count="1">
          <reference field="7" count="0"/>
        </references>
      </pivotArea>
    </format>
    <format dxfId="1622">
      <pivotArea dataOnly="0" labelOnly="1" grandCol="1" outline="0" fieldPosition="0"/>
    </format>
    <format dxfId="1621">
      <pivotArea type="origin" dataOnly="0" labelOnly="1" outline="0" fieldPosition="0"/>
    </format>
    <format dxfId="1620">
      <pivotArea type="origin" dataOnly="0" labelOnly="1"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0.xml><?xml version="1.0" encoding="utf-8"?>
<pivotTableDefinition xmlns="http://schemas.openxmlformats.org/spreadsheetml/2006/main" xmlns:mc="http://schemas.openxmlformats.org/markup-compatibility/2006" xmlns:xr="http://schemas.microsoft.com/office/spreadsheetml/2014/revision" mc:Ignorable="xr" xr:uid="{17FB2482-BA55-4FFA-A545-9AC1EE93BF19}" name="PivotTable102" cacheId="26"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2:M6" firstHeaderRow="1" firstDataRow="2" firstDataCol="1"/>
  <pivotFields count="8">
    <pivotField dataField="1" showAll="0"/>
    <pivotField showAll="0"/>
    <pivotField showAll="0"/>
    <pivotField showAll="0"/>
    <pivotField showAll="0"/>
    <pivotField axis="axisRow" showAll="0">
      <items count="3">
        <item x="1"/>
        <item x="0"/>
        <item t="default"/>
      </items>
    </pivotField>
    <pivotField showAll="0"/>
    <pivotField axis="axisCol" showAll="0">
      <items count="3">
        <item x="0"/>
        <item x="1"/>
        <item t="default"/>
      </items>
    </pivotField>
  </pivotFields>
  <rowFields count="1">
    <field x="5"/>
  </rowFields>
  <rowItems count="3">
    <i>
      <x/>
    </i>
    <i>
      <x v="1"/>
    </i>
    <i t="grand">
      <x/>
    </i>
  </rowItems>
  <colFields count="1">
    <field x="7"/>
  </colFields>
  <colItems count="3">
    <i>
      <x/>
    </i>
    <i>
      <x v="1"/>
    </i>
    <i t="grand">
      <x/>
    </i>
  </colItems>
  <dataFields count="1">
    <dataField name="ספירה של Ca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1.xml><?xml version="1.0" encoding="utf-8"?>
<pivotTableDefinition xmlns="http://schemas.openxmlformats.org/spreadsheetml/2006/main" xmlns:mc="http://schemas.openxmlformats.org/markup-compatibility/2006" xmlns:xr="http://schemas.microsoft.com/office/spreadsheetml/2014/revision" mc:Ignorable="xr" xr:uid="{14309243-1346-45C8-BD92-ADB1D647FB40}" name="PivotTable76" cacheId="16"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2:M6" firstHeaderRow="1" firstDataRow="2" firstDataCol="1"/>
  <pivotFields count="8">
    <pivotField dataField="1" showAll="0"/>
    <pivotField showAll="0"/>
    <pivotField showAll="0"/>
    <pivotField showAll="0"/>
    <pivotField showAll="0"/>
    <pivotField axis="axisRow" showAll="0">
      <items count="3">
        <item x="0"/>
        <item x="1"/>
        <item t="default"/>
      </items>
    </pivotField>
    <pivotField showAll="0"/>
    <pivotField axis="axisCol" showAll="0">
      <items count="3">
        <item x="1"/>
        <item x="0"/>
        <item t="default"/>
      </items>
    </pivotField>
  </pivotFields>
  <rowFields count="1">
    <field x="5"/>
  </rowFields>
  <rowItems count="3">
    <i>
      <x/>
    </i>
    <i>
      <x v="1"/>
    </i>
    <i t="grand">
      <x/>
    </i>
  </rowItems>
  <colFields count="1">
    <field x="7"/>
  </colFields>
  <colItems count="3">
    <i>
      <x/>
    </i>
    <i>
      <x v="1"/>
    </i>
    <i t="grand">
      <x/>
    </i>
  </colItems>
  <dataFields count="1">
    <dataField name="ספירה של Ca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2.xml><?xml version="1.0" encoding="utf-8"?>
<pivotTableDefinition xmlns="http://schemas.openxmlformats.org/spreadsheetml/2006/main" xmlns:mc="http://schemas.openxmlformats.org/markup-compatibility/2006" xmlns:xr="http://schemas.microsoft.com/office/spreadsheetml/2014/revision" mc:Ignorable="xr" xr:uid="{D63B85A8-3312-4733-9B01-9CC0CD936E13}" name="PivotTable79" cacheId="17"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16:M20" firstHeaderRow="1" firstDataRow="2" firstDataCol="1"/>
  <pivotFields count="8">
    <pivotField dataField="1" showAll="0"/>
    <pivotField showAll="0"/>
    <pivotField showAll="0"/>
    <pivotField showAll="0"/>
    <pivotField showAll="0"/>
    <pivotField axis="axisRow" showAll="0">
      <items count="3">
        <item x="1"/>
        <item x="0"/>
        <item t="default"/>
      </items>
    </pivotField>
    <pivotField showAll="0"/>
    <pivotField axis="axisCol" showAll="0">
      <items count="3">
        <item x="1"/>
        <item x="0"/>
        <item t="default"/>
      </items>
    </pivotField>
  </pivotFields>
  <rowFields count="1">
    <field x="5"/>
  </rowFields>
  <rowItems count="3">
    <i>
      <x/>
    </i>
    <i>
      <x v="1"/>
    </i>
    <i t="grand">
      <x/>
    </i>
  </rowItems>
  <colFields count="1">
    <field x="7"/>
  </colFields>
  <colItems count="3">
    <i>
      <x/>
    </i>
    <i>
      <x v="1"/>
    </i>
    <i t="grand">
      <x/>
    </i>
  </colItems>
  <dataFields count="1">
    <dataField name="ספירה של Ca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3.xml><?xml version="1.0" encoding="utf-8"?>
<pivotTableDefinition xmlns="http://schemas.openxmlformats.org/spreadsheetml/2006/main" xmlns:mc="http://schemas.openxmlformats.org/markup-compatibility/2006" xmlns:xr="http://schemas.microsoft.com/office/spreadsheetml/2014/revision" mc:Ignorable="xr" xr:uid="{24217C25-2407-4006-8824-7B0B54424851}" name="PivotTable78" cacheId="17"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9:M13" firstHeaderRow="1" firstDataRow="2" firstDataCol="1"/>
  <pivotFields count="8">
    <pivotField dataField="1" showAll="0"/>
    <pivotField showAll="0"/>
    <pivotField showAll="0"/>
    <pivotField showAll="0"/>
    <pivotField axis="axisRow" showAll="0">
      <items count="3">
        <item x="1"/>
        <item x="0"/>
        <item t="default"/>
      </items>
    </pivotField>
    <pivotField showAll="0"/>
    <pivotField showAll="0"/>
    <pivotField axis="axisCol" showAll="0">
      <items count="3">
        <item x="1"/>
        <item x="0"/>
        <item t="default"/>
      </items>
    </pivotField>
  </pivotFields>
  <rowFields count="1">
    <field x="4"/>
  </rowFields>
  <rowItems count="3">
    <i>
      <x/>
    </i>
    <i>
      <x v="1"/>
    </i>
    <i t="grand">
      <x/>
    </i>
  </rowItems>
  <colFields count="1">
    <field x="7"/>
  </colFields>
  <colItems count="3">
    <i>
      <x/>
    </i>
    <i>
      <x v="1"/>
    </i>
    <i t="grand">
      <x/>
    </i>
  </colItems>
  <dataFields count="1">
    <dataField name="ספירה של Ca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4.xml><?xml version="1.0" encoding="utf-8"?>
<pivotTableDefinition xmlns="http://schemas.openxmlformats.org/spreadsheetml/2006/main" xmlns:mc="http://schemas.openxmlformats.org/markup-compatibility/2006" xmlns:xr="http://schemas.microsoft.com/office/spreadsheetml/2014/revision" mc:Ignorable="xr" xr:uid="{7CEEF8ED-111F-4982-8435-8BA229E3EFCA}" name="PivotTable77" cacheId="17"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2:M6" firstHeaderRow="1" firstDataRow="2" firstDataCol="1"/>
  <pivotFields count="8">
    <pivotField dataField="1" showAll="0"/>
    <pivotField showAll="0"/>
    <pivotField showAll="0"/>
    <pivotField axis="axisRow" showAll="0">
      <items count="3">
        <item x="1"/>
        <item x="0"/>
        <item t="default"/>
      </items>
    </pivotField>
    <pivotField showAll="0"/>
    <pivotField showAll="0"/>
    <pivotField showAll="0"/>
    <pivotField axis="axisCol" showAll="0">
      <items count="3">
        <item x="1"/>
        <item x="0"/>
        <item t="default"/>
      </items>
    </pivotField>
  </pivotFields>
  <rowFields count="1">
    <field x="3"/>
  </rowFields>
  <rowItems count="3">
    <i>
      <x/>
    </i>
    <i>
      <x v="1"/>
    </i>
    <i t="grand">
      <x/>
    </i>
  </rowItems>
  <colFields count="1">
    <field x="7"/>
  </colFields>
  <colItems count="3">
    <i>
      <x/>
    </i>
    <i>
      <x v="1"/>
    </i>
    <i t="grand">
      <x/>
    </i>
  </colItems>
  <dataFields count="1">
    <dataField name="ספירה של Ca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5.xml><?xml version="1.0" encoding="utf-8"?>
<pivotTableDefinition xmlns="http://schemas.openxmlformats.org/spreadsheetml/2006/main" xmlns:mc="http://schemas.openxmlformats.org/markup-compatibility/2006" xmlns:xr="http://schemas.microsoft.com/office/spreadsheetml/2014/revision" mc:Ignorable="xr" xr:uid="{208BD134-C9D6-471D-83E2-69E1698F2E8C}" name="PivotTable80" cacheId="17"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23:M27" firstHeaderRow="1" firstDataRow="2" firstDataCol="1"/>
  <pivotFields count="8">
    <pivotField dataField="1" showAll="0"/>
    <pivotField showAll="0"/>
    <pivotField showAll="0"/>
    <pivotField showAll="0"/>
    <pivotField showAll="0"/>
    <pivotField showAll="0"/>
    <pivotField axis="axisRow" showAll="0">
      <items count="3">
        <item x="1"/>
        <item x="0"/>
        <item t="default"/>
      </items>
    </pivotField>
    <pivotField axis="axisCol" showAll="0">
      <items count="3">
        <item x="1"/>
        <item x="0"/>
        <item t="default"/>
      </items>
    </pivotField>
  </pivotFields>
  <rowFields count="1">
    <field x="6"/>
  </rowFields>
  <rowItems count="3">
    <i>
      <x/>
    </i>
    <i>
      <x v="1"/>
    </i>
    <i t="grand">
      <x/>
    </i>
  </rowItems>
  <colFields count="1">
    <field x="7"/>
  </colFields>
  <colItems count="3">
    <i>
      <x/>
    </i>
    <i>
      <x v="1"/>
    </i>
    <i t="grand">
      <x/>
    </i>
  </colItems>
  <dataFields count="1">
    <dataField name="ספירה של Ca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6.xml><?xml version="1.0" encoding="utf-8"?>
<pivotTableDefinition xmlns="http://schemas.openxmlformats.org/spreadsheetml/2006/main" xmlns:mc="http://schemas.openxmlformats.org/markup-compatibility/2006" xmlns:xr="http://schemas.microsoft.com/office/spreadsheetml/2014/revision" mc:Ignorable="xr" xr:uid="{81A4AA9A-51A7-4EFA-B01A-544052AD622D}" name="PivotTable82" cacheId="18"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9:M13" firstHeaderRow="1" firstDataRow="2" firstDataCol="1"/>
  <pivotFields count="8">
    <pivotField dataField="1" showAll="0"/>
    <pivotField showAll="0"/>
    <pivotField showAll="0"/>
    <pivotField showAll="0"/>
    <pivotField axis="axisRow" showAll="0">
      <items count="3">
        <item x="1"/>
        <item x="0"/>
        <item t="default"/>
      </items>
    </pivotField>
    <pivotField showAll="0"/>
    <pivotField showAll="0"/>
    <pivotField axis="axisCol" showAll="0">
      <items count="3">
        <item x="1"/>
        <item x="0"/>
        <item t="default"/>
      </items>
    </pivotField>
  </pivotFields>
  <rowFields count="1">
    <field x="4"/>
  </rowFields>
  <rowItems count="3">
    <i>
      <x/>
    </i>
    <i>
      <x v="1"/>
    </i>
    <i t="grand">
      <x/>
    </i>
  </rowItems>
  <colFields count="1">
    <field x="7"/>
  </colFields>
  <colItems count="3">
    <i>
      <x/>
    </i>
    <i>
      <x v="1"/>
    </i>
    <i t="grand">
      <x/>
    </i>
  </colItems>
  <dataFields count="1">
    <dataField name="ספירה של Ca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7.xml><?xml version="1.0" encoding="utf-8"?>
<pivotTableDefinition xmlns="http://schemas.openxmlformats.org/spreadsheetml/2006/main" xmlns:mc="http://schemas.openxmlformats.org/markup-compatibility/2006" xmlns:xr="http://schemas.microsoft.com/office/spreadsheetml/2014/revision" mc:Ignorable="xr" xr:uid="{C08BA18E-00E7-454D-8A14-45735CE30E94}" name="PivotTable81" cacheId="18"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2:M6" firstHeaderRow="1" firstDataRow="2" firstDataCol="1"/>
  <pivotFields count="8">
    <pivotField dataField="1" showAll="0"/>
    <pivotField showAll="0"/>
    <pivotField showAll="0"/>
    <pivotField axis="axisRow" showAll="0">
      <items count="3">
        <item x="1"/>
        <item x="0"/>
        <item t="default"/>
      </items>
    </pivotField>
    <pivotField showAll="0"/>
    <pivotField showAll="0"/>
    <pivotField showAll="0"/>
    <pivotField axis="axisCol" showAll="0">
      <items count="3">
        <item x="1"/>
        <item x="0"/>
        <item t="default"/>
      </items>
    </pivotField>
  </pivotFields>
  <rowFields count="1">
    <field x="3"/>
  </rowFields>
  <rowItems count="3">
    <i>
      <x/>
    </i>
    <i>
      <x v="1"/>
    </i>
    <i t="grand">
      <x/>
    </i>
  </rowItems>
  <colFields count="1">
    <field x="7"/>
  </colFields>
  <colItems count="3">
    <i>
      <x/>
    </i>
    <i>
      <x v="1"/>
    </i>
    <i t="grand">
      <x/>
    </i>
  </colItems>
  <dataFields count="1">
    <dataField name="ספירה של Ca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8.xml><?xml version="1.0" encoding="utf-8"?>
<pivotTableDefinition xmlns="http://schemas.openxmlformats.org/spreadsheetml/2006/main" xmlns:mc="http://schemas.openxmlformats.org/markup-compatibility/2006" xmlns:xr="http://schemas.microsoft.com/office/spreadsheetml/2014/revision" mc:Ignorable="xr" xr:uid="{4C0B878A-9071-41B5-9DAD-D41E983C3F1A}" name="PivotTable83" cacheId="18"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16:M20" firstHeaderRow="1" firstDataRow="2" firstDataCol="1"/>
  <pivotFields count="8">
    <pivotField dataField="1" showAll="0"/>
    <pivotField showAll="0"/>
    <pivotField showAll="0"/>
    <pivotField showAll="0"/>
    <pivotField showAll="0"/>
    <pivotField showAll="0"/>
    <pivotField axis="axisRow" showAll="0">
      <items count="3">
        <item x="1"/>
        <item x="0"/>
        <item t="default"/>
      </items>
    </pivotField>
    <pivotField axis="axisCol" showAll="0">
      <items count="3">
        <item x="1"/>
        <item x="0"/>
        <item t="default"/>
      </items>
    </pivotField>
  </pivotFields>
  <rowFields count="1">
    <field x="6"/>
  </rowFields>
  <rowItems count="3">
    <i>
      <x/>
    </i>
    <i>
      <x v="1"/>
    </i>
    <i t="grand">
      <x/>
    </i>
  </rowItems>
  <colFields count="1">
    <field x="7"/>
  </colFields>
  <colItems count="3">
    <i>
      <x/>
    </i>
    <i>
      <x v="1"/>
    </i>
    <i t="grand">
      <x/>
    </i>
  </colItems>
  <dataFields count="1">
    <dataField name="ספירה של Ca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9.xml><?xml version="1.0" encoding="utf-8"?>
<pivotTableDefinition xmlns="http://schemas.openxmlformats.org/spreadsheetml/2006/main" xmlns:mc="http://schemas.openxmlformats.org/markup-compatibility/2006" xmlns:xr="http://schemas.microsoft.com/office/spreadsheetml/2014/revision" mc:Ignorable="xr" xr:uid="{4FCB042B-C724-456A-8F56-83A17BFE4095}" name="PivotTable44" cacheId="4"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11:M15" firstHeaderRow="1" firstDataRow="2" firstDataCol="1"/>
  <pivotFields count="8">
    <pivotField dataField="1" showAll="0"/>
    <pivotField showAll="0"/>
    <pivotField showAll="0"/>
    <pivotField axis="axisRow" showAll="0">
      <items count="3">
        <item x="1"/>
        <item x="0"/>
        <item t="default"/>
      </items>
    </pivotField>
    <pivotField showAll="0"/>
    <pivotField showAll="0"/>
    <pivotField showAll="0"/>
    <pivotField axis="axisCol" showAll="0">
      <items count="3">
        <item x="1"/>
        <item x="0"/>
        <item t="default"/>
      </items>
    </pivotField>
  </pivotFields>
  <rowFields count="1">
    <field x="3"/>
  </rowFields>
  <rowItems count="3">
    <i>
      <x/>
    </i>
    <i>
      <x v="1"/>
    </i>
    <i t="grand">
      <x/>
    </i>
  </rowItems>
  <colFields count="1">
    <field x="7"/>
  </colFields>
  <colItems count="3">
    <i>
      <x/>
    </i>
    <i>
      <x v="1"/>
    </i>
    <i t="grand">
      <x/>
    </i>
  </colItems>
  <dataFields count="1">
    <dataField name="ספירה של Car" fld="0" subtotal="count" baseField="0" baseItem="0"/>
  </dataFields>
  <formats count="30">
    <format dxfId="51">
      <pivotArea type="all" dataOnly="0" outline="0" fieldPosition="0"/>
    </format>
    <format dxfId="50">
      <pivotArea outline="0" collapsedLevelsAreSubtotals="1" fieldPosition="0"/>
    </format>
    <format dxfId="49">
      <pivotArea type="origin" dataOnly="0" labelOnly="1" outline="0" fieldPosition="0"/>
    </format>
    <format dxfId="48">
      <pivotArea field="7" type="button" dataOnly="0" labelOnly="1" outline="0" axis="axisCol" fieldPosition="0"/>
    </format>
    <format dxfId="47">
      <pivotArea type="topRight" dataOnly="0" labelOnly="1" outline="0" fieldPosition="0"/>
    </format>
    <format dxfId="46">
      <pivotArea field="3" type="button" dataOnly="0" labelOnly="1" outline="0" axis="axisRow" fieldPosition="0"/>
    </format>
    <format dxfId="45">
      <pivotArea dataOnly="0" labelOnly="1" fieldPosition="0">
        <references count="1">
          <reference field="3" count="0"/>
        </references>
      </pivotArea>
    </format>
    <format dxfId="44">
      <pivotArea dataOnly="0" labelOnly="1" grandRow="1" outline="0" fieldPosition="0"/>
    </format>
    <format dxfId="43">
      <pivotArea dataOnly="0" labelOnly="1" fieldPosition="0">
        <references count="1">
          <reference field="7" count="0"/>
        </references>
      </pivotArea>
    </format>
    <format dxfId="42">
      <pivotArea dataOnly="0" labelOnly="1" grandCol="1" outline="0" fieldPosition="0"/>
    </format>
    <format dxfId="41">
      <pivotArea type="all" dataOnly="0" outline="0" fieldPosition="0"/>
    </format>
    <format dxfId="40">
      <pivotArea outline="0" collapsedLevelsAreSubtotals="1" fieldPosition="0"/>
    </format>
    <format dxfId="39">
      <pivotArea type="origin" dataOnly="0" labelOnly="1" outline="0" fieldPosition="0"/>
    </format>
    <format dxfId="38">
      <pivotArea field="7" type="button" dataOnly="0" labelOnly="1" outline="0" axis="axisCol" fieldPosition="0"/>
    </format>
    <format dxfId="37">
      <pivotArea type="topRight" dataOnly="0" labelOnly="1" outline="0" fieldPosition="0"/>
    </format>
    <format dxfId="36">
      <pivotArea field="3" type="button" dataOnly="0" labelOnly="1" outline="0" axis="axisRow" fieldPosition="0"/>
    </format>
    <format dxfId="35">
      <pivotArea dataOnly="0" labelOnly="1" fieldPosition="0">
        <references count="1">
          <reference field="3" count="0"/>
        </references>
      </pivotArea>
    </format>
    <format dxfId="34">
      <pivotArea dataOnly="0" labelOnly="1" grandRow="1" outline="0" fieldPosition="0"/>
    </format>
    <format dxfId="33">
      <pivotArea dataOnly="0" labelOnly="1" fieldPosition="0">
        <references count="1">
          <reference field="7" count="0"/>
        </references>
      </pivotArea>
    </format>
    <format dxfId="32">
      <pivotArea dataOnly="0" labelOnly="1" grandCol="1" outline="0" fieldPosition="0"/>
    </format>
    <format dxfId="31">
      <pivotArea type="all" dataOnly="0" outline="0" fieldPosition="0"/>
    </format>
    <format dxfId="30">
      <pivotArea outline="0" collapsedLevelsAreSubtotals="1" fieldPosition="0"/>
    </format>
    <format dxfId="29">
      <pivotArea type="origin" dataOnly="0" labelOnly="1" outline="0" fieldPosition="0"/>
    </format>
    <format dxfId="28">
      <pivotArea field="7" type="button" dataOnly="0" labelOnly="1" outline="0" axis="axisCol" fieldPosition="0"/>
    </format>
    <format dxfId="27">
      <pivotArea type="topRight" dataOnly="0" labelOnly="1" outline="0" fieldPosition="0"/>
    </format>
    <format dxfId="26">
      <pivotArea field="3" type="button" dataOnly="0" labelOnly="1" outline="0" axis="axisRow" fieldPosition="0"/>
    </format>
    <format dxfId="25">
      <pivotArea dataOnly="0" labelOnly="1" fieldPosition="0">
        <references count="1">
          <reference field="3" count="0"/>
        </references>
      </pivotArea>
    </format>
    <format dxfId="24">
      <pivotArea dataOnly="0" labelOnly="1" grandRow="1" outline="0" fieldPosition="0"/>
    </format>
    <format dxfId="23">
      <pivotArea dataOnly="0" labelOnly="1" fieldPosition="0">
        <references count="1">
          <reference field="7" count="0"/>
        </references>
      </pivotArea>
    </format>
    <format dxfId="22">
      <pivotArea dataOnly="0" labelOnly="1" grandCol="1"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BEF7283-649C-4478-8730-506F7257B3BC}" name="PivotTable2" cacheId="0"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10:M18" firstHeaderRow="1" firstDataRow="2" firstDataCol="1"/>
  <pivotFields count="8">
    <pivotField dataField="1" showAll="0"/>
    <pivotField showAll="0"/>
    <pivotField axis="axisRow" showAll="0">
      <items count="7">
        <item x="4"/>
        <item x="3"/>
        <item x="2"/>
        <item x="1"/>
        <item x="5"/>
        <item x="0"/>
        <item t="default"/>
      </items>
    </pivotField>
    <pivotField showAll="0"/>
    <pivotField showAll="0"/>
    <pivotField showAll="0"/>
    <pivotField showAll="0"/>
    <pivotField axis="axisCol" showAll="0">
      <items count="3">
        <item x="1"/>
        <item x="0"/>
        <item t="default"/>
      </items>
    </pivotField>
  </pivotFields>
  <rowFields count="1">
    <field x="2"/>
  </rowFields>
  <rowItems count="7">
    <i>
      <x/>
    </i>
    <i>
      <x v="1"/>
    </i>
    <i>
      <x v="2"/>
    </i>
    <i>
      <x v="3"/>
    </i>
    <i>
      <x v="4"/>
    </i>
    <i>
      <x v="5"/>
    </i>
    <i t="grand">
      <x/>
    </i>
  </rowItems>
  <colFields count="1">
    <field x="7"/>
  </colFields>
  <colItems count="3">
    <i>
      <x/>
    </i>
    <i>
      <x v="1"/>
    </i>
    <i t="grand">
      <x/>
    </i>
  </colItems>
  <dataFields count="1">
    <dataField name=" Car Model" fld="0" subtotal="count" baseField="0" baseItem="0"/>
  </dataFields>
  <formats count="33">
    <format dxfId="1685">
      <pivotArea type="origin" dataOnly="0" labelOnly="1" outline="0" fieldPosition="0"/>
    </format>
    <format dxfId="1684">
      <pivotArea type="all" dataOnly="0" outline="0" fieldPosition="0"/>
    </format>
    <format dxfId="1683">
      <pivotArea outline="0" collapsedLevelsAreSubtotals="1" fieldPosition="0"/>
    </format>
    <format dxfId="1682">
      <pivotArea type="origin" dataOnly="0" labelOnly="1" outline="0" fieldPosition="0"/>
    </format>
    <format dxfId="1681">
      <pivotArea field="7" type="button" dataOnly="0" labelOnly="1" outline="0" axis="axisCol" fieldPosition="0"/>
    </format>
    <format dxfId="1680">
      <pivotArea type="topRight" dataOnly="0" labelOnly="1" outline="0" fieldPosition="0"/>
    </format>
    <format dxfId="1679">
      <pivotArea field="2" type="button" dataOnly="0" labelOnly="1" outline="0" axis="axisRow" fieldPosition="0"/>
    </format>
    <format dxfId="1678">
      <pivotArea dataOnly="0" labelOnly="1" fieldPosition="0">
        <references count="1">
          <reference field="2" count="0"/>
        </references>
      </pivotArea>
    </format>
    <format dxfId="1677">
      <pivotArea dataOnly="0" labelOnly="1" grandRow="1" outline="0" fieldPosition="0"/>
    </format>
    <format dxfId="1676">
      <pivotArea dataOnly="0" labelOnly="1" fieldPosition="0">
        <references count="1">
          <reference field="7" count="0"/>
        </references>
      </pivotArea>
    </format>
    <format dxfId="1675">
      <pivotArea dataOnly="0" labelOnly="1" grandCol="1" outline="0" fieldPosition="0"/>
    </format>
    <format dxfId="1674">
      <pivotArea type="all" dataOnly="0" outline="0" fieldPosition="0"/>
    </format>
    <format dxfId="1673">
      <pivotArea outline="0" collapsedLevelsAreSubtotals="1" fieldPosition="0"/>
    </format>
    <format dxfId="1672">
      <pivotArea type="origin" dataOnly="0" labelOnly="1" outline="0" fieldPosition="0"/>
    </format>
    <format dxfId="1671">
      <pivotArea field="7" type="button" dataOnly="0" labelOnly="1" outline="0" axis="axisCol" fieldPosition="0"/>
    </format>
    <format dxfId="1670">
      <pivotArea type="topRight" dataOnly="0" labelOnly="1" outline="0" fieldPosition="0"/>
    </format>
    <format dxfId="1669">
      <pivotArea field="2" type="button" dataOnly="0" labelOnly="1" outline="0" axis="axisRow" fieldPosition="0"/>
    </format>
    <format dxfId="1668">
      <pivotArea dataOnly="0" labelOnly="1" fieldPosition="0">
        <references count="1">
          <reference field="2" count="0"/>
        </references>
      </pivotArea>
    </format>
    <format dxfId="1667">
      <pivotArea dataOnly="0" labelOnly="1" grandRow="1" outline="0" fieldPosition="0"/>
    </format>
    <format dxfId="1666">
      <pivotArea dataOnly="0" labelOnly="1" fieldPosition="0">
        <references count="1">
          <reference field="7" count="0"/>
        </references>
      </pivotArea>
    </format>
    <format dxfId="1665">
      <pivotArea dataOnly="0" labelOnly="1" grandCol="1" outline="0" fieldPosition="0"/>
    </format>
    <format dxfId="1664">
      <pivotArea type="all" dataOnly="0" outline="0" fieldPosition="0"/>
    </format>
    <format dxfId="1663">
      <pivotArea outline="0" collapsedLevelsAreSubtotals="1" fieldPosition="0"/>
    </format>
    <format dxfId="1662">
      <pivotArea type="origin" dataOnly="0" labelOnly="1" outline="0" fieldPosition="0"/>
    </format>
    <format dxfId="1661">
      <pivotArea field="7" type="button" dataOnly="0" labelOnly="1" outline="0" axis="axisCol" fieldPosition="0"/>
    </format>
    <format dxfId="1660">
      <pivotArea type="topRight" dataOnly="0" labelOnly="1" outline="0" fieldPosition="0"/>
    </format>
    <format dxfId="1659">
      <pivotArea field="2" type="button" dataOnly="0" labelOnly="1" outline="0" axis="axisRow" fieldPosition="0"/>
    </format>
    <format dxfId="1658">
      <pivotArea dataOnly="0" labelOnly="1" fieldPosition="0">
        <references count="1">
          <reference field="2" count="0"/>
        </references>
      </pivotArea>
    </format>
    <format dxfId="1657">
      <pivotArea dataOnly="0" labelOnly="1" grandRow="1" outline="0" fieldPosition="0"/>
    </format>
    <format dxfId="1656">
      <pivotArea dataOnly="0" labelOnly="1" fieldPosition="0">
        <references count="1">
          <reference field="7" count="0"/>
        </references>
      </pivotArea>
    </format>
    <format dxfId="1655">
      <pivotArea dataOnly="0" labelOnly="1" grandCol="1" outline="0" fieldPosition="0"/>
    </format>
    <format dxfId="1654">
      <pivotArea type="origin" dataOnly="0" labelOnly="1" outline="0" fieldPosition="0"/>
    </format>
    <format dxfId="1653">
      <pivotArea type="origin" dataOnly="0" labelOnly="1"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0.xml><?xml version="1.0" encoding="utf-8"?>
<pivotTableDefinition xmlns="http://schemas.openxmlformats.org/spreadsheetml/2006/main" xmlns:mc="http://schemas.openxmlformats.org/markup-compatibility/2006" xmlns:xr="http://schemas.microsoft.com/office/spreadsheetml/2014/revision" mc:Ignorable="xr" xr:uid="{D10457D3-136C-460D-8000-80139F74A3EA}" name="PivotTable43" cacheId="4"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2:M8" firstHeaderRow="1" firstDataRow="2" firstDataCol="1"/>
  <pivotFields count="8">
    <pivotField dataField="1" showAll="0"/>
    <pivotField showAll="0"/>
    <pivotField axis="axisRow" showAll="0">
      <items count="5">
        <item x="3"/>
        <item x="2"/>
        <item x="1"/>
        <item x="0"/>
        <item t="default"/>
      </items>
    </pivotField>
    <pivotField showAll="0"/>
    <pivotField showAll="0"/>
    <pivotField showAll="0"/>
    <pivotField showAll="0"/>
    <pivotField axis="axisCol" showAll="0">
      <items count="3">
        <item x="1"/>
        <item x="0"/>
        <item t="default"/>
      </items>
    </pivotField>
  </pivotFields>
  <rowFields count="1">
    <field x="2"/>
  </rowFields>
  <rowItems count="5">
    <i>
      <x/>
    </i>
    <i>
      <x v="1"/>
    </i>
    <i>
      <x v="2"/>
    </i>
    <i>
      <x v="3"/>
    </i>
    <i t="grand">
      <x/>
    </i>
  </rowItems>
  <colFields count="1">
    <field x="7"/>
  </colFields>
  <colItems count="3">
    <i>
      <x/>
    </i>
    <i>
      <x v="1"/>
    </i>
    <i t="grand">
      <x/>
    </i>
  </colItems>
  <dataFields count="1">
    <dataField name="ספירה של Car" fld="0" subtotal="count" baseField="0" baseItem="0"/>
  </dataFields>
  <formats count="30">
    <format dxfId="81">
      <pivotArea type="all" dataOnly="0" outline="0" fieldPosition="0"/>
    </format>
    <format dxfId="80">
      <pivotArea outline="0" collapsedLevelsAreSubtotals="1" fieldPosition="0"/>
    </format>
    <format dxfId="79">
      <pivotArea type="origin" dataOnly="0" labelOnly="1" outline="0" fieldPosition="0"/>
    </format>
    <format dxfId="78">
      <pivotArea field="7" type="button" dataOnly="0" labelOnly="1" outline="0" axis="axisCol" fieldPosition="0"/>
    </format>
    <format dxfId="77">
      <pivotArea type="topRight" dataOnly="0" labelOnly="1" outline="0" fieldPosition="0"/>
    </format>
    <format dxfId="76">
      <pivotArea field="2" type="button" dataOnly="0" labelOnly="1" outline="0" axis="axisRow" fieldPosition="0"/>
    </format>
    <format dxfId="75">
      <pivotArea dataOnly="0" labelOnly="1" fieldPosition="0">
        <references count="1">
          <reference field="2" count="0"/>
        </references>
      </pivotArea>
    </format>
    <format dxfId="74">
      <pivotArea dataOnly="0" labelOnly="1" grandRow="1" outline="0" fieldPosition="0"/>
    </format>
    <format dxfId="73">
      <pivotArea dataOnly="0" labelOnly="1" fieldPosition="0">
        <references count="1">
          <reference field="7" count="0"/>
        </references>
      </pivotArea>
    </format>
    <format dxfId="72">
      <pivotArea dataOnly="0" labelOnly="1" grandCol="1" outline="0" fieldPosition="0"/>
    </format>
    <format dxfId="71">
      <pivotArea type="all" dataOnly="0" outline="0" fieldPosition="0"/>
    </format>
    <format dxfId="70">
      <pivotArea outline="0" collapsedLevelsAreSubtotals="1" fieldPosition="0"/>
    </format>
    <format dxfId="69">
      <pivotArea type="origin" dataOnly="0" labelOnly="1" outline="0" fieldPosition="0"/>
    </format>
    <format dxfId="68">
      <pivotArea field="7" type="button" dataOnly="0" labelOnly="1" outline="0" axis="axisCol" fieldPosition="0"/>
    </format>
    <format dxfId="67">
      <pivotArea type="topRight" dataOnly="0" labelOnly="1" outline="0" fieldPosition="0"/>
    </format>
    <format dxfId="66">
      <pivotArea field="2" type="button" dataOnly="0" labelOnly="1" outline="0" axis="axisRow" fieldPosition="0"/>
    </format>
    <format dxfId="65">
      <pivotArea dataOnly="0" labelOnly="1" fieldPosition="0">
        <references count="1">
          <reference field="2" count="0"/>
        </references>
      </pivotArea>
    </format>
    <format dxfId="64">
      <pivotArea dataOnly="0" labelOnly="1" grandRow="1" outline="0" fieldPosition="0"/>
    </format>
    <format dxfId="63">
      <pivotArea dataOnly="0" labelOnly="1" fieldPosition="0">
        <references count="1">
          <reference field="7" count="0"/>
        </references>
      </pivotArea>
    </format>
    <format dxfId="62">
      <pivotArea dataOnly="0" labelOnly="1" grandCol="1" outline="0" fieldPosition="0"/>
    </format>
    <format dxfId="61">
      <pivotArea type="all" dataOnly="0" outline="0" fieldPosition="0"/>
    </format>
    <format dxfId="60">
      <pivotArea outline="0" collapsedLevelsAreSubtotals="1" fieldPosition="0"/>
    </format>
    <format dxfId="59">
      <pivotArea type="origin" dataOnly="0" labelOnly="1" outline="0" fieldPosition="0"/>
    </format>
    <format dxfId="58">
      <pivotArea field="7" type="button" dataOnly="0" labelOnly="1" outline="0" axis="axisCol" fieldPosition="0"/>
    </format>
    <format dxfId="57">
      <pivotArea type="topRight" dataOnly="0" labelOnly="1" outline="0" fieldPosition="0"/>
    </format>
    <format dxfId="56">
      <pivotArea field="2" type="button" dataOnly="0" labelOnly="1" outline="0" axis="axisRow" fieldPosition="0"/>
    </format>
    <format dxfId="55">
      <pivotArea dataOnly="0" labelOnly="1" fieldPosition="0">
        <references count="1">
          <reference field="2" count="0"/>
        </references>
      </pivotArea>
    </format>
    <format dxfId="54">
      <pivotArea dataOnly="0" labelOnly="1" grandRow="1" outline="0" fieldPosition="0"/>
    </format>
    <format dxfId="53">
      <pivotArea dataOnly="0" labelOnly="1" fieldPosition="0">
        <references count="1">
          <reference field="7" count="0"/>
        </references>
      </pivotArea>
    </format>
    <format dxfId="52">
      <pivotArea dataOnly="0" labelOnly="1" grandCol="1"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1.xml><?xml version="1.0" encoding="utf-8"?>
<pivotTableDefinition xmlns="http://schemas.openxmlformats.org/spreadsheetml/2006/main" xmlns:mc="http://schemas.openxmlformats.org/markup-compatibility/2006" xmlns:xr="http://schemas.microsoft.com/office/spreadsheetml/2014/revision" mc:Ignorable="xr" xr:uid="{67CAE475-D740-4E8A-810B-E9F9F3F2A4BA}" name="PivotTable47" cacheId="4"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33:M37" firstHeaderRow="1" firstDataRow="2" firstDataCol="1"/>
  <pivotFields count="8">
    <pivotField dataField="1" showAll="0"/>
    <pivotField showAll="0"/>
    <pivotField showAll="0"/>
    <pivotField showAll="0"/>
    <pivotField showAll="0"/>
    <pivotField showAll="0"/>
    <pivotField axis="axisRow" showAll="0">
      <items count="3">
        <item x="1"/>
        <item x="0"/>
        <item t="default"/>
      </items>
    </pivotField>
    <pivotField axis="axisCol" showAll="0">
      <items count="3">
        <item x="1"/>
        <item x="0"/>
        <item t="default"/>
      </items>
    </pivotField>
  </pivotFields>
  <rowFields count="1">
    <field x="6"/>
  </rowFields>
  <rowItems count="3">
    <i>
      <x/>
    </i>
    <i>
      <x v="1"/>
    </i>
    <i t="grand">
      <x/>
    </i>
  </rowItems>
  <colFields count="1">
    <field x="7"/>
  </colFields>
  <colItems count="3">
    <i>
      <x/>
    </i>
    <i>
      <x v="1"/>
    </i>
    <i t="grand">
      <x/>
    </i>
  </colItems>
  <dataFields count="1">
    <dataField name="ספירה של Car" fld="0" subtotal="count" baseField="0" baseItem="0"/>
  </dataFields>
  <formats count="30">
    <format dxfId="111">
      <pivotArea type="all" dataOnly="0" outline="0" fieldPosition="0"/>
    </format>
    <format dxfId="110">
      <pivotArea outline="0" collapsedLevelsAreSubtotals="1" fieldPosition="0"/>
    </format>
    <format dxfId="109">
      <pivotArea type="origin" dataOnly="0" labelOnly="1" outline="0" fieldPosition="0"/>
    </format>
    <format dxfId="108">
      <pivotArea field="7" type="button" dataOnly="0" labelOnly="1" outline="0" axis="axisCol" fieldPosition="0"/>
    </format>
    <format dxfId="107">
      <pivotArea type="topRight" dataOnly="0" labelOnly="1" outline="0" fieldPosition="0"/>
    </format>
    <format dxfId="106">
      <pivotArea field="6" type="button" dataOnly="0" labelOnly="1" outline="0" axis="axisRow" fieldPosition="0"/>
    </format>
    <format dxfId="105">
      <pivotArea dataOnly="0" labelOnly="1" fieldPosition="0">
        <references count="1">
          <reference field="6" count="0"/>
        </references>
      </pivotArea>
    </format>
    <format dxfId="104">
      <pivotArea dataOnly="0" labelOnly="1" grandRow="1" outline="0" fieldPosition="0"/>
    </format>
    <format dxfId="103">
      <pivotArea dataOnly="0" labelOnly="1" fieldPosition="0">
        <references count="1">
          <reference field="7" count="0"/>
        </references>
      </pivotArea>
    </format>
    <format dxfId="102">
      <pivotArea dataOnly="0" labelOnly="1" grandCol="1" outline="0" fieldPosition="0"/>
    </format>
    <format dxfId="101">
      <pivotArea type="all" dataOnly="0" outline="0" fieldPosition="0"/>
    </format>
    <format dxfId="100">
      <pivotArea outline="0" collapsedLevelsAreSubtotals="1" fieldPosition="0"/>
    </format>
    <format dxfId="99">
      <pivotArea type="origin" dataOnly="0" labelOnly="1" outline="0" fieldPosition="0"/>
    </format>
    <format dxfId="98">
      <pivotArea field="7" type="button" dataOnly="0" labelOnly="1" outline="0" axis="axisCol" fieldPosition="0"/>
    </format>
    <format dxfId="97">
      <pivotArea type="topRight" dataOnly="0" labelOnly="1" outline="0" fieldPosition="0"/>
    </format>
    <format dxfId="96">
      <pivotArea field="6" type="button" dataOnly="0" labelOnly="1" outline="0" axis="axisRow" fieldPosition="0"/>
    </format>
    <format dxfId="95">
      <pivotArea dataOnly="0" labelOnly="1" fieldPosition="0">
        <references count="1">
          <reference field="6" count="0"/>
        </references>
      </pivotArea>
    </format>
    <format dxfId="94">
      <pivotArea dataOnly="0" labelOnly="1" grandRow="1" outline="0" fieldPosition="0"/>
    </format>
    <format dxfId="93">
      <pivotArea dataOnly="0" labelOnly="1" fieldPosition="0">
        <references count="1">
          <reference field="7" count="0"/>
        </references>
      </pivotArea>
    </format>
    <format dxfId="92">
      <pivotArea dataOnly="0" labelOnly="1" grandCol="1" outline="0" fieldPosition="0"/>
    </format>
    <format dxfId="91">
      <pivotArea type="all" dataOnly="0" outline="0" fieldPosition="0"/>
    </format>
    <format dxfId="90">
      <pivotArea outline="0" collapsedLevelsAreSubtotals="1" fieldPosition="0"/>
    </format>
    <format dxfId="89">
      <pivotArea type="origin" dataOnly="0" labelOnly="1" outline="0" fieldPosition="0"/>
    </format>
    <format dxfId="88">
      <pivotArea field="7" type="button" dataOnly="0" labelOnly="1" outline="0" axis="axisCol" fieldPosition="0"/>
    </format>
    <format dxfId="87">
      <pivotArea type="topRight" dataOnly="0" labelOnly="1" outline="0" fieldPosition="0"/>
    </format>
    <format dxfId="86">
      <pivotArea field="6" type="button" dataOnly="0" labelOnly="1" outline="0" axis="axisRow" fieldPosition="0"/>
    </format>
    <format dxfId="85">
      <pivotArea dataOnly="0" labelOnly="1" fieldPosition="0">
        <references count="1">
          <reference field="6" count="0"/>
        </references>
      </pivotArea>
    </format>
    <format dxfId="84">
      <pivotArea dataOnly="0" labelOnly="1" grandRow="1" outline="0" fieldPosition="0"/>
    </format>
    <format dxfId="83">
      <pivotArea dataOnly="0" labelOnly="1" fieldPosition="0">
        <references count="1">
          <reference field="7" count="0"/>
        </references>
      </pivotArea>
    </format>
    <format dxfId="82">
      <pivotArea dataOnly="0" labelOnly="1" grandCol="1"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2.xml><?xml version="1.0" encoding="utf-8"?>
<pivotTableDefinition xmlns="http://schemas.openxmlformats.org/spreadsheetml/2006/main" xmlns:mc="http://schemas.openxmlformats.org/markup-compatibility/2006" xmlns:xr="http://schemas.microsoft.com/office/spreadsheetml/2014/revision" mc:Ignorable="xr" xr:uid="{8CFC2069-8448-440B-88B2-115F0069A8C0}" name="PivotTable46" cacheId="4"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26:M30" firstHeaderRow="1" firstDataRow="2" firstDataCol="1"/>
  <pivotFields count="8">
    <pivotField dataField="1" showAll="0"/>
    <pivotField showAll="0"/>
    <pivotField showAll="0"/>
    <pivotField showAll="0"/>
    <pivotField showAll="0"/>
    <pivotField axis="axisRow" showAll="0">
      <items count="3">
        <item x="0"/>
        <item x="1"/>
        <item t="default"/>
      </items>
    </pivotField>
    <pivotField showAll="0"/>
    <pivotField axis="axisCol" showAll="0">
      <items count="3">
        <item x="1"/>
        <item x="0"/>
        <item t="default"/>
      </items>
    </pivotField>
  </pivotFields>
  <rowFields count="1">
    <field x="5"/>
  </rowFields>
  <rowItems count="3">
    <i>
      <x/>
    </i>
    <i>
      <x v="1"/>
    </i>
    <i t="grand">
      <x/>
    </i>
  </rowItems>
  <colFields count="1">
    <field x="7"/>
  </colFields>
  <colItems count="3">
    <i>
      <x/>
    </i>
    <i>
      <x v="1"/>
    </i>
    <i t="grand">
      <x/>
    </i>
  </colItems>
  <dataFields count="1">
    <dataField name="ספירה של Car" fld="0" subtotal="count" baseField="0" baseItem="0"/>
  </dataFields>
  <formats count="30">
    <format dxfId="141">
      <pivotArea type="all" dataOnly="0" outline="0" fieldPosition="0"/>
    </format>
    <format dxfId="140">
      <pivotArea outline="0" collapsedLevelsAreSubtotals="1" fieldPosition="0"/>
    </format>
    <format dxfId="139">
      <pivotArea type="origin" dataOnly="0" labelOnly="1" outline="0" fieldPosition="0"/>
    </format>
    <format dxfId="138">
      <pivotArea field="7" type="button" dataOnly="0" labelOnly="1" outline="0" axis="axisCol" fieldPosition="0"/>
    </format>
    <format dxfId="137">
      <pivotArea type="topRight" dataOnly="0" labelOnly="1" outline="0" fieldPosition="0"/>
    </format>
    <format dxfId="136">
      <pivotArea field="5" type="button" dataOnly="0" labelOnly="1" outline="0" axis="axisRow" fieldPosition="0"/>
    </format>
    <format dxfId="135">
      <pivotArea dataOnly="0" labelOnly="1" fieldPosition="0">
        <references count="1">
          <reference field="5" count="0"/>
        </references>
      </pivotArea>
    </format>
    <format dxfId="134">
      <pivotArea dataOnly="0" labelOnly="1" grandRow="1" outline="0" fieldPosition="0"/>
    </format>
    <format dxfId="133">
      <pivotArea dataOnly="0" labelOnly="1" fieldPosition="0">
        <references count="1">
          <reference field="7" count="0"/>
        </references>
      </pivotArea>
    </format>
    <format dxfId="132">
      <pivotArea dataOnly="0" labelOnly="1" grandCol="1" outline="0" fieldPosition="0"/>
    </format>
    <format dxfId="131">
      <pivotArea type="all" dataOnly="0" outline="0" fieldPosition="0"/>
    </format>
    <format dxfId="130">
      <pivotArea outline="0" collapsedLevelsAreSubtotals="1" fieldPosition="0"/>
    </format>
    <format dxfId="129">
      <pivotArea type="origin" dataOnly="0" labelOnly="1" outline="0" fieldPosition="0"/>
    </format>
    <format dxfId="128">
      <pivotArea field="7" type="button" dataOnly="0" labelOnly="1" outline="0" axis="axisCol" fieldPosition="0"/>
    </format>
    <format dxfId="127">
      <pivotArea type="topRight" dataOnly="0" labelOnly="1" outline="0" fieldPosition="0"/>
    </format>
    <format dxfId="126">
      <pivotArea field="5" type="button" dataOnly="0" labelOnly="1" outline="0" axis="axisRow" fieldPosition="0"/>
    </format>
    <format dxfId="125">
      <pivotArea dataOnly="0" labelOnly="1" fieldPosition="0">
        <references count="1">
          <reference field="5" count="0"/>
        </references>
      </pivotArea>
    </format>
    <format dxfId="124">
      <pivotArea dataOnly="0" labelOnly="1" grandRow="1" outline="0" fieldPosition="0"/>
    </format>
    <format dxfId="123">
      <pivotArea dataOnly="0" labelOnly="1" fieldPosition="0">
        <references count="1">
          <reference field="7" count="0"/>
        </references>
      </pivotArea>
    </format>
    <format dxfId="122">
      <pivotArea dataOnly="0" labelOnly="1" grandCol="1" outline="0" fieldPosition="0"/>
    </format>
    <format dxfId="121">
      <pivotArea type="all" dataOnly="0" outline="0" fieldPosition="0"/>
    </format>
    <format dxfId="120">
      <pivotArea outline="0" collapsedLevelsAreSubtotals="1" fieldPosition="0"/>
    </format>
    <format dxfId="119">
      <pivotArea type="origin" dataOnly="0" labelOnly="1" outline="0" fieldPosition="0"/>
    </format>
    <format dxfId="118">
      <pivotArea field="7" type="button" dataOnly="0" labelOnly="1" outline="0" axis="axisCol" fieldPosition="0"/>
    </format>
    <format dxfId="117">
      <pivotArea type="topRight" dataOnly="0" labelOnly="1" outline="0" fieldPosition="0"/>
    </format>
    <format dxfId="116">
      <pivotArea field="5" type="button" dataOnly="0" labelOnly="1" outline="0" axis="axisRow" fieldPosition="0"/>
    </format>
    <format dxfId="115">
      <pivotArea dataOnly="0" labelOnly="1" fieldPosition="0">
        <references count="1">
          <reference field="5" count="0"/>
        </references>
      </pivotArea>
    </format>
    <format dxfId="114">
      <pivotArea dataOnly="0" labelOnly="1" grandRow="1" outline="0" fieldPosition="0"/>
    </format>
    <format dxfId="113">
      <pivotArea dataOnly="0" labelOnly="1" fieldPosition="0">
        <references count="1">
          <reference field="7" count="0"/>
        </references>
      </pivotArea>
    </format>
    <format dxfId="112">
      <pivotArea dataOnly="0" labelOnly="1" grandCol="1"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3.xml><?xml version="1.0" encoding="utf-8"?>
<pivotTableDefinition xmlns="http://schemas.openxmlformats.org/spreadsheetml/2006/main" xmlns:mc="http://schemas.openxmlformats.org/markup-compatibility/2006" xmlns:xr="http://schemas.microsoft.com/office/spreadsheetml/2014/revision" mc:Ignorable="xr" xr:uid="{40771471-DABE-412F-B179-4BECBE997024}" name="PivotTable45" cacheId="4"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18:M23" firstHeaderRow="1" firstDataRow="2" firstDataCol="1"/>
  <pivotFields count="8">
    <pivotField dataField="1" showAll="0"/>
    <pivotField showAll="0"/>
    <pivotField showAll="0"/>
    <pivotField showAll="0"/>
    <pivotField axis="axisRow" showAll="0">
      <items count="4">
        <item x="0"/>
        <item x="1"/>
        <item x="2"/>
        <item t="default"/>
      </items>
    </pivotField>
    <pivotField showAll="0"/>
    <pivotField showAll="0"/>
    <pivotField axis="axisCol" showAll="0">
      <items count="3">
        <item x="1"/>
        <item x="0"/>
        <item t="default"/>
      </items>
    </pivotField>
  </pivotFields>
  <rowFields count="1">
    <field x="4"/>
  </rowFields>
  <rowItems count="4">
    <i>
      <x/>
    </i>
    <i>
      <x v="1"/>
    </i>
    <i>
      <x v="2"/>
    </i>
    <i t="grand">
      <x/>
    </i>
  </rowItems>
  <colFields count="1">
    <field x="7"/>
  </colFields>
  <colItems count="3">
    <i>
      <x/>
    </i>
    <i>
      <x v="1"/>
    </i>
    <i t="grand">
      <x/>
    </i>
  </colItems>
  <dataFields count="1">
    <dataField name="ספירה של Car" fld="0" subtotal="count" baseField="0" baseItem="0"/>
  </dataFields>
  <formats count="30">
    <format dxfId="171">
      <pivotArea type="all" dataOnly="0" outline="0" fieldPosition="0"/>
    </format>
    <format dxfId="170">
      <pivotArea outline="0" collapsedLevelsAreSubtotals="1" fieldPosition="0"/>
    </format>
    <format dxfId="169">
      <pivotArea type="origin" dataOnly="0" labelOnly="1" outline="0" fieldPosition="0"/>
    </format>
    <format dxfId="168">
      <pivotArea field="7" type="button" dataOnly="0" labelOnly="1" outline="0" axis="axisCol" fieldPosition="0"/>
    </format>
    <format dxfId="167">
      <pivotArea type="topRight" dataOnly="0" labelOnly="1" outline="0" fieldPosition="0"/>
    </format>
    <format dxfId="166">
      <pivotArea field="4" type="button" dataOnly="0" labelOnly="1" outline="0" axis="axisRow" fieldPosition="0"/>
    </format>
    <format dxfId="165">
      <pivotArea dataOnly="0" labelOnly="1" fieldPosition="0">
        <references count="1">
          <reference field="4" count="0"/>
        </references>
      </pivotArea>
    </format>
    <format dxfId="164">
      <pivotArea dataOnly="0" labelOnly="1" grandRow="1" outline="0" fieldPosition="0"/>
    </format>
    <format dxfId="163">
      <pivotArea dataOnly="0" labelOnly="1" fieldPosition="0">
        <references count="1">
          <reference field="7" count="0"/>
        </references>
      </pivotArea>
    </format>
    <format dxfId="162">
      <pivotArea dataOnly="0" labelOnly="1" grandCol="1" outline="0" fieldPosition="0"/>
    </format>
    <format dxfId="161">
      <pivotArea type="all" dataOnly="0" outline="0" fieldPosition="0"/>
    </format>
    <format dxfId="160">
      <pivotArea outline="0" collapsedLevelsAreSubtotals="1" fieldPosition="0"/>
    </format>
    <format dxfId="159">
      <pivotArea type="origin" dataOnly="0" labelOnly="1" outline="0" fieldPosition="0"/>
    </format>
    <format dxfId="158">
      <pivotArea field="7" type="button" dataOnly="0" labelOnly="1" outline="0" axis="axisCol" fieldPosition="0"/>
    </format>
    <format dxfId="157">
      <pivotArea type="topRight" dataOnly="0" labelOnly="1" outline="0" fieldPosition="0"/>
    </format>
    <format dxfId="156">
      <pivotArea field="4" type="button" dataOnly="0" labelOnly="1" outline="0" axis="axisRow" fieldPosition="0"/>
    </format>
    <format dxfId="155">
      <pivotArea dataOnly="0" labelOnly="1" fieldPosition="0">
        <references count="1">
          <reference field="4" count="0"/>
        </references>
      </pivotArea>
    </format>
    <format dxfId="154">
      <pivotArea dataOnly="0" labelOnly="1" grandRow="1" outline="0" fieldPosition="0"/>
    </format>
    <format dxfId="153">
      <pivotArea dataOnly="0" labelOnly="1" fieldPosition="0">
        <references count="1">
          <reference field="7" count="0"/>
        </references>
      </pivotArea>
    </format>
    <format dxfId="152">
      <pivotArea dataOnly="0" labelOnly="1" grandCol="1" outline="0" fieldPosition="0"/>
    </format>
    <format dxfId="151">
      <pivotArea type="all" dataOnly="0" outline="0" fieldPosition="0"/>
    </format>
    <format dxfId="150">
      <pivotArea outline="0" collapsedLevelsAreSubtotals="1" fieldPosition="0"/>
    </format>
    <format dxfId="149">
      <pivotArea type="origin" dataOnly="0" labelOnly="1" outline="0" fieldPosition="0"/>
    </format>
    <format dxfId="148">
      <pivotArea field="7" type="button" dataOnly="0" labelOnly="1" outline="0" axis="axisCol" fieldPosition="0"/>
    </format>
    <format dxfId="147">
      <pivotArea type="topRight" dataOnly="0" labelOnly="1" outline="0" fieldPosition="0"/>
    </format>
    <format dxfId="146">
      <pivotArea field="4" type="button" dataOnly="0" labelOnly="1" outline="0" axis="axisRow" fieldPosition="0"/>
    </format>
    <format dxfId="145">
      <pivotArea dataOnly="0" labelOnly="1" fieldPosition="0">
        <references count="1">
          <reference field="4" count="0"/>
        </references>
      </pivotArea>
    </format>
    <format dxfId="144">
      <pivotArea dataOnly="0" labelOnly="1" grandRow="1" outline="0" fieldPosition="0"/>
    </format>
    <format dxfId="143">
      <pivotArea dataOnly="0" labelOnly="1" fieldPosition="0">
        <references count="1">
          <reference field="7" count="0"/>
        </references>
      </pivotArea>
    </format>
    <format dxfId="142">
      <pivotArea dataOnly="0" labelOnly="1" grandCol="1"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4.xml><?xml version="1.0" encoding="utf-8"?>
<pivotTableDefinition xmlns="http://schemas.openxmlformats.org/spreadsheetml/2006/main" xmlns:mc="http://schemas.openxmlformats.org/markup-compatibility/2006" xmlns:xr="http://schemas.microsoft.com/office/spreadsheetml/2014/revision" mc:Ignorable="xr" xr:uid="{99A1D1DC-128D-483E-AE73-6F11EAFEDA99}" name="PivotTable84" cacheId="19"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2:M6" firstHeaderRow="1" firstDataRow="2" firstDataCol="1"/>
  <pivotFields count="8">
    <pivotField dataField="1" showAll="0"/>
    <pivotField showAll="0"/>
    <pivotField showAll="0"/>
    <pivotField axis="axisRow" showAll="0">
      <items count="3">
        <item x="1"/>
        <item x="0"/>
        <item t="default"/>
      </items>
    </pivotField>
    <pivotField showAll="0"/>
    <pivotField showAll="0"/>
    <pivotField showAll="0"/>
    <pivotField axis="axisCol" showAll="0">
      <items count="3">
        <item x="1"/>
        <item x="0"/>
        <item t="default"/>
      </items>
    </pivotField>
  </pivotFields>
  <rowFields count="1">
    <field x="3"/>
  </rowFields>
  <rowItems count="3">
    <i>
      <x/>
    </i>
    <i>
      <x v="1"/>
    </i>
    <i t="grand">
      <x/>
    </i>
  </rowItems>
  <colFields count="1">
    <field x="7"/>
  </colFields>
  <colItems count="3">
    <i>
      <x/>
    </i>
    <i>
      <x v="1"/>
    </i>
    <i t="grand">
      <x/>
    </i>
  </colItems>
  <dataFields count="1">
    <dataField name="ספירה של Ca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5.xml><?xml version="1.0" encoding="utf-8"?>
<pivotTableDefinition xmlns="http://schemas.openxmlformats.org/spreadsheetml/2006/main" xmlns:mc="http://schemas.openxmlformats.org/markup-compatibility/2006" xmlns:xr="http://schemas.microsoft.com/office/spreadsheetml/2014/revision" mc:Ignorable="xr" xr:uid="{0D4A8A81-66B6-49FE-B005-8AAE9FDAFC7A}" name="PivotTable87" cacheId="19"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24:M28" firstHeaderRow="1" firstDataRow="2" firstDataCol="1"/>
  <pivotFields count="8">
    <pivotField dataField="1" showAll="0"/>
    <pivotField showAll="0"/>
    <pivotField showAll="0"/>
    <pivotField showAll="0"/>
    <pivotField showAll="0"/>
    <pivotField showAll="0"/>
    <pivotField axis="axisRow" showAll="0">
      <items count="3">
        <item x="0"/>
        <item x="1"/>
        <item t="default"/>
      </items>
    </pivotField>
    <pivotField axis="axisCol" showAll="0">
      <items count="3">
        <item x="1"/>
        <item x="0"/>
        <item t="default"/>
      </items>
    </pivotField>
  </pivotFields>
  <rowFields count="1">
    <field x="6"/>
  </rowFields>
  <rowItems count="3">
    <i>
      <x/>
    </i>
    <i>
      <x v="1"/>
    </i>
    <i t="grand">
      <x/>
    </i>
  </rowItems>
  <colFields count="1">
    <field x="7"/>
  </colFields>
  <colItems count="3">
    <i>
      <x/>
    </i>
    <i>
      <x v="1"/>
    </i>
    <i t="grand">
      <x/>
    </i>
  </colItems>
  <dataFields count="1">
    <dataField name="ספירה של Ca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6.xml><?xml version="1.0" encoding="utf-8"?>
<pivotTableDefinition xmlns="http://schemas.openxmlformats.org/spreadsheetml/2006/main" xmlns:mc="http://schemas.openxmlformats.org/markup-compatibility/2006" xmlns:xr="http://schemas.microsoft.com/office/spreadsheetml/2014/revision" mc:Ignorable="xr" xr:uid="{FFE8BE1D-0FF6-4E31-AB07-3912D320FFDA}" name="PivotTable86" cacheId="19"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17:M21" firstHeaderRow="1" firstDataRow="2" firstDataCol="1"/>
  <pivotFields count="8">
    <pivotField dataField="1" showAll="0"/>
    <pivotField showAll="0"/>
    <pivotField showAll="0"/>
    <pivotField showAll="0"/>
    <pivotField showAll="0"/>
    <pivotField axis="axisRow" showAll="0">
      <items count="3">
        <item x="0"/>
        <item x="1"/>
        <item t="default"/>
      </items>
    </pivotField>
    <pivotField showAll="0"/>
    <pivotField axis="axisCol" showAll="0">
      <items count="3">
        <item x="1"/>
        <item x="0"/>
        <item t="default"/>
      </items>
    </pivotField>
  </pivotFields>
  <rowFields count="1">
    <field x="5"/>
  </rowFields>
  <rowItems count="3">
    <i>
      <x/>
    </i>
    <i>
      <x v="1"/>
    </i>
    <i t="grand">
      <x/>
    </i>
  </rowItems>
  <colFields count="1">
    <field x="7"/>
  </colFields>
  <colItems count="3">
    <i>
      <x/>
    </i>
    <i>
      <x v="1"/>
    </i>
    <i t="grand">
      <x/>
    </i>
  </colItems>
  <dataFields count="1">
    <dataField name="ספירה של Ca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7.xml><?xml version="1.0" encoding="utf-8"?>
<pivotTableDefinition xmlns="http://schemas.openxmlformats.org/spreadsheetml/2006/main" xmlns:mc="http://schemas.openxmlformats.org/markup-compatibility/2006" xmlns:xr="http://schemas.microsoft.com/office/spreadsheetml/2014/revision" mc:Ignorable="xr" xr:uid="{E1EF3BF0-CAA5-4AB1-8EC5-238CE6F9B278}" name="PivotTable85" cacheId="19"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9:M14" firstHeaderRow="1" firstDataRow="2" firstDataCol="1"/>
  <pivotFields count="8">
    <pivotField dataField="1" showAll="0"/>
    <pivotField showAll="0"/>
    <pivotField showAll="0"/>
    <pivotField showAll="0"/>
    <pivotField axis="axisRow" showAll="0">
      <items count="4">
        <item x="1"/>
        <item x="2"/>
        <item x="0"/>
        <item t="default"/>
      </items>
    </pivotField>
    <pivotField showAll="0"/>
    <pivotField showAll="0"/>
    <pivotField axis="axisCol" showAll="0">
      <items count="3">
        <item x="1"/>
        <item x="0"/>
        <item t="default"/>
      </items>
    </pivotField>
  </pivotFields>
  <rowFields count="1">
    <field x="4"/>
  </rowFields>
  <rowItems count="4">
    <i>
      <x/>
    </i>
    <i>
      <x v="1"/>
    </i>
    <i>
      <x v="2"/>
    </i>
    <i t="grand">
      <x/>
    </i>
  </rowItems>
  <colFields count="1">
    <field x="7"/>
  </colFields>
  <colItems count="3">
    <i>
      <x/>
    </i>
    <i>
      <x v="1"/>
    </i>
    <i t="grand">
      <x/>
    </i>
  </colItems>
  <dataFields count="1">
    <dataField name="ספירה של Ca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8.xml><?xml version="1.0" encoding="utf-8"?>
<pivotTableDefinition xmlns="http://schemas.openxmlformats.org/spreadsheetml/2006/main" xmlns:mc="http://schemas.openxmlformats.org/markup-compatibility/2006" xmlns:xr="http://schemas.microsoft.com/office/spreadsheetml/2014/revision" mc:Ignorable="xr" xr:uid="{214E3F67-C2A4-48FF-859F-96B817A1060D}" name="PivotTable89" cacheId="20"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10:M14" firstHeaderRow="1" firstDataRow="2" firstDataCol="1"/>
  <pivotFields count="8">
    <pivotField dataField="1" showAll="0"/>
    <pivotField showAll="0"/>
    <pivotField showAll="0"/>
    <pivotField showAll="0"/>
    <pivotField showAll="0"/>
    <pivotField axis="axisRow" showAll="0">
      <items count="3">
        <item x="0"/>
        <item x="1"/>
        <item t="default"/>
      </items>
    </pivotField>
    <pivotField showAll="0"/>
    <pivotField axis="axisCol" showAll="0">
      <items count="3">
        <item x="1"/>
        <item x="0"/>
        <item t="default"/>
      </items>
    </pivotField>
  </pivotFields>
  <rowFields count="1">
    <field x="5"/>
  </rowFields>
  <rowItems count="3">
    <i>
      <x/>
    </i>
    <i>
      <x v="1"/>
    </i>
    <i t="grand">
      <x/>
    </i>
  </rowItems>
  <colFields count="1">
    <field x="7"/>
  </colFields>
  <colItems count="3">
    <i>
      <x/>
    </i>
    <i>
      <x v="1"/>
    </i>
    <i t="grand">
      <x/>
    </i>
  </colItems>
  <dataFields count="1">
    <dataField name="ספירה של Ca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9.xml><?xml version="1.0" encoding="utf-8"?>
<pivotTableDefinition xmlns="http://schemas.openxmlformats.org/spreadsheetml/2006/main" xmlns:mc="http://schemas.openxmlformats.org/markup-compatibility/2006" xmlns:xr="http://schemas.microsoft.com/office/spreadsheetml/2014/revision" mc:Ignorable="xr" xr:uid="{309AF0B7-C8F3-43B1-ACB3-18F80719DBED}" name="PivotTable88" cacheId="20"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2:M7" firstHeaderRow="1" firstDataRow="2" firstDataCol="1"/>
  <pivotFields count="8">
    <pivotField dataField="1" showAll="0"/>
    <pivotField showAll="0"/>
    <pivotField showAll="0"/>
    <pivotField showAll="0"/>
    <pivotField axis="axisRow" showAll="0">
      <items count="4">
        <item x="0"/>
        <item x="2"/>
        <item x="1"/>
        <item t="default"/>
      </items>
    </pivotField>
    <pivotField showAll="0"/>
    <pivotField showAll="0"/>
    <pivotField axis="axisCol" showAll="0">
      <items count="3">
        <item x="1"/>
        <item x="0"/>
        <item t="default"/>
      </items>
    </pivotField>
  </pivotFields>
  <rowFields count="1">
    <field x="4"/>
  </rowFields>
  <rowItems count="4">
    <i>
      <x/>
    </i>
    <i>
      <x v="1"/>
    </i>
    <i>
      <x v="2"/>
    </i>
    <i t="grand">
      <x/>
    </i>
  </rowItems>
  <colFields count="1">
    <field x="7"/>
  </colFields>
  <colItems count="3">
    <i>
      <x/>
    </i>
    <i>
      <x v="1"/>
    </i>
    <i t="grand">
      <x/>
    </i>
  </colItems>
  <dataFields count="1">
    <dataField name="ספירה של Ca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24F6AF5-DD0B-47D8-A899-64407CD867C9}" name="PivotTable23" cacheId="1"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12:M16" firstHeaderRow="1" firstDataRow="2" firstDataCol="1"/>
  <pivotFields count="8">
    <pivotField dataField="1" showAll="0"/>
    <pivotField showAll="0"/>
    <pivotField showAll="0"/>
    <pivotField axis="axisRow" showAll="0">
      <items count="3">
        <item x="1"/>
        <item x="0"/>
        <item t="default"/>
      </items>
    </pivotField>
    <pivotField showAll="0"/>
    <pivotField showAll="0"/>
    <pivotField showAll="0"/>
    <pivotField axis="axisCol" showAll="0">
      <items count="3">
        <item x="1"/>
        <item x="0"/>
        <item t="default"/>
      </items>
    </pivotField>
  </pivotFields>
  <rowFields count="1">
    <field x="3"/>
  </rowFields>
  <rowItems count="3">
    <i>
      <x/>
    </i>
    <i>
      <x v="1"/>
    </i>
    <i t="grand">
      <x/>
    </i>
  </rowItems>
  <colFields count="1">
    <field x="7"/>
  </colFields>
  <colItems count="3">
    <i>
      <x/>
    </i>
    <i>
      <x v="1"/>
    </i>
    <i t="grand">
      <x/>
    </i>
  </colItems>
  <dataFields count="1">
    <dataField name="ספירה של Car" fld="0" subtotal="count" baseField="0" baseItem="0"/>
  </dataFields>
  <formats count="90">
    <format dxfId="1204">
      <pivotArea type="all" dataOnly="0" outline="0" fieldPosition="0"/>
    </format>
    <format dxfId="1203">
      <pivotArea outline="0" collapsedLevelsAreSubtotals="1" fieldPosition="0"/>
    </format>
    <format dxfId="1202">
      <pivotArea type="origin" dataOnly="0" labelOnly="1" outline="0" fieldPosition="0"/>
    </format>
    <format dxfId="1201">
      <pivotArea field="7" type="button" dataOnly="0" labelOnly="1" outline="0" axis="axisCol" fieldPosition="0"/>
    </format>
    <format dxfId="1200">
      <pivotArea type="topRight" dataOnly="0" labelOnly="1" outline="0" fieldPosition="0"/>
    </format>
    <format dxfId="1199">
      <pivotArea field="3" type="button" dataOnly="0" labelOnly="1" outline="0" axis="axisRow" fieldPosition="0"/>
    </format>
    <format dxfId="1198">
      <pivotArea dataOnly="0" labelOnly="1" fieldPosition="0">
        <references count="1">
          <reference field="3" count="0"/>
        </references>
      </pivotArea>
    </format>
    <format dxfId="1197">
      <pivotArea dataOnly="0" labelOnly="1" grandRow="1" outline="0" fieldPosition="0"/>
    </format>
    <format dxfId="1196">
      <pivotArea dataOnly="0" labelOnly="1" fieldPosition="0">
        <references count="1">
          <reference field="7" count="0"/>
        </references>
      </pivotArea>
    </format>
    <format dxfId="1195">
      <pivotArea dataOnly="0" labelOnly="1" grandCol="1" outline="0" fieldPosition="0"/>
    </format>
    <format dxfId="1194">
      <pivotArea type="all" dataOnly="0" outline="0" fieldPosition="0"/>
    </format>
    <format dxfId="1193">
      <pivotArea outline="0" collapsedLevelsAreSubtotals="1" fieldPosition="0"/>
    </format>
    <format dxfId="1192">
      <pivotArea type="origin" dataOnly="0" labelOnly="1" outline="0" fieldPosition="0"/>
    </format>
    <format dxfId="1191">
      <pivotArea field="7" type="button" dataOnly="0" labelOnly="1" outline="0" axis="axisCol" fieldPosition="0"/>
    </format>
    <format dxfId="1190">
      <pivotArea type="topRight" dataOnly="0" labelOnly="1" outline="0" fieldPosition="0"/>
    </format>
    <format dxfId="1189">
      <pivotArea field="3" type="button" dataOnly="0" labelOnly="1" outline="0" axis="axisRow" fieldPosition="0"/>
    </format>
    <format dxfId="1188">
      <pivotArea dataOnly="0" labelOnly="1" fieldPosition="0">
        <references count="1">
          <reference field="3" count="0"/>
        </references>
      </pivotArea>
    </format>
    <format dxfId="1187">
      <pivotArea dataOnly="0" labelOnly="1" grandRow="1" outline="0" fieldPosition="0"/>
    </format>
    <format dxfId="1186">
      <pivotArea dataOnly="0" labelOnly="1" fieldPosition="0">
        <references count="1">
          <reference field="7" count="0"/>
        </references>
      </pivotArea>
    </format>
    <format dxfId="1185">
      <pivotArea dataOnly="0" labelOnly="1" grandCol="1" outline="0" fieldPosition="0"/>
    </format>
    <format dxfId="1184">
      <pivotArea type="all" dataOnly="0" outline="0" fieldPosition="0"/>
    </format>
    <format dxfId="1183">
      <pivotArea outline="0" collapsedLevelsAreSubtotals="1" fieldPosition="0"/>
    </format>
    <format dxfId="1182">
      <pivotArea type="origin" dataOnly="0" labelOnly="1" outline="0" fieldPosition="0"/>
    </format>
    <format dxfId="1181">
      <pivotArea field="7" type="button" dataOnly="0" labelOnly="1" outline="0" axis="axisCol" fieldPosition="0"/>
    </format>
    <format dxfId="1180">
      <pivotArea type="topRight" dataOnly="0" labelOnly="1" outline="0" fieldPosition="0"/>
    </format>
    <format dxfId="1179">
      <pivotArea field="3" type="button" dataOnly="0" labelOnly="1" outline="0" axis="axisRow" fieldPosition="0"/>
    </format>
    <format dxfId="1178">
      <pivotArea dataOnly="0" labelOnly="1" fieldPosition="0">
        <references count="1">
          <reference field="3" count="0"/>
        </references>
      </pivotArea>
    </format>
    <format dxfId="1177">
      <pivotArea dataOnly="0" labelOnly="1" grandRow="1" outline="0" fieldPosition="0"/>
    </format>
    <format dxfId="1176">
      <pivotArea dataOnly="0" labelOnly="1" fieldPosition="0">
        <references count="1">
          <reference field="7" count="0"/>
        </references>
      </pivotArea>
    </format>
    <format dxfId="1175">
      <pivotArea dataOnly="0" labelOnly="1" grandCol="1" outline="0" fieldPosition="0"/>
    </format>
    <format dxfId="1174">
      <pivotArea type="all" dataOnly="0" outline="0" fieldPosition="0"/>
    </format>
    <format dxfId="1173">
      <pivotArea outline="0" collapsedLevelsAreSubtotals="1" fieldPosition="0"/>
    </format>
    <format dxfId="1172">
      <pivotArea type="origin" dataOnly="0" labelOnly="1" outline="0" fieldPosition="0"/>
    </format>
    <format dxfId="1171">
      <pivotArea field="7" type="button" dataOnly="0" labelOnly="1" outline="0" axis="axisCol" fieldPosition="0"/>
    </format>
    <format dxfId="1170">
      <pivotArea type="topRight" dataOnly="0" labelOnly="1" outline="0" fieldPosition="0"/>
    </format>
    <format dxfId="1169">
      <pivotArea field="3" type="button" dataOnly="0" labelOnly="1" outline="0" axis="axisRow" fieldPosition="0"/>
    </format>
    <format dxfId="1168">
      <pivotArea dataOnly="0" labelOnly="1" fieldPosition="0">
        <references count="1">
          <reference field="3" count="0"/>
        </references>
      </pivotArea>
    </format>
    <format dxfId="1167">
      <pivotArea dataOnly="0" labelOnly="1" grandRow="1" outline="0" fieldPosition="0"/>
    </format>
    <format dxfId="1166">
      <pivotArea dataOnly="0" labelOnly="1" fieldPosition="0">
        <references count="1">
          <reference field="7" count="0"/>
        </references>
      </pivotArea>
    </format>
    <format dxfId="1165">
      <pivotArea dataOnly="0" labelOnly="1" grandCol="1" outline="0" fieldPosition="0"/>
    </format>
    <format dxfId="1164">
      <pivotArea type="all" dataOnly="0" outline="0" fieldPosition="0"/>
    </format>
    <format dxfId="1163">
      <pivotArea outline="0" collapsedLevelsAreSubtotals="1" fieldPosition="0"/>
    </format>
    <format dxfId="1162">
      <pivotArea type="origin" dataOnly="0" labelOnly="1" outline="0" fieldPosition="0"/>
    </format>
    <format dxfId="1161">
      <pivotArea field="7" type="button" dataOnly="0" labelOnly="1" outline="0" axis="axisCol" fieldPosition="0"/>
    </format>
    <format dxfId="1160">
      <pivotArea type="topRight" dataOnly="0" labelOnly="1" outline="0" fieldPosition="0"/>
    </format>
    <format dxfId="1159">
      <pivotArea field="3" type="button" dataOnly="0" labelOnly="1" outline="0" axis="axisRow" fieldPosition="0"/>
    </format>
    <format dxfId="1158">
      <pivotArea dataOnly="0" labelOnly="1" fieldPosition="0">
        <references count="1">
          <reference field="3" count="0"/>
        </references>
      </pivotArea>
    </format>
    <format dxfId="1157">
      <pivotArea dataOnly="0" labelOnly="1" grandRow="1" outline="0" fieldPosition="0"/>
    </format>
    <format dxfId="1156">
      <pivotArea dataOnly="0" labelOnly="1" fieldPosition="0">
        <references count="1">
          <reference field="7" count="0"/>
        </references>
      </pivotArea>
    </format>
    <format dxfId="1155">
      <pivotArea dataOnly="0" labelOnly="1" grandCol="1" outline="0" fieldPosition="0"/>
    </format>
    <format dxfId="1154">
      <pivotArea type="all" dataOnly="0" outline="0" fieldPosition="0"/>
    </format>
    <format dxfId="1153">
      <pivotArea outline="0" collapsedLevelsAreSubtotals="1" fieldPosition="0"/>
    </format>
    <format dxfId="1152">
      <pivotArea type="origin" dataOnly="0" labelOnly="1" outline="0" fieldPosition="0"/>
    </format>
    <format dxfId="1151">
      <pivotArea field="7" type="button" dataOnly="0" labelOnly="1" outline="0" axis="axisCol" fieldPosition="0"/>
    </format>
    <format dxfId="1150">
      <pivotArea type="topRight" dataOnly="0" labelOnly="1" outline="0" fieldPosition="0"/>
    </format>
    <format dxfId="1149">
      <pivotArea field="3" type="button" dataOnly="0" labelOnly="1" outline="0" axis="axisRow" fieldPosition="0"/>
    </format>
    <format dxfId="1148">
      <pivotArea dataOnly="0" labelOnly="1" fieldPosition="0">
        <references count="1">
          <reference field="3" count="0"/>
        </references>
      </pivotArea>
    </format>
    <format dxfId="1147">
      <pivotArea dataOnly="0" labelOnly="1" grandRow="1" outline="0" fieldPosition="0"/>
    </format>
    <format dxfId="1146">
      <pivotArea dataOnly="0" labelOnly="1" fieldPosition="0">
        <references count="1">
          <reference field="7" count="0"/>
        </references>
      </pivotArea>
    </format>
    <format dxfId="1145">
      <pivotArea dataOnly="0" labelOnly="1" grandCol="1" outline="0" fieldPosition="0"/>
    </format>
    <format dxfId="1144">
      <pivotArea type="all" dataOnly="0" outline="0" fieldPosition="0"/>
    </format>
    <format dxfId="1143">
      <pivotArea outline="0" collapsedLevelsAreSubtotals="1" fieldPosition="0"/>
    </format>
    <format dxfId="1142">
      <pivotArea type="origin" dataOnly="0" labelOnly="1" outline="0" fieldPosition="0"/>
    </format>
    <format dxfId="1141">
      <pivotArea field="7" type="button" dataOnly="0" labelOnly="1" outline="0" axis="axisCol" fieldPosition="0"/>
    </format>
    <format dxfId="1140">
      <pivotArea type="topRight" dataOnly="0" labelOnly="1" outline="0" fieldPosition="0"/>
    </format>
    <format dxfId="1139">
      <pivotArea field="3" type="button" dataOnly="0" labelOnly="1" outline="0" axis="axisRow" fieldPosition="0"/>
    </format>
    <format dxfId="1138">
      <pivotArea dataOnly="0" labelOnly="1" fieldPosition="0">
        <references count="1">
          <reference field="3" count="0"/>
        </references>
      </pivotArea>
    </format>
    <format dxfId="1137">
      <pivotArea dataOnly="0" labelOnly="1" grandRow="1" outline="0" fieldPosition="0"/>
    </format>
    <format dxfId="1136">
      <pivotArea dataOnly="0" labelOnly="1" fieldPosition="0">
        <references count="1">
          <reference field="7" count="0"/>
        </references>
      </pivotArea>
    </format>
    <format dxfId="1135">
      <pivotArea dataOnly="0" labelOnly="1" grandCol="1" outline="0" fieldPosition="0"/>
    </format>
    <format dxfId="1134">
      <pivotArea type="all" dataOnly="0" outline="0" fieldPosition="0"/>
    </format>
    <format dxfId="1133">
      <pivotArea outline="0" collapsedLevelsAreSubtotals="1" fieldPosition="0"/>
    </format>
    <format dxfId="1132">
      <pivotArea type="origin" dataOnly="0" labelOnly="1" outline="0" fieldPosition="0"/>
    </format>
    <format dxfId="1131">
      <pivotArea field="7" type="button" dataOnly="0" labelOnly="1" outline="0" axis="axisCol" fieldPosition="0"/>
    </format>
    <format dxfId="1130">
      <pivotArea type="topRight" dataOnly="0" labelOnly="1" outline="0" fieldPosition="0"/>
    </format>
    <format dxfId="1129">
      <pivotArea field="3" type="button" dataOnly="0" labelOnly="1" outline="0" axis="axisRow" fieldPosition="0"/>
    </format>
    <format dxfId="1128">
      <pivotArea dataOnly="0" labelOnly="1" fieldPosition="0">
        <references count="1">
          <reference field="3" count="0"/>
        </references>
      </pivotArea>
    </format>
    <format dxfId="1127">
      <pivotArea dataOnly="0" labelOnly="1" grandRow="1" outline="0" fieldPosition="0"/>
    </format>
    <format dxfId="1126">
      <pivotArea dataOnly="0" labelOnly="1" fieldPosition="0">
        <references count="1">
          <reference field="7" count="0"/>
        </references>
      </pivotArea>
    </format>
    <format dxfId="1125">
      <pivotArea dataOnly="0" labelOnly="1" grandCol="1" outline="0" fieldPosition="0"/>
    </format>
    <format dxfId="1124">
      <pivotArea type="all" dataOnly="0" outline="0" fieldPosition="0"/>
    </format>
    <format dxfId="1123">
      <pivotArea outline="0" collapsedLevelsAreSubtotals="1" fieldPosition="0"/>
    </format>
    <format dxfId="1122">
      <pivotArea type="origin" dataOnly="0" labelOnly="1" outline="0" fieldPosition="0"/>
    </format>
    <format dxfId="1121">
      <pivotArea field="7" type="button" dataOnly="0" labelOnly="1" outline="0" axis="axisCol" fieldPosition="0"/>
    </format>
    <format dxfId="1120">
      <pivotArea type="topRight" dataOnly="0" labelOnly="1" outline="0" fieldPosition="0"/>
    </format>
    <format dxfId="1119">
      <pivotArea field="3" type="button" dataOnly="0" labelOnly="1" outline="0" axis="axisRow" fieldPosition="0"/>
    </format>
    <format dxfId="1118">
      <pivotArea dataOnly="0" labelOnly="1" fieldPosition="0">
        <references count="1">
          <reference field="3" count="0"/>
        </references>
      </pivotArea>
    </format>
    <format dxfId="1117">
      <pivotArea dataOnly="0" labelOnly="1" grandRow="1" outline="0" fieldPosition="0"/>
    </format>
    <format dxfId="1116">
      <pivotArea dataOnly="0" labelOnly="1" fieldPosition="0">
        <references count="1">
          <reference field="7" count="0"/>
        </references>
      </pivotArea>
    </format>
    <format dxfId="1115">
      <pivotArea dataOnly="0" labelOnly="1" grandCol="1"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0.xml><?xml version="1.0" encoding="utf-8"?>
<pivotTableDefinition xmlns="http://schemas.openxmlformats.org/spreadsheetml/2006/main" xmlns:mc="http://schemas.openxmlformats.org/markup-compatibility/2006" xmlns:xr="http://schemas.microsoft.com/office/spreadsheetml/2014/revision" mc:Ignorable="xr" xr:uid="{2F959A8A-F410-43AD-A93D-98F76117C381}" name="PivotTable90" cacheId="20"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17:M21" firstHeaderRow="1" firstDataRow="2" firstDataCol="1"/>
  <pivotFields count="8">
    <pivotField dataField="1" showAll="0">
      <items count="10">
        <item x="0"/>
        <item x="1"/>
        <item x="2"/>
        <item x="3"/>
        <item x="4"/>
        <item x="5"/>
        <item x="6"/>
        <item x="7"/>
        <item x="8"/>
        <item t="default"/>
      </items>
    </pivotField>
    <pivotField showAll="0"/>
    <pivotField showAll="0"/>
    <pivotField showAll="0"/>
    <pivotField showAll="0"/>
    <pivotField showAll="0"/>
    <pivotField axis="axisRow" showAll="0">
      <items count="3">
        <item x="0"/>
        <item x="1"/>
        <item t="default"/>
      </items>
    </pivotField>
    <pivotField axis="axisCol" showAll="0">
      <items count="3">
        <item x="1"/>
        <item x="0"/>
        <item t="default"/>
      </items>
    </pivotField>
  </pivotFields>
  <rowFields count="1">
    <field x="6"/>
  </rowFields>
  <rowItems count="3">
    <i>
      <x/>
    </i>
    <i>
      <x v="1"/>
    </i>
    <i t="grand">
      <x/>
    </i>
  </rowItems>
  <colFields count="1">
    <field x="7"/>
  </colFields>
  <colItems count="3">
    <i>
      <x/>
    </i>
    <i>
      <x v="1"/>
    </i>
    <i t="grand">
      <x/>
    </i>
  </colItems>
  <dataFields count="1">
    <dataField name="ספירה של Ca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1.xml><?xml version="1.0" encoding="utf-8"?>
<pivotTableDefinition xmlns="http://schemas.openxmlformats.org/spreadsheetml/2006/main" xmlns:mc="http://schemas.openxmlformats.org/markup-compatibility/2006" xmlns:xr="http://schemas.microsoft.com/office/spreadsheetml/2014/revision" mc:Ignorable="xr" xr:uid="{D2B93782-D1D9-4DAD-B878-2F3D2414CF28}" name="PivotTable92" cacheId="21"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9:M13" firstHeaderRow="1" firstDataRow="2" firstDataCol="1"/>
  <pivotFields count="8">
    <pivotField dataField="1" showAll="0"/>
    <pivotField showAll="0"/>
    <pivotField showAll="0"/>
    <pivotField showAll="0"/>
    <pivotField showAll="0"/>
    <pivotField showAll="0"/>
    <pivotField axis="axisRow" showAll="0">
      <items count="3">
        <item x="0"/>
        <item x="1"/>
        <item t="default"/>
      </items>
    </pivotField>
    <pivotField axis="axisCol" showAll="0">
      <items count="3">
        <item x="1"/>
        <item x="0"/>
        <item t="default"/>
      </items>
    </pivotField>
  </pivotFields>
  <rowFields count="1">
    <field x="6"/>
  </rowFields>
  <rowItems count="3">
    <i>
      <x/>
    </i>
    <i>
      <x v="1"/>
    </i>
    <i t="grand">
      <x/>
    </i>
  </rowItems>
  <colFields count="1">
    <field x="7"/>
  </colFields>
  <colItems count="3">
    <i>
      <x/>
    </i>
    <i>
      <x v="1"/>
    </i>
    <i t="grand">
      <x/>
    </i>
  </colItems>
  <dataFields count="1">
    <dataField name="ספירה של Ca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2.xml><?xml version="1.0" encoding="utf-8"?>
<pivotTableDefinition xmlns="http://schemas.openxmlformats.org/spreadsheetml/2006/main" xmlns:mc="http://schemas.openxmlformats.org/markup-compatibility/2006" xmlns:xr="http://schemas.microsoft.com/office/spreadsheetml/2014/revision" mc:Ignorable="xr" xr:uid="{69AB5664-3233-4142-906A-1CD7C747F639}" name="PivotTable91" cacheId="21"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2:M6" firstHeaderRow="1" firstDataRow="2" firstDataCol="1"/>
  <pivotFields count="8">
    <pivotField dataField="1" showAll="0"/>
    <pivotField showAll="0"/>
    <pivotField showAll="0"/>
    <pivotField showAll="0"/>
    <pivotField showAll="0"/>
    <pivotField axis="axisRow" showAll="0">
      <items count="3">
        <item x="0"/>
        <item x="1"/>
        <item t="default"/>
      </items>
    </pivotField>
    <pivotField showAll="0"/>
    <pivotField axis="axisCol" showAll="0">
      <items count="3">
        <item x="1"/>
        <item x="0"/>
        <item t="default"/>
      </items>
    </pivotField>
  </pivotFields>
  <rowFields count="1">
    <field x="5"/>
  </rowFields>
  <rowItems count="3">
    <i>
      <x/>
    </i>
    <i>
      <x v="1"/>
    </i>
    <i t="grand">
      <x/>
    </i>
  </rowItems>
  <colFields count="1">
    <field x="7"/>
  </colFields>
  <colItems count="3">
    <i>
      <x/>
    </i>
    <i>
      <x v="1"/>
    </i>
    <i t="grand">
      <x/>
    </i>
  </colItems>
  <dataFields count="1">
    <dataField name="ספירה של Ca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3.xml><?xml version="1.0" encoding="utf-8"?>
<pivotTableDefinition xmlns="http://schemas.openxmlformats.org/spreadsheetml/2006/main" xmlns:mc="http://schemas.openxmlformats.org/markup-compatibility/2006" xmlns:xr="http://schemas.microsoft.com/office/spreadsheetml/2014/revision" mc:Ignorable="xr" xr:uid="{B93E50BE-B0E3-452B-9D45-FE1EC9AC6FED}" name="PivotTable93" cacheId="22"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2:M6" firstHeaderRow="1" firstDataRow="2" firstDataCol="1"/>
  <pivotFields count="8">
    <pivotField dataField="1" showAll="0"/>
    <pivotField showAll="0"/>
    <pivotField showAll="0"/>
    <pivotField showAll="0"/>
    <pivotField showAll="0"/>
    <pivotField axis="axisRow" showAll="0">
      <items count="3">
        <item x="0"/>
        <item x="1"/>
        <item t="default"/>
      </items>
    </pivotField>
    <pivotField showAll="0"/>
    <pivotField axis="axisCol" showAll="0">
      <items count="3">
        <item x="1"/>
        <item x="0"/>
        <item t="default"/>
      </items>
    </pivotField>
  </pivotFields>
  <rowFields count="1">
    <field x="5"/>
  </rowFields>
  <rowItems count="3">
    <i>
      <x/>
    </i>
    <i>
      <x v="1"/>
    </i>
    <i t="grand">
      <x/>
    </i>
  </rowItems>
  <colFields count="1">
    <field x="7"/>
  </colFields>
  <colItems count="3">
    <i>
      <x/>
    </i>
    <i>
      <x v="1"/>
    </i>
    <i t="grand">
      <x/>
    </i>
  </colItems>
  <dataFields count="1">
    <dataField name="ספירה של Ca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4.xml><?xml version="1.0" encoding="utf-8"?>
<pivotTableDefinition xmlns="http://schemas.openxmlformats.org/spreadsheetml/2006/main" xmlns:mc="http://schemas.openxmlformats.org/markup-compatibility/2006" xmlns:xr="http://schemas.microsoft.com/office/spreadsheetml/2014/revision" mc:Ignorable="xr" xr:uid="{B68B99E0-8966-4103-91AC-FA7BC18E448A}" name="PivotTable94" cacheId="23"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2:M6" firstHeaderRow="1" firstDataRow="2" firstDataCol="1"/>
  <pivotFields count="8">
    <pivotField dataField="1" showAll="0"/>
    <pivotField showAll="0"/>
    <pivotField showAll="0"/>
    <pivotField showAll="0"/>
    <pivotField showAll="0"/>
    <pivotField axis="axisRow" showAll="0">
      <items count="3">
        <item x="0"/>
        <item x="1"/>
        <item t="default"/>
      </items>
    </pivotField>
    <pivotField showAll="0"/>
    <pivotField axis="axisCol" showAll="0">
      <items count="3">
        <item x="0"/>
        <item x="1"/>
        <item t="default"/>
      </items>
    </pivotField>
  </pivotFields>
  <rowFields count="1">
    <field x="5"/>
  </rowFields>
  <rowItems count="3">
    <i>
      <x/>
    </i>
    <i>
      <x v="1"/>
    </i>
    <i t="grand">
      <x/>
    </i>
  </rowItems>
  <colFields count="1">
    <field x="7"/>
  </colFields>
  <colItems count="3">
    <i>
      <x/>
    </i>
    <i>
      <x v="1"/>
    </i>
    <i t="grand">
      <x/>
    </i>
  </colItems>
  <dataFields count="1">
    <dataField name="ספירה של Ca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5.xml><?xml version="1.0" encoding="utf-8"?>
<pivotTableDefinition xmlns="http://schemas.openxmlformats.org/spreadsheetml/2006/main" xmlns:mc="http://schemas.openxmlformats.org/markup-compatibility/2006" xmlns:xr="http://schemas.microsoft.com/office/spreadsheetml/2014/revision" mc:Ignorable="xr" xr:uid="{22CEFBB7-55C8-474A-A3AA-4CF398D51B33}" name="PivotTable97" cacheId="24"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17:M21" firstHeaderRow="1" firstDataRow="2" firstDataCol="1"/>
  <pivotFields count="8">
    <pivotField dataField="1" showAll="0"/>
    <pivotField showAll="0"/>
    <pivotField showAll="0"/>
    <pivotField showAll="0"/>
    <pivotField showAll="0"/>
    <pivotField axis="axisRow" showAll="0">
      <items count="3">
        <item x="0"/>
        <item x="1"/>
        <item t="default"/>
      </items>
    </pivotField>
    <pivotField showAll="0"/>
    <pivotField axis="axisCol" showAll="0">
      <items count="3">
        <item x="1"/>
        <item x="0"/>
        <item t="default"/>
      </items>
    </pivotField>
  </pivotFields>
  <rowFields count="1">
    <field x="5"/>
  </rowFields>
  <rowItems count="3">
    <i>
      <x/>
    </i>
    <i>
      <x v="1"/>
    </i>
    <i t="grand">
      <x/>
    </i>
  </rowItems>
  <colFields count="1">
    <field x="7"/>
  </colFields>
  <colItems count="3">
    <i>
      <x/>
    </i>
    <i>
      <x v="1"/>
    </i>
    <i t="grand">
      <x/>
    </i>
  </colItems>
  <dataFields count="1">
    <dataField name="ספירה של Ca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6.xml><?xml version="1.0" encoding="utf-8"?>
<pivotTableDefinition xmlns="http://schemas.openxmlformats.org/spreadsheetml/2006/main" xmlns:mc="http://schemas.openxmlformats.org/markup-compatibility/2006" xmlns:xr="http://schemas.microsoft.com/office/spreadsheetml/2014/revision" mc:Ignorable="xr" xr:uid="{E4B5C884-54A3-4C7D-9099-4D65368550DC}" name="PivotTable96" cacheId="24"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9:M14" firstHeaderRow="1" firstDataRow="2" firstDataCol="1"/>
  <pivotFields count="8">
    <pivotField dataField="1" showAll="0"/>
    <pivotField showAll="0"/>
    <pivotField showAll="0"/>
    <pivotField showAll="0"/>
    <pivotField axis="axisRow" showAll="0">
      <items count="4">
        <item x="0"/>
        <item x="1"/>
        <item x="2"/>
        <item t="default"/>
      </items>
    </pivotField>
    <pivotField showAll="0"/>
    <pivotField showAll="0"/>
    <pivotField axis="axisCol" showAll="0">
      <items count="3">
        <item x="1"/>
        <item x="0"/>
        <item t="default"/>
      </items>
    </pivotField>
  </pivotFields>
  <rowFields count="1">
    <field x="4"/>
  </rowFields>
  <rowItems count="4">
    <i>
      <x/>
    </i>
    <i>
      <x v="1"/>
    </i>
    <i>
      <x v="2"/>
    </i>
    <i t="grand">
      <x/>
    </i>
  </rowItems>
  <colFields count="1">
    <field x="7"/>
  </colFields>
  <colItems count="3">
    <i>
      <x/>
    </i>
    <i>
      <x v="1"/>
    </i>
    <i t="grand">
      <x/>
    </i>
  </colItems>
  <dataFields count="1">
    <dataField name="ספירה של Ca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7.xml><?xml version="1.0" encoding="utf-8"?>
<pivotTableDefinition xmlns="http://schemas.openxmlformats.org/spreadsheetml/2006/main" xmlns:mc="http://schemas.openxmlformats.org/markup-compatibility/2006" xmlns:xr="http://schemas.microsoft.com/office/spreadsheetml/2014/revision" mc:Ignorable="xr" xr:uid="{9213805C-B43C-4F28-9E2B-59B31DF73C54}" name="PivotTable95" cacheId="24"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2:M6" firstHeaderRow="1" firstDataRow="2" firstDataCol="1"/>
  <pivotFields count="8">
    <pivotField dataField="1" showAll="0"/>
    <pivotField showAll="0"/>
    <pivotField showAll="0"/>
    <pivotField axis="axisRow" showAll="0">
      <items count="3">
        <item x="0"/>
        <item x="1"/>
        <item t="default"/>
      </items>
    </pivotField>
    <pivotField showAll="0"/>
    <pivotField showAll="0"/>
    <pivotField showAll="0"/>
    <pivotField axis="axisCol" showAll="0">
      <items count="3">
        <item x="1"/>
        <item x="0"/>
        <item t="default"/>
      </items>
    </pivotField>
  </pivotFields>
  <rowFields count="1">
    <field x="3"/>
  </rowFields>
  <rowItems count="3">
    <i>
      <x/>
    </i>
    <i>
      <x v="1"/>
    </i>
    <i t="grand">
      <x/>
    </i>
  </rowItems>
  <colFields count="1">
    <field x="7"/>
  </colFields>
  <colItems count="3">
    <i>
      <x/>
    </i>
    <i>
      <x v="1"/>
    </i>
    <i t="grand">
      <x/>
    </i>
  </colItems>
  <dataFields count="1">
    <dataField name="ספירה של Ca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8.xml><?xml version="1.0" encoding="utf-8"?>
<pivotTableDefinition xmlns="http://schemas.openxmlformats.org/spreadsheetml/2006/main" xmlns:mc="http://schemas.openxmlformats.org/markup-compatibility/2006" xmlns:xr="http://schemas.microsoft.com/office/spreadsheetml/2014/revision" mc:Ignorable="xr" xr:uid="{E01A78D3-1ABF-4B83-A54A-88024E015F11}" name="PivotTable98" cacheId="24"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24:M28" firstHeaderRow="1" firstDataRow="2" firstDataCol="1"/>
  <pivotFields count="8">
    <pivotField dataField="1" showAll="0"/>
    <pivotField showAll="0"/>
    <pivotField showAll="0"/>
    <pivotField showAll="0"/>
    <pivotField showAll="0"/>
    <pivotField showAll="0"/>
    <pivotField axis="axisRow" showAll="0">
      <items count="3">
        <item x="1"/>
        <item x="0"/>
        <item t="default"/>
      </items>
    </pivotField>
    <pivotField axis="axisCol" showAll="0">
      <items count="3">
        <item x="1"/>
        <item x="0"/>
        <item t="default"/>
      </items>
    </pivotField>
  </pivotFields>
  <rowFields count="1">
    <field x="6"/>
  </rowFields>
  <rowItems count="3">
    <i>
      <x/>
    </i>
    <i>
      <x v="1"/>
    </i>
    <i t="grand">
      <x/>
    </i>
  </rowItems>
  <colFields count="1">
    <field x="7"/>
  </colFields>
  <colItems count="3">
    <i>
      <x/>
    </i>
    <i>
      <x v="1"/>
    </i>
    <i t="grand">
      <x/>
    </i>
  </colItems>
  <dataFields count="1">
    <dataField name="ספירה של Ca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E75742F-1824-46EC-8AA8-D67C6D40C975}" name="PivotTable21" cacheId="1"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2:M9" firstHeaderRow="1" firstDataRow="2" firstDataCol="1"/>
  <pivotFields count="8">
    <pivotField dataField="1" showAll="0"/>
    <pivotField showAll="0">
      <items count="2">
        <item x="0"/>
        <item t="default"/>
      </items>
    </pivotField>
    <pivotField axis="axisRow" showAll="0">
      <items count="6">
        <item x="3"/>
        <item x="2"/>
        <item x="1"/>
        <item x="4"/>
        <item x="0"/>
        <item t="default"/>
      </items>
    </pivotField>
    <pivotField showAll="0"/>
    <pivotField showAll="0"/>
    <pivotField showAll="0"/>
    <pivotField showAll="0"/>
    <pivotField axis="axisCol" showAll="0">
      <items count="3">
        <item x="1"/>
        <item x="0"/>
        <item t="default"/>
      </items>
    </pivotField>
  </pivotFields>
  <rowFields count="1">
    <field x="2"/>
  </rowFields>
  <rowItems count="6">
    <i>
      <x/>
    </i>
    <i>
      <x v="1"/>
    </i>
    <i>
      <x v="2"/>
    </i>
    <i>
      <x v="3"/>
    </i>
    <i>
      <x v="4"/>
    </i>
    <i t="grand">
      <x/>
    </i>
  </rowItems>
  <colFields count="1">
    <field x="7"/>
  </colFields>
  <colItems count="3">
    <i>
      <x/>
    </i>
    <i>
      <x v="1"/>
    </i>
    <i t="grand">
      <x/>
    </i>
  </colItems>
  <dataFields count="1">
    <dataField name="ספירה של Car" fld="0" subtotal="count" baseField="0" baseItem="0"/>
  </dataFields>
  <formats count="90">
    <format dxfId="1294">
      <pivotArea type="all" dataOnly="0" outline="0" fieldPosition="0"/>
    </format>
    <format dxfId="1293">
      <pivotArea outline="0" collapsedLevelsAreSubtotals="1" fieldPosition="0"/>
    </format>
    <format dxfId="1292">
      <pivotArea type="origin" dataOnly="0" labelOnly="1" outline="0" fieldPosition="0"/>
    </format>
    <format dxfId="1291">
      <pivotArea field="7" type="button" dataOnly="0" labelOnly="1" outline="0" axis="axisCol" fieldPosition="0"/>
    </format>
    <format dxfId="1290">
      <pivotArea type="topRight" dataOnly="0" labelOnly="1" outline="0" fieldPosition="0"/>
    </format>
    <format dxfId="1289">
      <pivotArea field="2" type="button" dataOnly="0" labelOnly="1" outline="0" axis="axisRow" fieldPosition="0"/>
    </format>
    <format dxfId="1288">
      <pivotArea dataOnly="0" labelOnly="1" fieldPosition="0">
        <references count="1">
          <reference field="2" count="0"/>
        </references>
      </pivotArea>
    </format>
    <format dxfId="1287">
      <pivotArea dataOnly="0" labelOnly="1" grandRow="1" outline="0" fieldPosition="0"/>
    </format>
    <format dxfId="1286">
      <pivotArea dataOnly="0" labelOnly="1" fieldPosition="0">
        <references count="1">
          <reference field="7" count="0"/>
        </references>
      </pivotArea>
    </format>
    <format dxfId="1285">
      <pivotArea dataOnly="0" labelOnly="1" grandCol="1" outline="0" fieldPosition="0"/>
    </format>
    <format dxfId="1284">
      <pivotArea type="all" dataOnly="0" outline="0" fieldPosition="0"/>
    </format>
    <format dxfId="1283">
      <pivotArea outline="0" collapsedLevelsAreSubtotals="1" fieldPosition="0"/>
    </format>
    <format dxfId="1282">
      <pivotArea type="origin" dataOnly="0" labelOnly="1" outline="0" fieldPosition="0"/>
    </format>
    <format dxfId="1281">
      <pivotArea field="7" type="button" dataOnly="0" labelOnly="1" outline="0" axis="axisCol" fieldPosition="0"/>
    </format>
    <format dxfId="1280">
      <pivotArea type="topRight" dataOnly="0" labelOnly="1" outline="0" fieldPosition="0"/>
    </format>
    <format dxfId="1279">
      <pivotArea field="2" type="button" dataOnly="0" labelOnly="1" outline="0" axis="axisRow" fieldPosition="0"/>
    </format>
    <format dxfId="1278">
      <pivotArea dataOnly="0" labelOnly="1" fieldPosition="0">
        <references count="1">
          <reference field="2" count="0"/>
        </references>
      </pivotArea>
    </format>
    <format dxfId="1277">
      <pivotArea dataOnly="0" labelOnly="1" grandRow="1" outline="0" fieldPosition="0"/>
    </format>
    <format dxfId="1276">
      <pivotArea dataOnly="0" labelOnly="1" fieldPosition="0">
        <references count="1">
          <reference field="7" count="0"/>
        </references>
      </pivotArea>
    </format>
    <format dxfId="1275">
      <pivotArea dataOnly="0" labelOnly="1" grandCol="1" outline="0" fieldPosition="0"/>
    </format>
    <format dxfId="1274">
      <pivotArea type="all" dataOnly="0" outline="0" fieldPosition="0"/>
    </format>
    <format dxfId="1273">
      <pivotArea outline="0" collapsedLevelsAreSubtotals="1" fieldPosition="0"/>
    </format>
    <format dxfId="1272">
      <pivotArea type="origin" dataOnly="0" labelOnly="1" outline="0" fieldPosition="0"/>
    </format>
    <format dxfId="1271">
      <pivotArea field="7" type="button" dataOnly="0" labelOnly="1" outline="0" axis="axisCol" fieldPosition="0"/>
    </format>
    <format dxfId="1270">
      <pivotArea type="topRight" dataOnly="0" labelOnly="1" outline="0" fieldPosition="0"/>
    </format>
    <format dxfId="1269">
      <pivotArea field="2" type="button" dataOnly="0" labelOnly="1" outline="0" axis="axisRow" fieldPosition="0"/>
    </format>
    <format dxfId="1268">
      <pivotArea dataOnly="0" labelOnly="1" fieldPosition="0">
        <references count="1">
          <reference field="2" count="0"/>
        </references>
      </pivotArea>
    </format>
    <format dxfId="1267">
      <pivotArea dataOnly="0" labelOnly="1" grandRow="1" outline="0" fieldPosition="0"/>
    </format>
    <format dxfId="1266">
      <pivotArea dataOnly="0" labelOnly="1" fieldPosition="0">
        <references count="1">
          <reference field="7" count="0"/>
        </references>
      </pivotArea>
    </format>
    <format dxfId="1265">
      <pivotArea dataOnly="0" labelOnly="1" grandCol="1" outline="0" fieldPosition="0"/>
    </format>
    <format dxfId="1264">
      <pivotArea type="all" dataOnly="0" outline="0" fieldPosition="0"/>
    </format>
    <format dxfId="1263">
      <pivotArea outline="0" collapsedLevelsAreSubtotals="1" fieldPosition="0"/>
    </format>
    <format dxfId="1262">
      <pivotArea type="origin" dataOnly="0" labelOnly="1" outline="0" fieldPosition="0"/>
    </format>
    <format dxfId="1261">
      <pivotArea field="7" type="button" dataOnly="0" labelOnly="1" outline="0" axis="axisCol" fieldPosition="0"/>
    </format>
    <format dxfId="1260">
      <pivotArea type="topRight" dataOnly="0" labelOnly="1" outline="0" fieldPosition="0"/>
    </format>
    <format dxfId="1259">
      <pivotArea field="2" type="button" dataOnly="0" labelOnly="1" outline="0" axis="axisRow" fieldPosition="0"/>
    </format>
    <format dxfId="1258">
      <pivotArea dataOnly="0" labelOnly="1" fieldPosition="0">
        <references count="1">
          <reference field="2" count="0"/>
        </references>
      </pivotArea>
    </format>
    <format dxfId="1257">
      <pivotArea dataOnly="0" labelOnly="1" grandRow="1" outline="0" fieldPosition="0"/>
    </format>
    <format dxfId="1256">
      <pivotArea dataOnly="0" labelOnly="1" fieldPosition="0">
        <references count="1">
          <reference field="7" count="0"/>
        </references>
      </pivotArea>
    </format>
    <format dxfId="1255">
      <pivotArea dataOnly="0" labelOnly="1" grandCol="1" outline="0" fieldPosition="0"/>
    </format>
    <format dxfId="1254">
      <pivotArea type="all" dataOnly="0" outline="0" fieldPosition="0"/>
    </format>
    <format dxfId="1253">
      <pivotArea outline="0" collapsedLevelsAreSubtotals="1" fieldPosition="0"/>
    </format>
    <format dxfId="1252">
      <pivotArea type="origin" dataOnly="0" labelOnly="1" outline="0" fieldPosition="0"/>
    </format>
    <format dxfId="1251">
      <pivotArea field="7" type="button" dataOnly="0" labelOnly="1" outline="0" axis="axisCol" fieldPosition="0"/>
    </format>
    <format dxfId="1250">
      <pivotArea type="topRight" dataOnly="0" labelOnly="1" outline="0" fieldPosition="0"/>
    </format>
    <format dxfId="1249">
      <pivotArea field="2" type="button" dataOnly="0" labelOnly="1" outline="0" axis="axisRow" fieldPosition="0"/>
    </format>
    <format dxfId="1248">
      <pivotArea dataOnly="0" labelOnly="1" fieldPosition="0">
        <references count="1">
          <reference field="2" count="0"/>
        </references>
      </pivotArea>
    </format>
    <format dxfId="1247">
      <pivotArea dataOnly="0" labelOnly="1" grandRow="1" outline="0" fieldPosition="0"/>
    </format>
    <format dxfId="1246">
      <pivotArea dataOnly="0" labelOnly="1" fieldPosition="0">
        <references count="1">
          <reference field="7" count="0"/>
        </references>
      </pivotArea>
    </format>
    <format dxfId="1245">
      <pivotArea dataOnly="0" labelOnly="1" grandCol="1" outline="0" fieldPosition="0"/>
    </format>
    <format dxfId="1244">
      <pivotArea type="all" dataOnly="0" outline="0" fieldPosition="0"/>
    </format>
    <format dxfId="1243">
      <pivotArea outline="0" collapsedLevelsAreSubtotals="1" fieldPosition="0"/>
    </format>
    <format dxfId="1242">
      <pivotArea type="origin" dataOnly="0" labelOnly="1" outline="0" fieldPosition="0"/>
    </format>
    <format dxfId="1241">
      <pivotArea field="7" type="button" dataOnly="0" labelOnly="1" outline="0" axis="axisCol" fieldPosition="0"/>
    </format>
    <format dxfId="1240">
      <pivotArea type="topRight" dataOnly="0" labelOnly="1" outline="0" fieldPosition="0"/>
    </format>
    <format dxfId="1239">
      <pivotArea field="2" type="button" dataOnly="0" labelOnly="1" outline="0" axis="axisRow" fieldPosition="0"/>
    </format>
    <format dxfId="1238">
      <pivotArea dataOnly="0" labelOnly="1" fieldPosition="0">
        <references count="1">
          <reference field="2" count="0"/>
        </references>
      </pivotArea>
    </format>
    <format dxfId="1237">
      <pivotArea dataOnly="0" labelOnly="1" grandRow="1" outline="0" fieldPosition="0"/>
    </format>
    <format dxfId="1236">
      <pivotArea dataOnly="0" labelOnly="1" fieldPosition="0">
        <references count="1">
          <reference field="7" count="0"/>
        </references>
      </pivotArea>
    </format>
    <format dxfId="1235">
      <pivotArea dataOnly="0" labelOnly="1" grandCol="1" outline="0" fieldPosition="0"/>
    </format>
    <format dxfId="1234">
      <pivotArea type="all" dataOnly="0" outline="0" fieldPosition="0"/>
    </format>
    <format dxfId="1233">
      <pivotArea outline="0" collapsedLevelsAreSubtotals="1" fieldPosition="0"/>
    </format>
    <format dxfId="1232">
      <pivotArea type="origin" dataOnly="0" labelOnly="1" outline="0" fieldPosition="0"/>
    </format>
    <format dxfId="1231">
      <pivotArea field="7" type="button" dataOnly="0" labelOnly="1" outline="0" axis="axisCol" fieldPosition="0"/>
    </format>
    <format dxfId="1230">
      <pivotArea type="topRight" dataOnly="0" labelOnly="1" outline="0" fieldPosition="0"/>
    </format>
    <format dxfId="1229">
      <pivotArea field="2" type="button" dataOnly="0" labelOnly="1" outline="0" axis="axisRow" fieldPosition="0"/>
    </format>
    <format dxfId="1228">
      <pivotArea dataOnly="0" labelOnly="1" fieldPosition="0">
        <references count="1">
          <reference field="2" count="0"/>
        </references>
      </pivotArea>
    </format>
    <format dxfId="1227">
      <pivotArea dataOnly="0" labelOnly="1" grandRow="1" outline="0" fieldPosition="0"/>
    </format>
    <format dxfId="1226">
      <pivotArea dataOnly="0" labelOnly="1" fieldPosition="0">
        <references count="1">
          <reference field="7" count="0"/>
        </references>
      </pivotArea>
    </format>
    <format dxfId="1225">
      <pivotArea dataOnly="0" labelOnly="1" grandCol="1" outline="0" fieldPosition="0"/>
    </format>
    <format dxfId="1224">
      <pivotArea type="all" dataOnly="0" outline="0" fieldPosition="0"/>
    </format>
    <format dxfId="1223">
      <pivotArea outline="0" collapsedLevelsAreSubtotals="1" fieldPosition="0"/>
    </format>
    <format dxfId="1222">
      <pivotArea type="origin" dataOnly="0" labelOnly="1" outline="0" fieldPosition="0"/>
    </format>
    <format dxfId="1221">
      <pivotArea field="7" type="button" dataOnly="0" labelOnly="1" outline="0" axis="axisCol" fieldPosition="0"/>
    </format>
    <format dxfId="1220">
      <pivotArea type="topRight" dataOnly="0" labelOnly="1" outline="0" fieldPosition="0"/>
    </format>
    <format dxfId="1219">
      <pivotArea field="2" type="button" dataOnly="0" labelOnly="1" outline="0" axis="axisRow" fieldPosition="0"/>
    </format>
    <format dxfId="1218">
      <pivotArea dataOnly="0" labelOnly="1" fieldPosition="0">
        <references count="1">
          <reference field="2" count="0"/>
        </references>
      </pivotArea>
    </format>
    <format dxfId="1217">
      <pivotArea dataOnly="0" labelOnly="1" grandRow="1" outline="0" fieldPosition="0"/>
    </format>
    <format dxfId="1216">
      <pivotArea dataOnly="0" labelOnly="1" fieldPosition="0">
        <references count="1">
          <reference field="7" count="0"/>
        </references>
      </pivotArea>
    </format>
    <format dxfId="1215">
      <pivotArea dataOnly="0" labelOnly="1" grandCol="1" outline="0" fieldPosition="0"/>
    </format>
    <format dxfId="1214">
      <pivotArea type="all" dataOnly="0" outline="0" fieldPosition="0"/>
    </format>
    <format dxfId="1213">
      <pivotArea outline="0" collapsedLevelsAreSubtotals="1" fieldPosition="0"/>
    </format>
    <format dxfId="1212">
      <pivotArea type="origin" dataOnly="0" labelOnly="1" outline="0" fieldPosition="0"/>
    </format>
    <format dxfId="1211">
      <pivotArea field="7" type="button" dataOnly="0" labelOnly="1" outline="0" axis="axisCol" fieldPosition="0"/>
    </format>
    <format dxfId="1210">
      <pivotArea type="topRight" dataOnly="0" labelOnly="1" outline="0" fieldPosition="0"/>
    </format>
    <format dxfId="1209">
      <pivotArea field="2" type="button" dataOnly="0" labelOnly="1" outline="0" axis="axisRow" fieldPosition="0"/>
    </format>
    <format dxfId="1208">
      <pivotArea dataOnly="0" labelOnly="1" fieldPosition="0">
        <references count="1">
          <reference field="2" count="0"/>
        </references>
      </pivotArea>
    </format>
    <format dxfId="1207">
      <pivotArea dataOnly="0" labelOnly="1" grandRow="1" outline="0" fieldPosition="0"/>
    </format>
    <format dxfId="1206">
      <pivotArea dataOnly="0" labelOnly="1" fieldPosition="0">
        <references count="1">
          <reference field="7" count="0"/>
        </references>
      </pivotArea>
    </format>
    <format dxfId="1205">
      <pivotArea dataOnly="0" labelOnly="1" grandCol="1"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C59AD94-CBA1-49FD-8894-E0FB3371F449}" name="PivotTable27" cacheId="1"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J34:M38" firstHeaderRow="1" firstDataRow="2" firstDataCol="1"/>
  <pivotFields count="8">
    <pivotField dataField="1" showAll="0"/>
    <pivotField showAll="0"/>
    <pivotField showAll="0"/>
    <pivotField showAll="0"/>
    <pivotField showAll="0"/>
    <pivotField showAll="0"/>
    <pivotField axis="axisRow" showAll="0">
      <items count="3">
        <item x="0"/>
        <item x="1"/>
        <item t="default"/>
      </items>
    </pivotField>
    <pivotField axis="axisCol" showAll="0">
      <items count="3">
        <item x="1"/>
        <item x="0"/>
        <item t="default"/>
      </items>
    </pivotField>
  </pivotFields>
  <rowFields count="1">
    <field x="6"/>
  </rowFields>
  <rowItems count="3">
    <i>
      <x/>
    </i>
    <i>
      <x v="1"/>
    </i>
    <i t="grand">
      <x/>
    </i>
  </rowItems>
  <colFields count="1">
    <field x="7"/>
  </colFields>
  <colItems count="3">
    <i>
      <x/>
    </i>
    <i>
      <x v="1"/>
    </i>
    <i t="grand">
      <x/>
    </i>
  </colItems>
  <dataFields count="1">
    <dataField name="ספירה של Car" fld="0" subtotal="count" baseField="0" baseItem="0"/>
  </dataFields>
  <formats count="70">
    <format dxfId="1364">
      <pivotArea type="all" dataOnly="0" outline="0" fieldPosition="0"/>
    </format>
    <format dxfId="1363">
      <pivotArea outline="0" collapsedLevelsAreSubtotals="1" fieldPosition="0"/>
    </format>
    <format dxfId="1362">
      <pivotArea type="origin" dataOnly="0" labelOnly="1" outline="0" fieldPosition="0"/>
    </format>
    <format dxfId="1361">
      <pivotArea field="7" type="button" dataOnly="0" labelOnly="1" outline="0" axis="axisCol" fieldPosition="0"/>
    </format>
    <format dxfId="1360">
      <pivotArea type="topRight" dataOnly="0" labelOnly="1" outline="0" fieldPosition="0"/>
    </format>
    <format dxfId="1359">
      <pivotArea field="6" type="button" dataOnly="0" labelOnly="1" outline="0" axis="axisRow" fieldPosition="0"/>
    </format>
    <format dxfId="1358">
      <pivotArea dataOnly="0" labelOnly="1" fieldPosition="0">
        <references count="1">
          <reference field="6" count="0"/>
        </references>
      </pivotArea>
    </format>
    <format dxfId="1357">
      <pivotArea dataOnly="0" labelOnly="1" grandRow="1" outline="0" fieldPosition="0"/>
    </format>
    <format dxfId="1356">
      <pivotArea dataOnly="0" labelOnly="1" fieldPosition="0">
        <references count="1">
          <reference field="7" count="0"/>
        </references>
      </pivotArea>
    </format>
    <format dxfId="1355">
      <pivotArea dataOnly="0" labelOnly="1" grandCol="1" outline="0" fieldPosition="0"/>
    </format>
    <format dxfId="1354">
      <pivotArea type="all" dataOnly="0" outline="0" fieldPosition="0"/>
    </format>
    <format dxfId="1353">
      <pivotArea outline="0" collapsedLevelsAreSubtotals="1" fieldPosition="0"/>
    </format>
    <format dxfId="1352">
      <pivotArea type="origin" dataOnly="0" labelOnly="1" outline="0" fieldPosition="0"/>
    </format>
    <format dxfId="1351">
      <pivotArea field="7" type="button" dataOnly="0" labelOnly="1" outline="0" axis="axisCol" fieldPosition="0"/>
    </format>
    <format dxfId="1350">
      <pivotArea type="topRight" dataOnly="0" labelOnly="1" outline="0" fieldPosition="0"/>
    </format>
    <format dxfId="1349">
      <pivotArea field="6" type="button" dataOnly="0" labelOnly="1" outline="0" axis="axisRow" fieldPosition="0"/>
    </format>
    <format dxfId="1348">
      <pivotArea dataOnly="0" labelOnly="1" fieldPosition="0">
        <references count="1">
          <reference field="6" count="0"/>
        </references>
      </pivotArea>
    </format>
    <format dxfId="1347">
      <pivotArea dataOnly="0" labelOnly="1" grandRow="1" outline="0" fieldPosition="0"/>
    </format>
    <format dxfId="1346">
      <pivotArea dataOnly="0" labelOnly="1" fieldPosition="0">
        <references count="1">
          <reference field="7" count="0"/>
        </references>
      </pivotArea>
    </format>
    <format dxfId="1345">
      <pivotArea dataOnly="0" labelOnly="1" grandCol="1" outline="0" fieldPosition="0"/>
    </format>
    <format dxfId="1344">
      <pivotArea type="all" dataOnly="0" outline="0" fieldPosition="0"/>
    </format>
    <format dxfId="1343">
      <pivotArea outline="0" collapsedLevelsAreSubtotals="1" fieldPosition="0"/>
    </format>
    <format dxfId="1342">
      <pivotArea type="origin" dataOnly="0" labelOnly="1" outline="0" fieldPosition="0"/>
    </format>
    <format dxfId="1341">
      <pivotArea field="7" type="button" dataOnly="0" labelOnly="1" outline="0" axis="axisCol" fieldPosition="0"/>
    </format>
    <format dxfId="1340">
      <pivotArea type="topRight" dataOnly="0" labelOnly="1" outline="0" fieldPosition="0"/>
    </format>
    <format dxfId="1339">
      <pivotArea field="6" type="button" dataOnly="0" labelOnly="1" outline="0" axis="axisRow" fieldPosition="0"/>
    </format>
    <format dxfId="1338">
      <pivotArea dataOnly="0" labelOnly="1" fieldPosition="0">
        <references count="1">
          <reference field="6" count="0"/>
        </references>
      </pivotArea>
    </format>
    <format dxfId="1337">
      <pivotArea dataOnly="0" labelOnly="1" grandRow="1" outline="0" fieldPosition="0"/>
    </format>
    <format dxfId="1336">
      <pivotArea dataOnly="0" labelOnly="1" fieldPosition="0">
        <references count="1">
          <reference field="7" count="0"/>
        </references>
      </pivotArea>
    </format>
    <format dxfId="1335">
      <pivotArea dataOnly="0" labelOnly="1" grandCol="1" outline="0" fieldPosition="0"/>
    </format>
    <format dxfId="1334">
      <pivotArea type="all" dataOnly="0" outline="0" fieldPosition="0"/>
    </format>
    <format dxfId="1333">
      <pivotArea outline="0" collapsedLevelsAreSubtotals="1" fieldPosition="0"/>
    </format>
    <format dxfId="1332">
      <pivotArea type="origin" dataOnly="0" labelOnly="1" outline="0" fieldPosition="0"/>
    </format>
    <format dxfId="1331">
      <pivotArea field="7" type="button" dataOnly="0" labelOnly="1" outline="0" axis="axisCol" fieldPosition="0"/>
    </format>
    <format dxfId="1330">
      <pivotArea type="topRight" dataOnly="0" labelOnly="1" outline="0" fieldPosition="0"/>
    </format>
    <format dxfId="1329">
      <pivotArea field="6" type="button" dataOnly="0" labelOnly="1" outline="0" axis="axisRow" fieldPosition="0"/>
    </format>
    <format dxfId="1328">
      <pivotArea dataOnly="0" labelOnly="1" fieldPosition="0">
        <references count="1">
          <reference field="6" count="0"/>
        </references>
      </pivotArea>
    </format>
    <format dxfId="1327">
      <pivotArea dataOnly="0" labelOnly="1" grandRow="1" outline="0" fieldPosition="0"/>
    </format>
    <format dxfId="1326">
      <pivotArea dataOnly="0" labelOnly="1" fieldPosition="0">
        <references count="1">
          <reference field="7" count="0"/>
        </references>
      </pivotArea>
    </format>
    <format dxfId="1325">
      <pivotArea dataOnly="0" labelOnly="1" grandCol="1" outline="0" fieldPosition="0"/>
    </format>
    <format dxfId="1324">
      <pivotArea type="all" dataOnly="0" outline="0" fieldPosition="0"/>
    </format>
    <format dxfId="1323">
      <pivotArea outline="0" collapsedLevelsAreSubtotals="1" fieldPosition="0"/>
    </format>
    <format dxfId="1322">
      <pivotArea type="origin" dataOnly="0" labelOnly="1" outline="0" fieldPosition="0"/>
    </format>
    <format dxfId="1321">
      <pivotArea field="7" type="button" dataOnly="0" labelOnly="1" outline="0" axis="axisCol" fieldPosition="0"/>
    </format>
    <format dxfId="1320">
      <pivotArea type="topRight" dataOnly="0" labelOnly="1" outline="0" fieldPosition="0"/>
    </format>
    <format dxfId="1319">
      <pivotArea field="6" type="button" dataOnly="0" labelOnly="1" outline="0" axis="axisRow" fieldPosition="0"/>
    </format>
    <format dxfId="1318">
      <pivotArea dataOnly="0" labelOnly="1" fieldPosition="0">
        <references count="1">
          <reference field="6" count="0"/>
        </references>
      </pivotArea>
    </format>
    <format dxfId="1317">
      <pivotArea dataOnly="0" labelOnly="1" grandRow="1" outline="0" fieldPosition="0"/>
    </format>
    <format dxfId="1316">
      <pivotArea dataOnly="0" labelOnly="1" fieldPosition="0">
        <references count="1">
          <reference field="7" count="0"/>
        </references>
      </pivotArea>
    </format>
    <format dxfId="1315">
      <pivotArea dataOnly="0" labelOnly="1" grandCol="1" outline="0" fieldPosition="0"/>
    </format>
    <format dxfId="1314">
      <pivotArea type="all" dataOnly="0" outline="0" fieldPosition="0"/>
    </format>
    <format dxfId="1313">
      <pivotArea outline="0" collapsedLevelsAreSubtotals="1" fieldPosition="0"/>
    </format>
    <format dxfId="1312">
      <pivotArea type="origin" dataOnly="0" labelOnly="1" outline="0" fieldPosition="0"/>
    </format>
    <format dxfId="1311">
      <pivotArea field="7" type="button" dataOnly="0" labelOnly="1" outline="0" axis="axisCol" fieldPosition="0"/>
    </format>
    <format dxfId="1310">
      <pivotArea type="topRight" dataOnly="0" labelOnly="1" outline="0" fieldPosition="0"/>
    </format>
    <format dxfId="1309">
      <pivotArea field="6" type="button" dataOnly="0" labelOnly="1" outline="0" axis="axisRow" fieldPosition="0"/>
    </format>
    <format dxfId="1308">
      <pivotArea dataOnly="0" labelOnly="1" fieldPosition="0">
        <references count="1">
          <reference field="6" count="0"/>
        </references>
      </pivotArea>
    </format>
    <format dxfId="1307">
      <pivotArea dataOnly="0" labelOnly="1" grandRow="1" outline="0" fieldPosition="0"/>
    </format>
    <format dxfId="1306">
      <pivotArea dataOnly="0" labelOnly="1" fieldPosition="0">
        <references count="1">
          <reference field="7" count="0"/>
        </references>
      </pivotArea>
    </format>
    <format dxfId="1305">
      <pivotArea dataOnly="0" labelOnly="1" grandCol="1" outline="0" fieldPosition="0"/>
    </format>
    <format dxfId="1304">
      <pivotArea type="all" dataOnly="0" outline="0" fieldPosition="0"/>
    </format>
    <format dxfId="1303">
      <pivotArea outline="0" collapsedLevelsAreSubtotals="1" fieldPosition="0"/>
    </format>
    <format dxfId="1302">
      <pivotArea type="origin" dataOnly="0" labelOnly="1" outline="0" fieldPosition="0"/>
    </format>
    <format dxfId="1301">
      <pivotArea field="7" type="button" dataOnly="0" labelOnly="1" outline="0" axis="axisCol" fieldPosition="0"/>
    </format>
    <format dxfId="1300">
      <pivotArea type="topRight" dataOnly="0" labelOnly="1" outline="0" fieldPosition="0"/>
    </format>
    <format dxfId="1299">
      <pivotArea field="6" type="button" dataOnly="0" labelOnly="1" outline="0" axis="axisRow" fieldPosition="0"/>
    </format>
    <format dxfId="1298">
      <pivotArea dataOnly="0" labelOnly="1" fieldPosition="0">
        <references count="1">
          <reference field="6" count="0"/>
        </references>
      </pivotArea>
    </format>
    <format dxfId="1297">
      <pivotArea dataOnly="0" labelOnly="1" grandRow="1" outline="0" fieldPosition="0"/>
    </format>
    <format dxfId="1296">
      <pivotArea dataOnly="0" labelOnly="1" fieldPosition="0">
        <references count="1">
          <reference field="7" count="0"/>
        </references>
      </pivotArea>
    </format>
    <format dxfId="1295">
      <pivotArea dataOnly="0" labelOnly="1" grandCol="1"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25.xml"/><Relationship Id="rId2" Type="http://schemas.openxmlformats.org/officeDocument/2006/relationships/pivotTable" Target="../pivotTables/pivotTable24.xml"/><Relationship Id="rId1" Type="http://schemas.openxmlformats.org/officeDocument/2006/relationships/pivotTable" Target="../pivotTables/pivotTable23.xml"/><Relationship Id="rId5" Type="http://schemas.openxmlformats.org/officeDocument/2006/relationships/pivotTable" Target="../pivotTables/pivotTable27.xml"/><Relationship Id="rId4" Type="http://schemas.openxmlformats.org/officeDocument/2006/relationships/pivotTable" Target="../pivotTables/pivotTable26.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30.xml"/><Relationship Id="rId2" Type="http://schemas.openxmlformats.org/officeDocument/2006/relationships/pivotTable" Target="../pivotTables/pivotTable29.xml"/><Relationship Id="rId1" Type="http://schemas.openxmlformats.org/officeDocument/2006/relationships/pivotTable" Target="../pivotTables/pivotTable28.xml"/></Relationships>
</file>

<file path=xl/worksheets/_rels/sheet15.xml.rels><?xml version="1.0" encoding="UTF-8" standalone="yes"?>
<Relationships xmlns="http://schemas.openxmlformats.org/package/2006/relationships"><Relationship Id="rId2" Type="http://schemas.openxmlformats.org/officeDocument/2006/relationships/pivotTable" Target="../pivotTables/pivotTable32.xml"/><Relationship Id="rId1" Type="http://schemas.openxmlformats.org/officeDocument/2006/relationships/pivotTable" Target="../pivotTables/pivotTable31.xml"/></Relationships>
</file>

<file path=xl/worksheets/_rels/sheet16.xml.rels><?xml version="1.0" encoding="UTF-8" standalone="yes"?>
<Relationships xmlns="http://schemas.openxmlformats.org/package/2006/relationships"><Relationship Id="rId3" Type="http://schemas.openxmlformats.org/officeDocument/2006/relationships/pivotTable" Target="../pivotTables/pivotTable35.xml"/><Relationship Id="rId2" Type="http://schemas.openxmlformats.org/officeDocument/2006/relationships/pivotTable" Target="../pivotTables/pivotTable34.xml"/><Relationship Id="rId1" Type="http://schemas.openxmlformats.org/officeDocument/2006/relationships/pivotTable" Target="../pivotTables/pivotTable33.xml"/><Relationship Id="rId5" Type="http://schemas.openxmlformats.org/officeDocument/2006/relationships/pivotTable" Target="../pivotTables/pivotTable37.xml"/><Relationship Id="rId4" Type="http://schemas.openxmlformats.org/officeDocument/2006/relationships/pivotTable" Target="../pivotTables/pivotTable36.xml"/></Relationships>
</file>

<file path=xl/worksheets/_rels/sheet18.xml.rels><?xml version="1.0" encoding="UTF-8" standalone="yes"?>
<Relationships xmlns="http://schemas.openxmlformats.org/package/2006/relationships"><Relationship Id="rId2" Type="http://schemas.openxmlformats.org/officeDocument/2006/relationships/pivotTable" Target="../pivotTables/pivotTable39.xml"/><Relationship Id="rId1" Type="http://schemas.openxmlformats.org/officeDocument/2006/relationships/pivotTable" Target="../pivotTables/pivotTable38.xml"/></Relationships>
</file>

<file path=xl/worksheets/_rels/sheet19.xml.rels><?xml version="1.0" encoding="UTF-8" standalone="yes"?>
<Relationships xmlns="http://schemas.openxmlformats.org/package/2006/relationships"><Relationship Id="rId1" Type="http://schemas.openxmlformats.org/officeDocument/2006/relationships/pivotTable" Target="../pivotTables/pivotTable40.xml"/></Relationships>
</file>

<file path=xl/worksheets/_rels/sheet20.xml.rels><?xml version="1.0" encoding="UTF-8" standalone="yes"?>
<Relationships xmlns="http://schemas.openxmlformats.org/package/2006/relationships"><Relationship Id="rId2" Type="http://schemas.openxmlformats.org/officeDocument/2006/relationships/pivotTable" Target="../pivotTables/pivotTable42.xml"/><Relationship Id="rId1" Type="http://schemas.openxmlformats.org/officeDocument/2006/relationships/pivotTable" Target="../pivotTables/pivotTable41.xml"/></Relationships>
</file>

<file path=xl/worksheets/_rels/sheet21.xml.rels><?xml version="1.0" encoding="UTF-8" standalone="yes"?>
<Relationships xmlns="http://schemas.openxmlformats.org/package/2006/relationships"><Relationship Id="rId1" Type="http://schemas.openxmlformats.org/officeDocument/2006/relationships/pivotTable" Target="../pivotTables/pivotTable43.xml"/></Relationships>
</file>

<file path=xl/worksheets/_rels/sheet22.xml.rels><?xml version="1.0" encoding="UTF-8" standalone="yes"?>
<Relationships xmlns="http://schemas.openxmlformats.org/package/2006/relationships"><Relationship Id="rId3" Type="http://schemas.openxmlformats.org/officeDocument/2006/relationships/pivotTable" Target="../pivotTables/pivotTable46.xml"/><Relationship Id="rId2" Type="http://schemas.openxmlformats.org/officeDocument/2006/relationships/pivotTable" Target="../pivotTables/pivotTable45.xml"/><Relationship Id="rId1" Type="http://schemas.openxmlformats.org/officeDocument/2006/relationships/pivotTable" Target="../pivotTables/pivotTable44.xml"/></Relationships>
</file>

<file path=xl/worksheets/_rels/sheet23.xml.rels><?xml version="1.0" encoding="UTF-8" standalone="yes"?>
<Relationships xmlns="http://schemas.openxmlformats.org/package/2006/relationships"><Relationship Id="rId2" Type="http://schemas.openxmlformats.org/officeDocument/2006/relationships/pivotTable" Target="../pivotTables/pivotTable48.xml"/><Relationship Id="rId1" Type="http://schemas.openxmlformats.org/officeDocument/2006/relationships/pivotTable" Target="../pivotTables/pivotTable47.xml"/></Relationships>
</file>

<file path=xl/worksheets/_rels/sheet24.xml.rels><?xml version="1.0" encoding="UTF-8" standalone="yes"?>
<Relationships xmlns="http://schemas.openxmlformats.org/package/2006/relationships"><Relationship Id="rId2" Type="http://schemas.openxmlformats.org/officeDocument/2006/relationships/pivotTable" Target="../pivotTables/pivotTable50.xml"/><Relationship Id="rId1" Type="http://schemas.openxmlformats.org/officeDocument/2006/relationships/pivotTable" Target="../pivotTables/pivotTable49.xml"/></Relationships>
</file>

<file path=xl/worksheets/_rels/sheet25.xml.rels><?xml version="1.0" encoding="UTF-8" standalone="yes"?>
<Relationships xmlns="http://schemas.openxmlformats.org/package/2006/relationships"><Relationship Id="rId1" Type="http://schemas.openxmlformats.org/officeDocument/2006/relationships/pivotTable" Target="../pivotTables/pivotTable51.xml"/></Relationships>
</file>

<file path=xl/worksheets/_rels/sheet26.xml.rels><?xml version="1.0" encoding="UTF-8" standalone="yes"?>
<Relationships xmlns="http://schemas.openxmlformats.org/package/2006/relationships"><Relationship Id="rId3" Type="http://schemas.openxmlformats.org/officeDocument/2006/relationships/pivotTable" Target="../pivotTables/pivotTable54.xml"/><Relationship Id="rId2" Type="http://schemas.openxmlformats.org/officeDocument/2006/relationships/pivotTable" Target="../pivotTables/pivotTable53.xml"/><Relationship Id="rId1" Type="http://schemas.openxmlformats.org/officeDocument/2006/relationships/pivotTable" Target="../pivotTables/pivotTable52.xml"/><Relationship Id="rId4" Type="http://schemas.openxmlformats.org/officeDocument/2006/relationships/pivotTable" Target="../pivotTables/pivotTable55.xml"/></Relationships>
</file>

<file path=xl/worksheets/_rels/sheet27.xml.rels><?xml version="1.0" encoding="UTF-8" standalone="yes"?>
<Relationships xmlns="http://schemas.openxmlformats.org/package/2006/relationships"><Relationship Id="rId3" Type="http://schemas.openxmlformats.org/officeDocument/2006/relationships/pivotTable" Target="../pivotTables/pivotTable58.xml"/><Relationship Id="rId2" Type="http://schemas.openxmlformats.org/officeDocument/2006/relationships/pivotTable" Target="../pivotTables/pivotTable57.xml"/><Relationship Id="rId1" Type="http://schemas.openxmlformats.org/officeDocument/2006/relationships/pivotTable" Target="../pivotTables/pivotTable56.xml"/></Relationships>
</file>

<file path=xl/worksheets/_rels/sheet28.xml.rels><?xml version="1.0" encoding="UTF-8" standalone="yes"?>
<Relationships xmlns="http://schemas.openxmlformats.org/package/2006/relationships"><Relationship Id="rId3" Type="http://schemas.openxmlformats.org/officeDocument/2006/relationships/pivotTable" Target="../pivotTables/pivotTable61.xml"/><Relationship Id="rId2" Type="http://schemas.openxmlformats.org/officeDocument/2006/relationships/pivotTable" Target="../pivotTables/pivotTable60.xml"/><Relationship Id="rId1" Type="http://schemas.openxmlformats.org/officeDocument/2006/relationships/pivotTable" Target="../pivotTables/pivotTable59.xml"/><Relationship Id="rId5" Type="http://schemas.openxmlformats.org/officeDocument/2006/relationships/pivotTable" Target="../pivotTables/pivotTable63.xml"/><Relationship Id="rId4" Type="http://schemas.openxmlformats.org/officeDocument/2006/relationships/pivotTable" Target="../pivotTables/pivotTable6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1.xml.rels><?xml version="1.0" encoding="UTF-8" standalone="yes"?>
<Relationships xmlns="http://schemas.openxmlformats.org/package/2006/relationships"><Relationship Id="rId3" Type="http://schemas.openxmlformats.org/officeDocument/2006/relationships/pivotTable" Target="../pivotTables/pivotTable66.xml"/><Relationship Id="rId2" Type="http://schemas.openxmlformats.org/officeDocument/2006/relationships/pivotTable" Target="../pivotTables/pivotTable65.xml"/><Relationship Id="rId1" Type="http://schemas.openxmlformats.org/officeDocument/2006/relationships/pivotTable" Target="../pivotTables/pivotTable64.xml"/><Relationship Id="rId4" Type="http://schemas.openxmlformats.org/officeDocument/2006/relationships/pivotTable" Target="../pivotTables/pivotTable67.xml"/></Relationships>
</file>

<file path=xl/worksheets/_rels/sheet32.xml.rels><?xml version="1.0" encoding="UTF-8" standalone="yes"?>
<Relationships xmlns="http://schemas.openxmlformats.org/package/2006/relationships"><Relationship Id="rId3" Type="http://schemas.openxmlformats.org/officeDocument/2006/relationships/pivotTable" Target="../pivotTables/pivotTable70.xml"/><Relationship Id="rId2" Type="http://schemas.openxmlformats.org/officeDocument/2006/relationships/pivotTable" Target="../pivotTables/pivotTable69.xml"/><Relationship Id="rId1" Type="http://schemas.openxmlformats.org/officeDocument/2006/relationships/pivotTable" Target="../pivotTables/pivotTable68.xml"/></Relationships>
</file>

<file path=xl/worksheets/_rels/sheet33.xml.rels><?xml version="1.0" encoding="UTF-8" standalone="yes"?>
<Relationships xmlns="http://schemas.openxmlformats.org/package/2006/relationships"><Relationship Id="rId2" Type="http://schemas.openxmlformats.org/officeDocument/2006/relationships/pivotTable" Target="../pivotTables/pivotTable72.xml"/><Relationship Id="rId1" Type="http://schemas.openxmlformats.org/officeDocument/2006/relationships/pivotTable" Target="../pivotTables/pivotTable71.xml"/></Relationships>
</file>

<file path=xl/worksheets/_rels/sheet34.xml.rels><?xml version="1.0" encoding="UTF-8" standalone="yes"?>
<Relationships xmlns="http://schemas.openxmlformats.org/package/2006/relationships"><Relationship Id="rId1" Type="http://schemas.openxmlformats.org/officeDocument/2006/relationships/pivotTable" Target="../pivotTables/pivotTable73.xml"/></Relationships>
</file>

<file path=xl/worksheets/_rels/sheet35.xml.rels><?xml version="1.0" encoding="UTF-8" standalone="yes"?>
<Relationships xmlns="http://schemas.openxmlformats.org/package/2006/relationships"><Relationship Id="rId1" Type="http://schemas.openxmlformats.org/officeDocument/2006/relationships/pivotTable" Target="../pivotTables/pivotTable74.xml"/></Relationships>
</file>

<file path=xl/worksheets/_rels/sheet36.xml.rels><?xml version="1.0" encoding="UTF-8" standalone="yes"?>
<Relationships xmlns="http://schemas.openxmlformats.org/package/2006/relationships"><Relationship Id="rId3" Type="http://schemas.openxmlformats.org/officeDocument/2006/relationships/pivotTable" Target="../pivotTables/pivotTable77.xml"/><Relationship Id="rId2" Type="http://schemas.openxmlformats.org/officeDocument/2006/relationships/pivotTable" Target="../pivotTables/pivotTable76.xml"/><Relationship Id="rId1" Type="http://schemas.openxmlformats.org/officeDocument/2006/relationships/pivotTable" Target="../pivotTables/pivotTable75.xml"/><Relationship Id="rId4" Type="http://schemas.openxmlformats.org/officeDocument/2006/relationships/pivotTable" Target="../pivotTables/pivotTable78.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4" Type="http://schemas.openxmlformats.org/officeDocument/2006/relationships/pivotTable" Target="../pivotTables/pivotTable15.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17.xml"/><Relationship Id="rId1" Type="http://schemas.openxmlformats.org/officeDocument/2006/relationships/pivotTable" Target="../pivotTables/pivotTable16.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20.xml"/><Relationship Id="rId2" Type="http://schemas.openxmlformats.org/officeDocument/2006/relationships/pivotTable" Target="../pivotTables/pivotTable19.xml"/><Relationship Id="rId1" Type="http://schemas.openxmlformats.org/officeDocument/2006/relationships/pivotTable" Target="../pivotTables/pivotTable18.xml"/><Relationship Id="rId5" Type="http://schemas.openxmlformats.org/officeDocument/2006/relationships/printerSettings" Target="../printerSettings/printerSettings2.bin"/><Relationship Id="rId4" Type="http://schemas.openxmlformats.org/officeDocument/2006/relationships/pivotTable" Target="../pivotTables/pivotTable2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01"/>
  <sheetViews>
    <sheetView topLeftCell="G1" workbookViewId="0">
      <selection activeCell="S6" sqref="S6"/>
    </sheetView>
  </sheetViews>
  <sheetFormatPr defaultColWidth="10.90625" defaultRowHeight="15.6" x14ac:dyDescent="0.25"/>
  <cols>
    <col min="1" max="1" width="10.90625" style="10"/>
    <col min="2" max="2" width="10.6328125" style="10" bestFit="1" customWidth="1"/>
    <col min="3" max="3" width="9.36328125" style="10" bestFit="1" customWidth="1"/>
    <col min="4" max="4" width="11.453125" style="10" bestFit="1" customWidth="1"/>
    <col min="5" max="5" width="9" style="10" bestFit="1" customWidth="1"/>
    <col min="6" max="6" width="18.36328125" style="10" bestFit="1" customWidth="1"/>
    <col min="7" max="7" width="24.81640625" style="10" bestFit="1" customWidth="1"/>
    <col min="8" max="8" width="9" style="10" bestFit="1" customWidth="1"/>
    <col min="9" max="9" width="9.36328125" bestFit="1" customWidth="1"/>
  </cols>
  <sheetData>
    <row r="1" spans="1:19" thickBot="1" x14ac:dyDescent="0.3">
      <c r="A1" s="1" t="s">
        <v>0</v>
      </c>
      <c r="B1" s="2" t="s">
        <v>1</v>
      </c>
      <c r="C1" s="2" t="s">
        <v>2</v>
      </c>
      <c r="D1" s="2" t="s">
        <v>3</v>
      </c>
      <c r="E1" s="2" t="s">
        <v>121</v>
      </c>
      <c r="F1" s="2" t="s">
        <v>122</v>
      </c>
      <c r="G1" s="2" t="s">
        <v>4</v>
      </c>
      <c r="H1" s="3" t="s">
        <v>5</v>
      </c>
    </row>
    <row r="2" spans="1:19" ht="15" x14ac:dyDescent="0.25">
      <c r="A2" s="21" t="s">
        <v>6</v>
      </c>
      <c r="B2" s="22" t="s">
        <v>7</v>
      </c>
      <c r="C2" s="22" t="s">
        <v>8</v>
      </c>
      <c r="D2" s="22" t="s">
        <v>9</v>
      </c>
      <c r="E2" s="22">
        <v>1</v>
      </c>
      <c r="F2" s="22" t="s">
        <v>10</v>
      </c>
      <c r="G2" s="22" t="s">
        <v>11</v>
      </c>
      <c r="H2" s="23" t="s">
        <v>9</v>
      </c>
    </row>
    <row r="3" spans="1:19" ht="15" x14ac:dyDescent="0.25">
      <c r="A3" s="4" t="s">
        <v>12</v>
      </c>
      <c r="B3" s="5" t="s">
        <v>7</v>
      </c>
      <c r="C3" s="5" t="s">
        <v>8</v>
      </c>
      <c r="D3" s="5" t="s">
        <v>9</v>
      </c>
      <c r="E3" s="5">
        <v>1</v>
      </c>
      <c r="F3" s="5" t="s">
        <v>10</v>
      </c>
      <c r="G3" s="5" t="s">
        <v>9</v>
      </c>
      <c r="H3" s="6" t="s">
        <v>9</v>
      </c>
    </row>
    <row r="4" spans="1:19" ht="15" x14ac:dyDescent="0.25">
      <c r="A4" s="4" t="s">
        <v>13</v>
      </c>
      <c r="B4" s="5" t="s">
        <v>7</v>
      </c>
      <c r="C4" s="5" t="s">
        <v>8</v>
      </c>
      <c r="D4" s="5" t="s">
        <v>9</v>
      </c>
      <c r="E4" s="5">
        <v>2</v>
      </c>
      <c r="F4" s="5" t="s">
        <v>10</v>
      </c>
      <c r="G4" s="5" t="s">
        <v>11</v>
      </c>
      <c r="H4" s="6" t="s">
        <v>9</v>
      </c>
    </row>
    <row r="5" spans="1:19" ht="15" x14ac:dyDescent="0.25">
      <c r="A5" s="4" t="s">
        <v>14</v>
      </c>
      <c r="B5" s="5" t="s">
        <v>7</v>
      </c>
      <c r="C5" s="5" t="s">
        <v>8</v>
      </c>
      <c r="D5" s="5" t="s">
        <v>9</v>
      </c>
      <c r="E5" s="5">
        <v>2</v>
      </c>
      <c r="F5" s="5" t="s">
        <v>10</v>
      </c>
      <c r="G5" s="5" t="s">
        <v>11</v>
      </c>
      <c r="H5" s="6" t="s">
        <v>9</v>
      </c>
    </row>
    <row r="6" spans="1:19" x14ac:dyDescent="0.25">
      <c r="A6" s="4" t="s">
        <v>15</v>
      </c>
      <c r="B6" s="5" t="s">
        <v>7</v>
      </c>
      <c r="C6" s="5" t="s">
        <v>16</v>
      </c>
      <c r="D6" s="5" t="s">
        <v>9</v>
      </c>
      <c r="E6" s="5" t="s">
        <v>17</v>
      </c>
      <c r="F6" s="5" t="s">
        <v>10</v>
      </c>
      <c r="G6" s="5" t="s">
        <v>9</v>
      </c>
      <c r="H6" s="6" t="s">
        <v>9</v>
      </c>
      <c r="S6" s="99" t="s">
        <v>1</v>
      </c>
    </row>
    <row r="7" spans="1:19" ht="15" x14ac:dyDescent="0.25">
      <c r="A7" s="4" t="s">
        <v>18</v>
      </c>
      <c r="B7" s="5" t="s">
        <v>7</v>
      </c>
      <c r="C7" s="5" t="s">
        <v>16</v>
      </c>
      <c r="D7" s="5" t="s">
        <v>9</v>
      </c>
      <c r="E7" s="5" t="s">
        <v>17</v>
      </c>
      <c r="F7" s="5" t="s">
        <v>10</v>
      </c>
      <c r="G7" s="5" t="s">
        <v>9</v>
      </c>
      <c r="H7" s="6" t="s">
        <v>11</v>
      </c>
    </row>
    <row r="8" spans="1:19" ht="15" x14ac:dyDescent="0.25">
      <c r="A8" s="4" t="s">
        <v>19</v>
      </c>
      <c r="B8" s="5" t="s">
        <v>7</v>
      </c>
      <c r="C8" s="5" t="s">
        <v>16</v>
      </c>
      <c r="D8" s="5" t="s">
        <v>9</v>
      </c>
      <c r="E8" s="5" t="s">
        <v>17</v>
      </c>
      <c r="F8" s="5" t="s">
        <v>10</v>
      </c>
      <c r="G8" s="5" t="s">
        <v>11</v>
      </c>
      <c r="H8" s="6" t="s">
        <v>9</v>
      </c>
    </row>
    <row r="9" spans="1:19" ht="15" x14ac:dyDescent="0.25">
      <c r="A9" s="4" t="s">
        <v>20</v>
      </c>
      <c r="B9" s="5" t="s">
        <v>7</v>
      </c>
      <c r="C9" s="5" t="s">
        <v>16</v>
      </c>
      <c r="D9" s="5" t="s">
        <v>9</v>
      </c>
      <c r="E9" s="5" t="s">
        <v>17</v>
      </c>
      <c r="F9" s="5" t="s">
        <v>10</v>
      </c>
      <c r="G9" s="5" t="s">
        <v>11</v>
      </c>
      <c r="H9" s="6" t="s">
        <v>9</v>
      </c>
    </row>
    <row r="10" spans="1:19" ht="15" x14ac:dyDescent="0.25">
      <c r="A10" s="4" t="s">
        <v>21</v>
      </c>
      <c r="B10" s="5" t="s">
        <v>7</v>
      </c>
      <c r="C10" s="5" t="s">
        <v>16</v>
      </c>
      <c r="D10" s="5" t="s">
        <v>9</v>
      </c>
      <c r="E10" s="5" t="s">
        <v>17</v>
      </c>
      <c r="F10" s="5" t="s">
        <v>10</v>
      </c>
      <c r="G10" s="5" t="s">
        <v>11</v>
      </c>
      <c r="H10" s="6" t="s">
        <v>9</v>
      </c>
    </row>
    <row r="11" spans="1:19" ht="15" x14ac:dyDescent="0.25">
      <c r="A11" s="4" t="s">
        <v>22</v>
      </c>
      <c r="B11" s="5" t="s">
        <v>7</v>
      </c>
      <c r="C11" s="5" t="s">
        <v>16</v>
      </c>
      <c r="D11" s="5" t="s">
        <v>9</v>
      </c>
      <c r="E11" s="5" t="s">
        <v>17</v>
      </c>
      <c r="F11" s="5" t="s">
        <v>10</v>
      </c>
      <c r="G11" s="5" t="s">
        <v>11</v>
      </c>
      <c r="H11" s="6" t="s">
        <v>9</v>
      </c>
    </row>
    <row r="12" spans="1:19" ht="15" x14ac:dyDescent="0.25">
      <c r="A12" s="4" t="s">
        <v>23</v>
      </c>
      <c r="B12" s="5" t="s">
        <v>7</v>
      </c>
      <c r="C12" s="5" t="s">
        <v>16</v>
      </c>
      <c r="D12" s="5" t="s">
        <v>11</v>
      </c>
      <c r="E12" s="5">
        <v>1</v>
      </c>
      <c r="F12" s="5" t="s">
        <v>24</v>
      </c>
      <c r="G12" s="5" t="s">
        <v>11</v>
      </c>
      <c r="H12" s="6" t="s">
        <v>11</v>
      </c>
    </row>
    <row r="13" spans="1:19" ht="15" x14ac:dyDescent="0.25">
      <c r="A13" s="4" t="s">
        <v>25</v>
      </c>
      <c r="B13" s="5" t="s">
        <v>7</v>
      </c>
      <c r="C13" s="5" t="s">
        <v>16</v>
      </c>
      <c r="D13" s="5" t="s">
        <v>11</v>
      </c>
      <c r="E13" s="5">
        <v>1</v>
      </c>
      <c r="F13" s="5" t="s">
        <v>24</v>
      </c>
      <c r="G13" s="5" t="s">
        <v>11</v>
      </c>
      <c r="H13" s="6" t="s">
        <v>9</v>
      </c>
    </row>
    <row r="14" spans="1:19" ht="15" x14ac:dyDescent="0.25">
      <c r="A14" s="4" t="s">
        <v>26</v>
      </c>
      <c r="B14" s="5" t="s">
        <v>7</v>
      </c>
      <c r="C14" s="5" t="s">
        <v>16</v>
      </c>
      <c r="D14" s="5" t="s">
        <v>11</v>
      </c>
      <c r="E14" s="5">
        <v>1</v>
      </c>
      <c r="F14" s="5" t="s">
        <v>10</v>
      </c>
      <c r="G14" s="5" t="s">
        <v>9</v>
      </c>
      <c r="H14" s="6" t="s">
        <v>9</v>
      </c>
    </row>
    <row r="15" spans="1:19" ht="15" x14ac:dyDescent="0.25">
      <c r="A15" s="4" t="s">
        <v>27</v>
      </c>
      <c r="B15" s="5" t="s">
        <v>7</v>
      </c>
      <c r="C15" s="5" t="s">
        <v>28</v>
      </c>
      <c r="D15" s="5" t="s">
        <v>11</v>
      </c>
      <c r="E15" s="5">
        <v>2</v>
      </c>
      <c r="F15" s="5" t="s">
        <v>24</v>
      </c>
      <c r="G15" s="5" t="s">
        <v>11</v>
      </c>
      <c r="H15" s="6" t="s">
        <v>9</v>
      </c>
    </row>
    <row r="16" spans="1:19" ht="15" x14ac:dyDescent="0.25">
      <c r="A16" s="4" t="s">
        <v>29</v>
      </c>
      <c r="B16" s="5" t="s">
        <v>7</v>
      </c>
      <c r="C16" s="5" t="s">
        <v>28</v>
      </c>
      <c r="D16" s="5" t="s">
        <v>11</v>
      </c>
      <c r="E16" s="5">
        <v>2</v>
      </c>
      <c r="F16" s="5" t="s">
        <v>10</v>
      </c>
      <c r="G16" s="5" t="s">
        <v>11</v>
      </c>
      <c r="H16" s="6" t="s">
        <v>11</v>
      </c>
    </row>
    <row r="17" spans="1:8" ht="15" x14ac:dyDescent="0.25">
      <c r="A17" s="4" t="s">
        <v>30</v>
      </c>
      <c r="B17" s="5" t="s">
        <v>7</v>
      </c>
      <c r="C17" s="5" t="s">
        <v>28</v>
      </c>
      <c r="D17" s="5" t="s">
        <v>11</v>
      </c>
      <c r="E17" s="5">
        <v>2</v>
      </c>
      <c r="F17" s="5" t="s">
        <v>10</v>
      </c>
      <c r="G17" s="5" t="s">
        <v>11</v>
      </c>
      <c r="H17" s="6" t="s">
        <v>11</v>
      </c>
    </row>
    <row r="18" spans="1:8" ht="15" x14ac:dyDescent="0.25">
      <c r="A18" s="4" t="s">
        <v>31</v>
      </c>
      <c r="B18" s="5" t="s">
        <v>7</v>
      </c>
      <c r="C18" s="5" t="s">
        <v>28</v>
      </c>
      <c r="D18" s="5" t="s">
        <v>11</v>
      </c>
      <c r="E18" s="5">
        <v>2</v>
      </c>
      <c r="F18" s="5" t="s">
        <v>10</v>
      </c>
      <c r="G18" s="5" t="s">
        <v>11</v>
      </c>
      <c r="H18" s="6" t="s">
        <v>9</v>
      </c>
    </row>
    <row r="19" spans="1:8" ht="15" x14ac:dyDescent="0.25">
      <c r="A19" s="4" t="s">
        <v>32</v>
      </c>
      <c r="B19" s="5" t="s">
        <v>7</v>
      </c>
      <c r="C19" s="5" t="s">
        <v>28</v>
      </c>
      <c r="D19" s="5" t="s">
        <v>11</v>
      </c>
      <c r="E19" s="5">
        <v>2</v>
      </c>
      <c r="F19" s="5" t="s">
        <v>10</v>
      </c>
      <c r="G19" s="5" t="s">
        <v>11</v>
      </c>
      <c r="H19" s="6" t="s">
        <v>9</v>
      </c>
    </row>
    <row r="20" spans="1:8" ht="15" x14ac:dyDescent="0.25">
      <c r="A20" s="4" t="s">
        <v>33</v>
      </c>
      <c r="B20" s="5" t="s">
        <v>7</v>
      </c>
      <c r="C20" s="5" t="s">
        <v>34</v>
      </c>
      <c r="D20" s="5" t="s">
        <v>9</v>
      </c>
      <c r="E20" s="5" t="s">
        <v>17</v>
      </c>
      <c r="F20" s="5" t="s">
        <v>24</v>
      </c>
      <c r="G20" s="5" t="s">
        <v>11</v>
      </c>
      <c r="H20" s="6" t="s">
        <v>9</v>
      </c>
    </row>
    <row r="21" spans="1:8" ht="15" x14ac:dyDescent="0.25">
      <c r="A21" s="4" t="s">
        <v>35</v>
      </c>
      <c r="B21" s="5" t="s">
        <v>7</v>
      </c>
      <c r="C21" s="5" t="s">
        <v>34</v>
      </c>
      <c r="D21" s="5" t="s">
        <v>9</v>
      </c>
      <c r="E21" s="5" t="s">
        <v>17</v>
      </c>
      <c r="F21" s="5" t="s">
        <v>24</v>
      </c>
      <c r="G21" s="5" t="s">
        <v>9</v>
      </c>
      <c r="H21" s="6" t="s">
        <v>11</v>
      </c>
    </row>
    <row r="22" spans="1:8" ht="15" x14ac:dyDescent="0.25">
      <c r="A22" s="4" t="s">
        <v>36</v>
      </c>
      <c r="B22" s="5" t="s">
        <v>7</v>
      </c>
      <c r="C22" s="5" t="s">
        <v>34</v>
      </c>
      <c r="D22" s="5" t="s">
        <v>9</v>
      </c>
      <c r="E22" s="5" t="s">
        <v>17</v>
      </c>
      <c r="F22" s="5" t="s">
        <v>10</v>
      </c>
      <c r="G22" s="5" t="s">
        <v>11</v>
      </c>
      <c r="H22" s="6" t="s">
        <v>9</v>
      </c>
    </row>
    <row r="23" spans="1:8" ht="15" x14ac:dyDescent="0.25">
      <c r="A23" s="4" t="s">
        <v>37</v>
      </c>
      <c r="B23" s="5" t="s">
        <v>7</v>
      </c>
      <c r="C23" s="5" t="s">
        <v>34</v>
      </c>
      <c r="D23" s="5" t="s">
        <v>11</v>
      </c>
      <c r="E23" s="5" t="s">
        <v>17</v>
      </c>
      <c r="F23" s="5" t="s">
        <v>10</v>
      </c>
      <c r="G23" s="5" t="s">
        <v>11</v>
      </c>
      <c r="H23" s="6" t="s">
        <v>11</v>
      </c>
    </row>
    <row r="24" spans="1:8" ht="15" x14ac:dyDescent="0.25">
      <c r="A24" s="4" t="s">
        <v>38</v>
      </c>
      <c r="B24" s="5" t="s">
        <v>7</v>
      </c>
      <c r="C24" s="5" t="s">
        <v>34</v>
      </c>
      <c r="D24" s="5" t="s">
        <v>11</v>
      </c>
      <c r="E24" s="5" t="s">
        <v>17</v>
      </c>
      <c r="F24" s="5" t="s">
        <v>24</v>
      </c>
      <c r="G24" s="5" t="s">
        <v>11</v>
      </c>
      <c r="H24" s="6" t="s">
        <v>11</v>
      </c>
    </row>
    <row r="25" spans="1:8" ht="15" x14ac:dyDescent="0.25">
      <c r="A25" s="4" t="s">
        <v>39</v>
      </c>
      <c r="B25" s="5" t="s">
        <v>7</v>
      </c>
      <c r="C25" s="5" t="s">
        <v>34</v>
      </c>
      <c r="D25" s="5" t="s">
        <v>11</v>
      </c>
      <c r="E25" s="5" t="s">
        <v>17</v>
      </c>
      <c r="F25" s="5" t="s">
        <v>24</v>
      </c>
      <c r="G25" s="5" t="s">
        <v>9</v>
      </c>
      <c r="H25" s="6" t="s">
        <v>9</v>
      </c>
    </row>
    <row r="26" spans="1:8" ht="15" x14ac:dyDescent="0.25">
      <c r="A26" s="4" t="s">
        <v>40</v>
      </c>
      <c r="B26" s="5" t="s">
        <v>7</v>
      </c>
      <c r="C26" s="5" t="s">
        <v>41</v>
      </c>
      <c r="D26" s="5" t="s">
        <v>11</v>
      </c>
      <c r="E26" s="5" t="s">
        <v>17</v>
      </c>
      <c r="F26" s="5" t="s">
        <v>10</v>
      </c>
      <c r="G26" s="5" t="s">
        <v>9</v>
      </c>
      <c r="H26" s="6" t="s">
        <v>11</v>
      </c>
    </row>
    <row r="27" spans="1:8" ht="15" x14ac:dyDescent="0.25">
      <c r="A27" s="4" t="s">
        <v>42</v>
      </c>
      <c r="B27" s="5" t="s">
        <v>7</v>
      </c>
      <c r="C27" s="5" t="s">
        <v>41</v>
      </c>
      <c r="D27" s="5" t="s">
        <v>11</v>
      </c>
      <c r="E27" s="5" t="s">
        <v>17</v>
      </c>
      <c r="F27" s="5" t="s">
        <v>10</v>
      </c>
      <c r="G27" s="5" t="s">
        <v>9</v>
      </c>
      <c r="H27" s="6" t="s">
        <v>9</v>
      </c>
    </row>
    <row r="28" spans="1:8" ht="15" x14ac:dyDescent="0.25">
      <c r="A28" s="4" t="s">
        <v>43</v>
      </c>
      <c r="B28" s="5" t="s">
        <v>7</v>
      </c>
      <c r="C28" s="5" t="s">
        <v>41</v>
      </c>
      <c r="D28" s="5" t="s">
        <v>11</v>
      </c>
      <c r="E28" s="5" t="s">
        <v>17</v>
      </c>
      <c r="F28" s="5" t="s">
        <v>10</v>
      </c>
      <c r="G28" s="5" t="s">
        <v>11</v>
      </c>
      <c r="H28" s="6" t="s">
        <v>9</v>
      </c>
    </row>
    <row r="29" spans="1:8" ht="15" x14ac:dyDescent="0.25">
      <c r="A29" s="4" t="s">
        <v>44</v>
      </c>
      <c r="B29" s="5" t="s">
        <v>7</v>
      </c>
      <c r="C29" s="5" t="s">
        <v>41</v>
      </c>
      <c r="D29" s="5" t="s">
        <v>11</v>
      </c>
      <c r="E29" s="5" t="s">
        <v>17</v>
      </c>
      <c r="F29" s="5" t="s">
        <v>10</v>
      </c>
      <c r="G29" s="5" t="s">
        <v>11</v>
      </c>
      <c r="H29" s="6" t="s">
        <v>11</v>
      </c>
    </row>
    <row r="30" spans="1:8" ht="15" x14ac:dyDescent="0.25">
      <c r="A30" s="4" t="s">
        <v>45</v>
      </c>
      <c r="B30" s="5" t="s">
        <v>7</v>
      </c>
      <c r="C30" s="5" t="s">
        <v>41</v>
      </c>
      <c r="D30" s="5" t="s">
        <v>11</v>
      </c>
      <c r="E30" s="5" t="s">
        <v>17</v>
      </c>
      <c r="F30" s="5" t="s">
        <v>24</v>
      </c>
      <c r="G30" s="5" t="s">
        <v>9</v>
      </c>
      <c r="H30" s="6" t="s">
        <v>9</v>
      </c>
    </row>
    <row r="31" spans="1:8" ht="15" x14ac:dyDescent="0.25">
      <c r="A31" s="4" t="s">
        <v>46</v>
      </c>
      <c r="B31" s="5" t="s">
        <v>7</v>
      </c>
      <c r="C31" s="5" t="s">
        <v>41</v>
      </c>
      <c r="D31" s="5" t="s">
        <v>11</v>
      </c>
      <c r="E31" s="5" t="s">
        <v>17</v>
      </c>
      <c r="F31" s="5" t="s">
        <v>24</v>
      </c>
      <c r="G31" s="5" t="s">
        <v>11</v>
      </c>
      <c r="H31" s="6" t="s">
        <v>9</v>
      </c>
    </row>
    <row r="32" spans="1:8" ht="15" x14ac:dyDescent="0.25">
      <c r="A32" s="4" t="s">
        <v>47</v>
      </c>
      <c r="B32" s="5" t="s">
        <v>7</v>
      </c>
      <c r="C32" s="5" t="s">
        <v>41</v>
      </c>
      <c r="D32" s="5" t="s">
        <v>11</v>
      </c>
      <c r="E32" s="5" t="s">
        <v>17</v>
      </c>
      <c r="F32" s="5" t="s">
        <v>10</v>
      </c>
      <c r="G32" s="5" t="s">
        <v>11</v>
      </c>
      <c r="H32" s="6" t="s">
        <v>11</v>
      </c>
    </row>
    <row r="33" spans="1:8" ht="15" x14ac:dyDescent="0.25">
      <c r="A33" s="4" t="s">
        <v>48</v>
      </c>
      <c r="B33" s="5" t="s">
        <v>7</v>
      </c>
      <c r="C33" s="5" t="s">
        <v>41</v>
      </c>
      <c r="D33" s="5" t="s">
        <v>11</v>
      </c>
      <c r="E33" s="5" t="s">
        <v>17</v>
      </c>
      <c r="F33" s="5" t="s">
        <v>10</v>
      </c>
      <c r="G33" s="5" t="s">
        <v>11</v>
      </c>
      <c r="H33" s="6" t="s">
        <v>11</v>
      </c>
    </row>
    <row r="34" spans="1:8" ht="15" x14ac:dyDescent="0.25">
      <c r="A34" s="4" t="s">
        <v>49</v>
      </c>
      <c r="B34" s="5" t="s">
        <v>7</v>
      </c>
      <c r="C34" s="5" t="s">
        <v>50</v>
      </c>
      <c r="D34" s="5" t="s">
        <v>11</v>
      </c>
      <c r="E34" s="5" t="s">
        <v>17</v>
      </c>
      <c r="F34" s="5" t="s">
        <v>24</v>
      </c>
      <c r="G34" s="5" t="s">
        <v>11</v>
      </c>
      <c r="H34" s="6" t="s">
        <v>11</v>
      </c>
    </row>
    <row r="35" spans="1:8" ht="15" x14ac:dyDescent="0.25">
      <c r="A35" s="4" t="s">
        <v>51</v>
      </c>
      <c r="B35" s="5" t="s">
        <v>7</v>
      </c>
      <c r="C35" s="5" t="s">
        <v>50</v>
      </c>
      <c r="D35" s="5" t="s">
        <v>11</v>
      </c>
      <c r="E35" s="5" t="s">
        <v>17</v>
      </c>
      <c r="F35" s="5" t="s">
        <v>10</v>
      </c>
      <c r="G35" s="5" t="s">
        <v>9</v>
      </c>
      <c r="H35" s="6" t="s">
        <v>9</v>
      </c>
    </row>
    <row r="36" spans="1:8" ht="15" x14ac:dyDescent="0.25">
      <c r="A36" s="4" t="s">
        <v>52</v>
      </c>
      <c r="B36" s="5" t="s">
        <v>7</v>
      </c>
      <c r="C36" s="5" t="s">
        <v>50</v>
      </c>
      <c r="D36" s="5" t="s">
        <v>11</v>
      </c>
      <c r="E36" s="5" t="s">
        <v>17</v>
      </c>
      <c r="F36" s="5" t="s">
        <v>10</v>
      </c>
      <c r="G36" s="5" t="s">
        <v>11</v>
      </c>
      <c r="H36" s="6" t="s">
        <v>9</v>
      </c>
    </row>
    <row r="37" spans="1:8" ht="15" x14ac:dyDescent="0.25">
      <c r="A37" s="4" t="s">
        <v>53</v>
      </c>
      <c r="B37" s="5" t="s">
        <v>7</v>
      </c>
      <c r="C37" s="5" t="s">
        <v>50</v>
      </c>
      <c r="D37" s="5" t="s">
        <v>11</v>
      </c>
      <c r="E37" s="5" t="s">
        <v>17</v>
      </c>
      <c r="F37" s="5" t="s">
        <v>10</v>
      </c>
      <c r="G37" s="5" t="s">
        <v>11</v>
      </c>
      <c r="H37" s="6" t="s">
        <v>11</v>
      </c>
    </row>
    <row r="38" spans="1:8" ht="15" x14ac:dyDescent="0.25">
      <c r="A38" s="4" t="s">
        <v>54</v>
      </c>
      <c r="B38" s="5" t="s">
        <v>55</v>
      </c>
      <c r="C38" s="5" t="s">
        <v>8</v>
      </c>
      <c r="D38" s="5" t="s">
        <v>9</v>
      </c>
      <c r="E38" s="5" t="s">
        <v>17</v>
      </c>
      <c r="F38" s="5" t="s">
        <v>10</v>
      </c>
      <c r="G38" s="5" t="s">
        <v>11</v>
      </c>
      <c r="H38" s="6" t="s">
        <v>11</v>
      </c>
    </row>
    <row r="39" spans="1:8" ht="15" x14ac:dyDescent="0.25">
      <c r="A39" s="4" t="s">
        <v>56</v>
      </c>
      <c r="B39" s="5" t="s">
        <v>55</v>
      </c>
      <c r="C39" s="5" t="s">
        <v>8</v>
      </c>
      <c r="D39" s="5" t="s">
        <v>9</v>
      </c>
      <c r="E39" s="5" t="s">
        <v>17</v>
      </c>
      <c r="F39" s="5" t="s">
        <v>10</v>
      </c>
      <c r="G39" s="5" t="s">
        <v>11</v>
      </c>
      <c r="H39" s="6" t="s">
        <v>11</v>
      </c>
    </row>
    <row r="40" spans="1:8" ht="15" x14ac:dyDescent="0.25">
      <c r="A40" s="4" t="s">
        <v>57</v>
      </c>
      <c r="B40" s="5" t="s">
        <v>55</v>
      </c>
      <c r="C40" s="5" t="s">
        <v>8</v>
      </c>
      <c r="D40" s="5" t="s">
        <v>9</v>
      </c>
      <c r="E40" s="5">
        <v>1</v>
      </c>
      <c r="F40" s="5" t="s">
        <v>10</v>
      </c>
      <c r="G40" s="5" t="s">
        <v>11</v>
      </c>
      <c r="H40" s="6" t="s">
        <v>9</v>
      </c>
    </row>
    <row r="41" spans="1:8" ht="15" x14ac:dyDescent="0.25">
      <c r="A41" s="4" t="s">
        <v>58</v>
      </c>
      <c r="B41" s="5" t="s">
        <v>55</v>
      </c>
      <c r="C41" s="5" t="s">
        <v>8</v>
      </c>
      <c r="D41" s="5" t="s">
        <v>9</v>
      </c>
      <c r="E41" s="5">
        <v>1</v>
      </c>
      <c r="F41" s="5" t="s">
        <v>10</v>
      </c>
      <c r="G41" s="5" t="s">
        <v>11</v>
      </c>
      <c r="H41" s="6" t="s">
        <v>9</v>
      </c>
    </row>
    <row r="42" spans="1:8" ht="15" x14ac:dyDescent="0.25">
      <c r="A42" s="4" t="s">
        <v>59</v>
      </c>
      <c r="B42" s="5" t="s">
        <v>55</v>
      </c>
      <c r="C42" s="5" t="s">
        <v>16</v>
      </c>
      <c r="D42" s="5" t="s">
        <v>9</v>
      </c>
      <c r="E42" s="5" t="s">
        <v>17</v>
      </c>
      <c r="F42" s="5" t="s">
        <v>24</v>
      </c>
      <c r="G42" s="5" t="s">
        <v>11</v>
      </c>
      <c r="H42" s="6" t="s">
        <v>9</v>
      </c>
    </row>
    <row r="43" spans="1:8" ht="15" x14ac:dyDescent="0.25">
      <c r="A43" s="4" t="s">
        <v>60</v>
      </c>
      <c r="B43" s="5" t="s">
        <v>55</v>
      </c>
      <c r="C43" s="5" t="s">
        <v>16</v>
      </c>
      <c r="D43" s="5" t="s">
        <v>9</v>
      </c>
      <c r="E43" s="5">
        <v>1</v>
      </c>
      <c r="F43" s="5" t="s">
        <v>24</v>
      </c>
      <c r="G43" s="5" t="s">
        <v>11</v>
      </c>
      <c r="H43" s="6" t="s">
        <v>9</v>
      </c>
    </row>
    <row r="44" spans="1:8" ht="15" x14ac:dyDescent="0.25">
      <c r="A44" s="4" t="s">
        <v>61</v>
      </c>
      <c r="B44" s="5" t="s">
        <v>55</v>
      </c>
      <c r="C44" s="5" t="s">
        <v>16</v>
      </c>
      <c r="D44" s="5" t="s">
        <v>9</v>
      </c>
      <c r="E44" s="5" t="s">
        <v>17</v>
      </c>
      <c r="F44" s="5" t="s">
        <v>24</v>
      </c>
      <c r="G44" s="5" t="s">
        <v>11</v>
      </c>
      <c r="H44" s="6" t="s">
        <v>9</v>
      </c>
    </row>
    <row r="45" spans="1:8" ht="15" x14ac:dyDescent="0.25">
      <c r="A45" s="4" t="s">
        <v>62</v>
      </c>
      <c r="B45" s="5" t="s">
        <v>55</v>
      </c>
      <c r="C45" s="5" t="s">
        <v>16</v>
      </c>
      <c r="D45" s="5" t="s">
        <v>9</v>
      </c>
      <c r="E45" s="5" t="s">
        <v>17</v>
      </c>
      <c r="F45" s="5" t="s">
        <v>10</v>
      </c>
      <c r="G45" s="5" t="s">
        <v>9</v>
      </c>
      <c r="H45" s="6" t="s">
        <v>11</v>
      </c>
    </row>
    <row r="46" spans="1:8" ht="15" x14ac:dyDescent="0.25">
      <c r="A46" s="4" t="s">
        <v>63</v>
      </c>
      <c r="B46" s="5" t="s">
        <v>55</v>
      </c>
      <c r="C46" s="5" t="s">
        <v>28</v>
      </c>
      <c r="D46" s="5" t="s">
        <v>9</v>
      </c>
      <c r="E46" s="5" t="s">
        <v>17</v>
      </c>
      <c r="F46" s="5" t="s">
        <v>10</v>
      </c>
      <c r="G46" s="5" t="s">
        <v>11</v>
      </c>
      <c r="H46" s="6" t="s">
        <v>9</v>
      </c>
    </row>
    <row r="47" spans="1:8" ht="15" x14ac:dyDescent="0.25">
      <c r="A47" s="4" t="s">
        <v>64</v>
      </c>
      <c r="B47" s="5" t="s">
        <v>55</v>
      </c>
      <c r="C47" s="5" t="s">
        <v>28</v>
      </c>
      <c r="D47" s="5" t="s">
        <v>11</v>
      </c>
      <c r="E47" s="5">
        <v>1</v>
      </c>
      <c r="F47" s="5" t="s">
        <v>24</v>
      </c>
      <c r="G47" s="5" t="s">
        <v>11</v>
      </c>
      <c r="H47" s="6" t="s">
        <v>9</v>
      </c>
    </row>
    <row r="48" spans="1:8" ht="15" x14ac:dyDescent="0.25">
      <c r="A48" s="4" t="s">
        <v>65</v>
      </c>
      <c r="B48" s="5" t="s">
        <v>55</v>
      </c>
      <c r="C48" s="5" t="s">
        <v>28</v>
      </c>
      <c r="D48" s="5" t="s">
        <v>11</v>
      </c>
      <c r="E48" s="5">
        <v>1</v>
      </c>
      <c r="F48" s="5" t="s">
        <v>10</v>
      </c>
      <c r="G48" s="5" t="s">
        <v>9</v>
      </c>
      <c r="H48" s="6" t="s">
        <v>9</v>
      </c>
    </row>
    <row r="49" spans="1:8" ht="15" x14ac:dyDescent="0.25">
      <c r="A49" s="4" t="s">
        <v>66</v>
      </c>
      <c r="B49" s="5" t="s">
        <v>55</v>
      </c>
      <c r="C49" s="5" t="s">
        <v>34</v>
      </c>
      <c r="D49" s="5" t="s">
        <v>9</v>
      </c>
      <c r="E49" s="5" t="s">
        <v>17</v>
      </c>
      <c r="F49" s="5" t="s">
        <v>10</v>
      </c>
      <c r="G49" s="5" t="s">
        <v>11</v>
      </c>
      <c r="H49" s="6" t="s">
        <v>9</v>
      </c>
    </row>
    <row r="50" spans="1:8" ht="15" x14ac:dyDescent="0.25">
      <c r="A50" s="4" t="s">
        <v>67</v>
      </c>
      <c r="B50" s="5" t="s">
        <v>55</v>
      </c>
      <c r="C50" s="5" t="s">
        <v>34</v>
      </c>
      <c r="D50" s="5" t="s">
        <v>11</v>
      </c>
      <c r="E50" s="5">
        <v>1</v>
      </c>
      <c r="F50" s="5" t="s">
        <v>10</v>
      </c>
      <c r="G50" s="5" t="s">
        <v>11</v>
      </c>
      <c r="H50" s="6" t="s">
        <v>9</v>
      </c>
    </row>
    <row r="51" spans="1:8" ht="15" x14ac:dyDescent="0.25">
      <c r="A51" s="4" t="s">
        <v>68</v>
      </c>
      <c r="B51" s="5" t="s">
        <v>69</v>
      </c>
      <c r="C51" s="5" t="s">
        <v>8</v>
      </c>
      <c r="D51" s="5" t="s">
        <v>9</v>
      </c>
      <c r="E51" s="5">
        <v>1</v>
      </c>
      <c r="F51" s="5" t="s">
        <v>24</v>
      </c>
      <c r="G51" s="5" t="s">
        <v>9</v>
      </c>
      <c r="H51" s="6" t="s">
        <v>9</v>
      </c>
    </row>
    <row r="52" spans="1:8" ht="15" x14ac:dyDescent="0.25">
      <c r="A52" s="4" t="s">
        <v>70</v>
      </c>
      <c r="B52" s="5" t="s">
        <v>69</v>
      </c>
      <c r="C52" s="5" t="s">
        <v>8</v>
      </c>
      <c r="D52" s="5" t="s">
        <v>9</v>
      </c>
      <c r="E52" s="5">
        <v>1</v>
      </c>
      <c r="F52" s="5" t="s">
        <v>10</v>
      </c>
      <c r="G52" s="5" t="s">
        <v>11</v>
      </c>
      <c r="H52" s="6" t="s">
        <v>9</v>
      </c>
    </row>
    <row r="53" spans="1:8" ht="15" x14ac:dyDescent="0.25">
      <c r="A53" s="4" t="s">
        <v>71</v>
      </c>
      <c r="B53" s="5" t="s">
        <v>69</v>
      </c>
      <c r="C53" s="5" t="s">
        <v>8</v>
      </c>
      <c r="D53" s="5" t="s">
        <v>9</v>
      </c>
      <c r="E53" s="5">
        <v>2</v>
      </c>
      <c r="F53" s="5" t="s">
        <v>24</v>
      </c>
      <c r="G53" s="5" t="s">
        <v>11</v>
      </c>
      <c r="H53" s="6" t="s">
        <v>9</v>
      </c>
    </row>
    <row r="54" spans="1:8" ht="15" x14ac:dyDescent="0.25">
      <c r="A54" s="4" t="s">
        <v>72</v>
      </c>
      <c r="B54" s="5" t="s">
        <v>69</v>
      </c>
      <c r="C54" s="5" t="s">
        <v>16</v>
      </c>
      <c r="D54" s="5" t="s">
        <v>11</v>
      </c>
      <c r="E54" s="5">
        <v>1</v>
      </c>
      <c r="F54" s="5" t="s">
        <v>24</v>
      </c>
      <c r="G54" s="5" t="s">
        <v>9</v>
      </c>
      <c r="H54" s="6" t="s">
        <v>9</v>
      </c>
    </row>
    <row r="55" spans="1:8" ht="15" x14ac:dyDescent="0.25">
      <c r="A55" s="4" t="s">
        <v>73</v>
      </c>
      <c r="B55" s="5" t="s">
        <v>69</v>
      </c>
      <c r="C55" s="5" t="s">
        <v>16</v>
      </c>
      <c r="D55" s="5" t="s">
        <v>11</v>
      </c>
      <c r="E55" s="5">
        <v>1</v>
      </c>
      <c r="F55" s="5" t="s">
        <v>10</v>
      </c>
      <c r="G55" s="5" t="s">
        <v>11</v>
      </c>
      <c r="H55" s="6" t="s">
        <v>11</v>
      </c>
    </row>
    <row r="56" spans="1:8" ht="15" x14ac:dyDescent="0.25">
      <c r="A56" s="4" t="s">
        <v>74</v>
      </c>
      <c r="B56" s="5" t="s">
        <v>69</v>
      </c>
      <c r="C56" s="5" t="s">
        <v>16</v>
      </c>
      <c r="D56" s="5" t="s">
        <v>9</v>
      </c>
      <c r="E56" s="5">
        <v>2</v>
      </c>
      <c r="F56" s="5" t="s">
        <v>24</v>
      </c>
      <c r="G56" s="5" t="s">
        <v>11</v>
      </c>
      <c r="H56" s="6" t="s">
        <v>11</v>
      </c>
    </row>
    <row r="57" spans="1:8" ht="15" x14ac:dyDescent="0.25">
      <c r="A57" s="4" t="s">
        <v>75</v>
      </c>
      <c r="B57" s="5" t="s">
        <v>69</v>
      </c>
      <c r="C57" s="5" t="s">
        <v>16</v>
      </c>
      <c r="D57" s="5" t="s">
        <v>9</v>
      </c>
      <c r="E57" s="5" t="s">
        <v>17</v>
      </c>
      <c r="F57" s="5" t="s">
        <v>24</v>
      </c>
      <c r="G57" s="5" t="s">
        <v>9</v>
      </c>
      <c r="H57" s="6" t="s">
        <v>11</v>
      </c>
    </row>
    <row r="58" spans="1:8" ht="15" x14ac:dyDescent="0.25">
      <c r="A58" s="4" t="s">
        <v>76</v>
      </c>
      <c r="B58" s="5" t="s">
        <v>69</v>
      </c>
      <c r="C58" s="5" t="s">
        <v>28</v>
      </c>
      <c r="D58" s="5" t="s">
        <v>9</v>
      </c>
      <c r="E58" s="5" t="s">
        <v>17</v>
      </c>
      <c r="F58" s="5" t="s">
        <v>24</v>
      </c>
      <c r="G58" s="5" t="s">
        <v>11</v>
      </c>
      <c r="H58" s="6" t="s">
        <v>9</v>
      </c>
    </row>
    <row r="59" spans="1:8" ht="15" x14ac:dyDescent="0.25">
      <c r="A59" s="4" t="s">
        <v>77</v>
      </c>
      <c r="B59" s="5" t="s">
        <v>69</v>
      </c>
      <c r="C59" s="5" t="s">
        <v>28</v>
      </c>
      <c r="D59" s="5" t="s">
        <v>9</v>
      </c>
      <c r="E59" s="5" t="s">
        <v>17</v>
      </c>
      <c r="F59" s="5" t="s">
        <v>10</v>
      </c>
      <c r="G59" s="5" t="s">
        <v>11</v>
      </c>
      <c r="H59" s="6" t="s">
        <v>9</v>
      </c>
    </row>
    <row r="60" spans="1:8" ht="15" x14ac:dyDescent="0.25">
      <c r="A60" s="4" t="s">
        <v>78</v>
      </c>
      <c r="B60" s="5" t="s">
        <v>69</v>
      </c>
      <c r="C60" s="5" t="s">
        <v>28</v>
      </c>
      <c r="D60" s="5" t="s">
        <v>11</v>
      </c>
      <c r="E60" s="5">
        <v>1</v>
      </c>
      <c r="F60" s="5" t="s">
        <v>24</v>
      </c>
      <c r="G60" s="5" t="s">
        <v>11</v>
      </c>
      <c r="H60" s="6" t="s">
        <v>9</v>
      </c>
    </row>
    <row r="61" spans="1:8" ht="15" x14ac:dyDescent="0.25">
      <c r="A61" s="4" t="s">
        <v>79</v>
      </c>
      <c r="B61" s="5" t="s">
        <v>69</v>
      </c>
      <c r="C61" s="5" t="s">
        <v>28</v>
      </c>
      <c r="D61" s="5" t="s">
        <v>11</v>
      </c>
      <c r="E61" s="5" t="s">
        <v>17</v>
      </c>
      <c r="F61" s="5" t="s">
        <v>24</v>
      </c>
      <c r="G61" s="5" t="s">
        <v>11</v>
      </c>
      <c r="H61" s="6" t="s">
        <v>9</v>
      </c>
    </row>
    <row r="62" spans="1:8" ht="15" x14ac:dyDescent="0.25">
      <c r="A62" s="4" t="s">
        <v>80</v>
      </c>
      <c r="B62" s="5" t="s">
        <v>69</v>
      </c>
      <c r="C62" s="5" t="s">
        <v>28</v>
      </c>
      <c r="D62" s="5" t="s">
        <v>11</v>
      </c>
      <c r="E62" s="5" t="s">
        <v>17</v>
      </c>
      <c r="F62" s="5" t="s">
        <v>10</v>
      </c>
      <c r="G62" s="5" t="s">
        <v>11</v>
      </c>
      <c r="H62" s="6" t="s">
        <v>11</v>
      </c>
    </row>
    <row r="63" spans="1:8" ht="15" x14ac:dyDescent="0.25">
      <c r="A63" s="4" t="s">
        <v>81</v>
      </c>
      <c r="B63" s="5" t="s">
        <v>69</v>
      </c>
      <c r="C63" s="5" t="s">
        <v>28</v>
      </c>
      <c r="D63" s="5" t="s">
        <v>11</v>
      </c>
      <c r="E63" s="5" t="s">
        <v>17</v>
      </c>
      <c r="F63" s="5" t="s">
        <v>24</v>
      </c>
      <c r="G63" s="5" t="s">
        <v>9</v>
      </c>
      <c r="H63" s="6" t="s">
        <v>11</v>
      </c>
    </row>
    <row r="64" spans="1:8" ht="15" x14ac:dyDescent="0.25">
      <c r="A64" s="4" t="s">
        <v>82</v>
      </c>
      <c r="B64" s="5" t="s">
        <v>69</v>
      </c>
      <c r="C64" s="5" t="s">
        <v>28</v>
      </c>
      <c r="D64" s="5" t="s">
        <v>11</v>
      </c>
      <c r="E64" s="5" t="s">
        <v>17</v>
      </c>
      <c r="F64" s="5" t="s">
        <v>24</v>
      </c>
      <c r="G64" s="5" t="s">
        <v>9</v>
      </c>
      <c r="H64" s="6" t="s">
        <v>9</v>
      </c>
    </row>
    <row r="65" spans="1:8" ht="15" x14ac:dyDescent="0.25">
      <c r="A65" s="4" t="s">
        <v>83</v>
      </c>
      <c r="B65" s="5" t="s">
        <v>69</v>
      </c>
      <c r="C65" s="5" t="s">
        <v>28</v>
      </c>
      <c r="D65" s="5" t="s">
        <v>11</v>
      </c>
      <c r="E65" s="5" t="s">
        <v>17</v>
      </c>
      <c r="F65" s="5" t="s">
        <v>10</v>
      </c>
      <c r="G65" s="5" t="s">
        <v>9</v>
      </c>
      <c r="H65" s="6" t="s">
        <v>9</v>
      </c>
    </row>
    <row r="66" spans="1:8" ht="15" x14ac:dyDescent="0.25">
      <c r="A66" s="4" t="s">
        <v>84</v>
      </c>
      <c r="B66" s="5" t="s">
        <v>69</v>
      </c>
      <c r="C66" s="5" t="s">
        <v>28</v>
      </c>
      <c r="D66" s="5" t="s">
        <v>11</v>
      </c>
      <c r="E66" s="5" t="s">
        <v>17</v>
      </c>
      <c r="F66" s="5" t="s">
        <v>24</v>
      </c>
      <c r="G66" s="5" t="s">
        <v>11</v>
      </c>
      <c r="H66" s="6" t="s">
        <v>11</v>
      </c>
    </row>
    <row r="67" spans="1:8" ht="15" x14ac:dyDescent="0.25">
      <c r="A67" s="4" t="s">
        <v>85</v>
      </c>
      <c r="B67" s="5" t="s">
        <v>69</v>
      </c>
      <c r="C67" s="5" t="s">
        <v>28</v>
      </c>
      <c r="D67" s="5" t="s">
        <v>11</v>
      </c>
      <c r="E67" s="5" t="s">
        <v>17</v>
      </c>
      <c r="F67" s="5" t="s">
        <v>10</v>
      </c>
      <c r="G67" s="5" t="s">
        <v>11</v>
      </c>
      <c r="H67" s="6" t="s">
        <v>11</v>
      </c>
    </row>
    <row r="68" spans="1:8" ht="15" x14ac:dyDescent="0.25">
      <c r="A68" s="4" t="s">
        <v>86</v>
      </c>
      <c r="B68" s="5" t="s">
        <v>69</v>
      </c>
      <c r="C68" s="5" t="s">
        <v>28</v>
      </c>
      <c r="D68" s="5" t="s">
        <v>11</v>
      </c>
      <c r="E68" s="5">
        <v>2</v>
      </c>
      <c r="F68" s="5" t="s">
        <v>24</v>
      </c>
      <c r="G68" s="5" t="s">
        <v>11</v>
      </c>
      <c r="H68" s="6" t="s">
        <v>9</v>
      </c>
    </row>
    <row r="69" spans="1:8" ht="15" x14ac:dyDescent="0.25">
      <c r="A69" s="4" t="s">
        <v>87</v>
      </c>
      <c r="B69" s="5" t="s">
        <v>69</v>
      </c>
      <c r="C69" s="5" t="s">
        <v>34</v>
      </c>
      <c r="D69" s="5" t="s">
        <v>9</v>
      </c>
      <c r="E69" s="5" t="s">
        <v>17</v>
      </c>
      <c r="F69" s="5" t="s">
        <v>24</v>
      </c>
      <c r="G69" s="5" t="s">
        <v>11</v>
      </c>
      <c r="H69" s="6" t="s">
        <v>9</v>
      </c>
    </row>
    <row r="70" spans="1:8" ht="15" x14ac:dyDescent="0.25">
      <c r="A70" s="4" t="s">
        <v>88</v>
      </c>
      <c r="B70" s="5" t="s">
        <v>69</v>
      </c>
      <c r="C70" s="5" t="s">
        <v>34</v>
      </c>
      <c r="D70" s="5" t="s">
        <v>9</v>
      </c>
      <c r="E70" s="5" t="s">
        <v>17</v>
      </c>
      <c r="F70" s="5" t="s">
        <v>24</v>
      </c>
      <c r="G70" s="5" t="s">
        <v>11</v>
      </c>
      <c r="H70" s="6" t="s">
        <v>9</v>
      </c>
    </row>
    <row r="71" spans="1:8" ht="15" x14ac:dyDescent="0.25">
      <c r="A71" s="4" t="s">
        <v>89</v>
      </c>
      <c r="B71" s="5" t="s">
        <v>69</v>
      </c>
      <c r="C71" s="5" t="s">
        <v>34</v>
      </c>
      <c r="D71" s="5" t="s">
        <v>9</v>
      </c>
      <c r="E71" s="5" t="s">
        <v>17</v>
      </c>
      <c r="F71" s="5" t="s">
        <v>10</v>
      </c>
      <c r="G71" s="5" t="s">
        <v>11</v>
      </c>
      <c r="H71" s="6" t="s">
        <v>9</v>
      </c>
    </row>
    <row r="72" spans="1:8" ht="15" x14ac:dyDescent="0.25">
      <c r="A72" s="4" t="s">
        <v>90</v>
      </c>
      <c r="B72" s="5" t="s">
        <v>69</v>
      </c>
      <c r="C72" s="5" t="s">
        <v>34</v>
      </c>
      <c r="D72" s="5" t="s">
        <v>11</v>
      </c>
      <c r="E72" s="5">
        <v>2</v>
      </c>
      <c r="F72" s="5" t="s">
        <v>24</v>
      </c>
      <c r="G72" s="5" t="s">
        <v>11</v>
      </c>
      <c r="H72" s="6" t="s">
        <v>9</v>
      </c>
    </row>
    <row r="73" spans="1:8" ht="15" x14ac:dyDescent="0.25">
      <c r="A73" s="4" t="s">
        <v>91</v>
      </c>
      <c r="B73" s="5" t="s">
        <v>69</v>
      </c>
      <c r="C73" s="5" t="s">
        <v>34</v>
      </c>
      <c r="D73" s="5" t="s">
        <v>11</v>
      </c>
      <c r="E73" s="5">
        <v>2</v>
      </c>
      <c r="F73" s="5" t="s">
        <v>24</v>
      </c>
      <c r="G73" s="5" t="s">
        <v>11</v>
      </c>
      <c r="H73" s="6" t="s">
        <v>9</v>
      </c>
    </row>
    <row r="74" spans="1:8" ht="15" x14ac:dyDescent="0.25">
      <c r="A74" s="4" t="s">
        <v>92</v>
      </c>
      <c r="B74" s="5" t="s">
        <v>69</v>
      </c>
      <c r="C74" s="5" t="s">
        <v>34</v>
      </c>
      <c r="D74" s="5" t="s">
        <v>11</v>
      </c>
      <c r="E74" s="5">
        <v>2</v>
      </c>
      <c r="F74" s="5" t="s">
        <v>10</v>
      </c>
      <c r="G74" s="5" t="s">
        <v>11</v>
      </c>
      <c r="H74" s="6" t="s">
        <v>9</v>
      </c>
    </row>
    <row r="75" spans="1:8" ht="15" x14ac:dyDescent="0.25">
      <c r="A75" s="4" t="s">
        <v>93</v>
      </c>
      <c r="B75" s="5" t="s">
        <v>94</v>
      </c>
      <c r="C75" s="5" t="s">
        <v>8</v>
      </c>
      <c r="D75" s="5" t="s">
        <v>9</v>
      </c>
      <c r="E75" s="5">
        <v>1</v>
      </c>
      <c r="F75" s="5" t="s">
        <v>24</v>
      </c>
      <c r="G75" s="5" t="s">
        <v>11</v>
      </c>
      <c r="H75" s="6" t="s">
        <v>9</v>
      </c>
    </row>
    <row r="76" spans="1:8" ht="15" x14ac:dyDescent="0.25">
      <c r="A76" s="4" t="s">
        <v>95</v>
      </c>
      <c r="B76" s="5" t="s">
        <v>94</v>
      </c>
      <c r="C76" s="5" t="s">
        <v>8</v>
      </c>
      <c r="D76" s="5" t="s">
        <v>9</v>
      </c>
      <c r="E76" s="5">
        <v>1</v>
      </c>
      <c r="F76" s="5" t="s">
        <v>24</v>
      </c>
      <c r="G76" s="5" t="s">
        <v>11</v>
      </c>
      <c r="H76" s="6" t="s">
        <v>9</v>
      </c>
    </row>
    <row r="77" spans="1:8" ht="15" x14ac:dyDescent="0.25">
      <c r="A77" s="4" t="s">
        <v>96</v>
      </c>
      <c r="B77" s="5" t="s">
        <v>94</v>
      </c>
      <c r="C77" s="5" t="s">
        <v>8</v>
      </c>
      <c r="D77" s="5" t="s">
        <v>9</v>
      </c>
      <c r="E77" s="5">
        <v>1</v>
      </c>
      <c r="F77" s="5" t="s">
        <v>10</v>
      </c>
      <c r="G77" s="5" t="s">
        <v>11</v>
      </c>
      <c r="H77" s="6" t="s">
        <v>11</v>
      </c>
    </row>
    <row r="78" spans="1:8" ht="15" x14ac:dyDescent="0.25">
      <c r="A78" s="4" t="s">
        <v>97</v>
      </c>
      <c r="B78" s="5" t="s">
        <v>94</v>
      </c>
      <c r="C78" s="5" t="s">
        <v>8</v>
      </c>
      <c r="D78" s="5" t="s">
        <v>9</v>
      </c>
      <c r="E78" s="5">
        <v>2</v>
      </c>
      <c r="F78" s="5" t="s">
        <v>10</v>
      </c>
      <c r="G78" s="5" t="s">
        <v>9</v>
      </c>
      <c r="H78" s="6" t="s">
        <v>9</v>
      </c>
    </row>
    <row r="79" spans="1:8" ht="15" x14ac:dyDescent="0.25">
      <c r="A79" s="4" t="s">
        <v>98</v>
      </c>
      <c r="B79" s="5" t="s">
        <v>94</v>
      </c>
      <c r="C79" s="5" t="s">
        <v>16</v>
      </c>
      <c r="D79" s="5" t="s">
        <v>11</v>
      </c>
      <c r="E79" s="5">
        <v>1</v>
      </c>
      <c r="F79" s="5" t="s">
        <v>24</v>
      </c>
      <c r="G79" s="5" t="s">
        <v>9</v>
      </c>
      <c r="H79" s="6" t="s">
        <v>9</v>
      </c>
    </row>
    <row r="80" spans="1:8" ht="15" x14ac:dyDescent="0.25">
      <c r="A80" s="4" t="s">
        <v>99</v>
      </c>
      <c r="B80" s="5" t="s">
        <v>94</v>
      </c>
      <c r="C80" s="5" t="s">
        <v>16</v>
      </c>
      <c r="D80" s="5" t="s">
        <v>9</v>
      </c>
      <c r="E80" s="5">
        <v>2</v>
      </c>
      <c r="F80" s="5" t="s">
        <v>24</v>
      </c>
      <c r="G80" s="5" t="s">
        <v>11</v>
      </c>
      <c r="H80" s="6" t="s">
        <v>9</v>
      </c>
    </row>
    <row r="81" spans="1:8" ht="15" x14ac:dyDescent="0.25">
      <c r="A81" s="4" t="s">
        <v>100</v>
      </c>
      <c r="B81" s="5" t="s">
        <v>94</v>
      </c>
      <c r="C81" s="5" t="s">
        <v>16</v>
      </c>
      <c r="D81" s="5" t="s">
        <v>9</v>
      </c>
      <c r="E81" s="5">
        <v>2</v>
      </c>
      <c r="F81" s="5" t="s">
        <v>10</v>
      </c>
      <c r="G81" s="5" t="s">
        <v>11</v>
      </c>
      <c r="H81" s="6" t="s">
        <v>9</v>
      </c>
    </row>
    <row r="82" spans="1:8" ht="15" x14ac:dyDescent="0.25">
      <c r="A82" s="4" t="s">
        <v>101</v>
      </c>
      <c r="B82" s="5" t="s">
        <v>94</v>
      </c>
      <c r="C82" s="5" t="s">
        <v>16</v>
      </c>
      <c r="D82" s="5" t="s">
        <v>9</v>
      </c>
      <c r="E82" s="5" t="s">
        <v>17</v>
      </c>
      <c r="F82" s="5" t="s">
        <v>10</v>
      </c>
      <c r="G82" s="5" t="s">
        <v>11</v>
      </c>
      <c r="H82" s="6" t="s">
        <v>9</v>
      </c>
    </row>
    <row r="83" spans="1:8" ht="15" x14ac:dyDescent="0.25">
      <c r="A83" s="4" t="s">
        <v>102</v>
      </c>
      <c r="B83" s="5" t="s">
        <v>94</v>
      </c>
      <c r="C83" s="5" t="s">
        <v>34</v>
      </c>
      <c r="D83" s="5" t="s">
        <v>9</v>
      </c>
      <c r="E83" s="5" t="s">
        <v>17</v>
      </c>
      <c r="F83" s="5" t="s">
        <v>10</v>
      </c>
      <c r="G83" s="5" t="s">
        <v>9</v>
      </c>
      <c r="H83" s="6" t="s">
        <v>9</v>
      </c>
    </row>
    <row r="84" spans="1:8" ht="15" x14ac:dyDescent="0.25">
      <c r="A84" s="4" t="s">
        <v>103</v>
      </c>
      <c r="B84" s="5" t="s">
        <v>94</v>
      </c>
      <c r="C84" s="5" t="s">
        <v>34</v>
      </c>
      <c r="D84" s="5" t="s">
        <v>9</v>
      </c>
      <c r="E84" s="5" t="s">
        <v>17</v>
      </c>
      <c r="F84" s="5" t="s">
        <v>10</v>
      </c>
      <c r="G84" s="5" t="s">
        <v>11</v>
      </c>
      <c r="H84" s="6" t="s">
        <v>9</v>
      </c>
    </row>
    <row r="85" spans="1:8" ht="15" x14ac:dyDescent="0.25">
      <c r="A85" s="4" t="s">
        <v>104</v>
      </c>
      <c r="B85" s="5" t="s">
        <v>94</v>
      </c>
      <c r="C85" s="5" t="s">
        <v>34</v>
      </c>
      <c r="D85" s="5" t="s">
        <v>9</v>
      </c>
      <c r="E85" s="5" t="s">
        <v>17</v>
      </c>
      <c r="F85" s="5" t="s">
        <v>10</v>
      </c>
      <c r="G85" s="5" t="s">
        <v>11</v>
      </c>
      <c r="H85" s="6" t="s">
        <v>9</v>
      </c>
    </row>
    <row r="86" spans="1:8" ht="15" x14ac:dyDescent="0.25">
      <c r="A86" s="4" t="s">
        <v>105</v>
      </c>
      <c r="B86" s="5" t="s">
        <v>94</v>
      </c>
      <c r="C86" s="5" t="s">
        <v>34</v>
      </c>
      <c r="D86" s="5" t="s">
        <v>9</v>
      </c>
      <c r="E86" s="5" t="s">
        <v>17</v>
      </c>
      <c r="F86" s="5" t="s">
        <v>24</v>
      </c>
      <c r="G86" s="5" t="s">
        <v>11</v>
      </c>
      <c r="H86" s="6" t="s">
        <v>9</v>
      </c>
    </row>
    <row r="87" spans="1:8" ht="15" x14ac:dyDescent="0.25">
      <c r="A87" s="4" t="s">
        <v>106</v>
      </c>
      <c r="B87" s="5" t="s">
        <v>94</v>
      </c>
      <c r="C87" s="5" t="s">
        <v>34</v>
      </c>
      <c r="D87" s="5" t="s">
        <v>11</v>
      </c>
      <c r="E87" s="5">
        <v>1</v>
      </c>
      <c r="F87" s="5" t="s">
        <v>24</v>
      </c>
      <c r="G87" s="5" t="s">
        <v>11</v>
      </c>
      <c r="H87" s="6" t="s">
        <v>9</v>
      </c>
    </row>
    <row r="88" spans="1:8" ht="15" x14ac:dyDescent="0.25">
      <c r="A88" s="4" t="s">
        <v>107</v>
      </c>
      <c r="B88" s="5" t="s">
        <v>94</v>
      </c>
      <c r="C88" s="5" t="s">
        <v>34</v>
      </c>
      <c r="D88" s="5" t="s">
        <v>11</v>
      </c>
      <c r="E88" s="5">
        <v>1</v>
      </c>
      <c r="F88" s="5" t="s">
        <v>24</v>
      </c>
      <c r="G88" s="5" t="s">
        <v>11</v>
      </c>
      <c r="H88" s="6" t="s">
        <v>9</v>
      </c>
    </row>
    <row r="89" spans="1:8" ht="15" x14ac:dyDescent="0.25">
      <c r="A89" s="4" t="s">
        <v>108</v>
      </c>
      <c r="B89" s="5" t="s">
        <v>94</v>
      </c>
      <c r="C89" s="5" t="s">
        <v>34</v>
      </c>
      <c r="D89" s="5" t="s">
        <v>11</v>
      </c>
      <c r="E89" s="5">
        <v>1</v>
      </c>
      <c r="F89" s="5" t="s">
        <v>10</v>
      </c>
      <c r="G89" s="5" t="s">
        <v>11</v>
      </c>
      <c r="H89" s="6" t="s">
        <v>9</v>
      </c>
    </row>
    <row r="90" spans="1:8" ht="15" x14ac:dyDescent="0.25">
      <c r="A90" s="4" t="s">
        <v>109</v>
      </c>
      <c r="B90" s="5" t="s">
        <v>94</v>
      </c>
      <c r="C90" s="5" t="s">
        <v>41</v>
      </c>
      <c r="D90" s="5" t="s">
        <v>11</v>
      </c>
      <c r="E90" s="5">
        <v>2</v>
      </c>
      <c r="F90" s="5" t="s">
        <v>24</v>
      </c>
      <c r="G90" s="5" t="s">
        <v>11</v>
      </c>
      <c r="H90" s="6" t="s">
        <v>11</v>
      </c>
    </row>
    <row r="91" spans="1:8" ht="15" x14ac:dyDescent="0.25">
      <c r="A91" s="4" t="s">
        <v>110</v>
      </c>
      <c r="B91" s="5" t="s">
        <v>94</v>
      </c>
      <c r="C91" s="5" t="s">
        <v>41</v>
      </c>
      <c r="D91" s="5" t="s">
        <v>11</v>
      </c>
      <c r="E91" s="5">
        <v>2</v>
      </c>
      <c r="F91" s="5" t="s">
        <v>10</v>
      </c>
      <c r="G91" s="5" t="s">
        <v>11</v>
      </c>
      <c r="H91" s="6" t="s">
        <v>9</v>
      </c>
    </row>
    <row r="92" spans="1:8" ht="15" x14ac:dyDescent="0.25">
      <c r="A92" s="4" t="s">
        <v>111</v>
      </c>
      <c r="B92" s="5" t="s">
        <v>94</v>
      </c>
      <c r="C92" s="5" t="s">
        <v>41</v>
      </c>
      <c r="D92" s="5" t="s">
        <v>11</v>
      </c>
      <c r="E92" s="5">
        <v>2</v>
      </c>
      <c r="F92" s="5" t="s">
        <v>10</v>
      </c>
      <c r="G92" s="5" t="s">
        <v>11</v>
      </c>
      <c r="H92" s="6" t="s">
        <v>9</v>
      </c>
    </row>
    <row r="93" spans="1:8" ht="15" x14ac:dyDescent="0.25">
      <c r="A93" s="4" t="s">
        <v>112</v>
      </c>
      <c r="B93" s="5" t="s">
        <v>94</v>
      </c>
      <c r="C93" s="5" t="s">
        <v>41</v>
      </c>
      <c r="D93" s="5" t="s">
        <v>11</v>
      </c>
      <c r="E93" s="5">
        <v>2</v>
      </c>
      <c r="F93" s="5" t="s">
        <v>10</v>
      </c>
      <c r="G93" s="5" t="s">
        <v>11</v>
      </c>
      <c r="H93" s="6" t="s">
        <v>9</v>
      </c>
    </row>
    <row r="94" spans="1:8" ht="15" x14ac:dyDescent="0.25">
      <c r="A94" s="4" t="s">
        <v>113</v>
      </c>
      <c r="B94" s="5" t="s">
        <v>94</v>
      </c>
      <c r="C94" s="5" t="s">
        <v>41</v>
      </c>
      <c r="D94" s="5" t="s">
        <v>11</v>
      </c>
      <c r="E94" s="5" t="s">
        <v>17</v>
      </c>
      <c r="F94" s="5" t="s">
        <v>24</v>
      </c>
      <c r="G94" s="5" t="s">
        <v>11</v>
      </c>
      <c r="H94" s="6" t="s">
        <v>9</v>
      </c>
    </row>
    <row r="95" spans="1:8" ht="15" x14ac:dyDescent="0.25">
      <c r="A95" s="4" t="s">
        <v>114</v>
      </c>
      <c r="B95" s="5" t="s">
        <v>94</v>
      </c>
      <c r="C95" s="5" t="s">
        <v>41</v>
      </c>
      <c r="D95" s="5" t="s">
        <v>11</v>
      </c>
      <c r="E95" s="5" t="s">
        <v>17</v>
      </c>
      <c r="F95" s="5" t="s">
        <v>24</v>
      </c>
      <c r="G95" s="5" t="s">
        <v>11</v>
      </c>
      <c r="H95" s="6" t="s">
        <v>9</v>
      </c>
    </row>
    <row r="96" spans="1:8" ht="15" x14ac:dyDescent="0.25">
      <c r="A96" s="4" t="s">
        <v>115</v>
      </c>
      <c r="B96" s="5" t="s">
        <v>94</v>
      </c>
      <c r="C96" s="5" t="s">
        <v>41</v>
      </c>
      <c r="D96" s="5" t="s">
        <v>11</v>
      </c>
      <c r="E96" s="5" t="s">
        <v>17</v>
      </c>
      <c r="F96" s="5" t="s">
        <v>10</v>
      </c>
      <c r="G96" s="5" t="s">
        <v>11</v>
      </c>
      <c r="H96" s="6" t="s">
        <v>9</v>
      </c>
    </row>
    <row r="97" spans="1:8" ht="15" x14ac:dyDescent="0.25">
      <c r="A97" s="4" t="s">
        <v>116</v>
      </c>
      <c r="B97" s="5" t="s">
        <v>94</v>
      </c>
      <c r="C97" s="5" t="s">
        <v>41</v>
      </c>
      <c r="D97" s="5" t="s">
        <v>11</v>
      </c>
      <c r="E97" s="5" t="s">
        <v>17</v>
      </c>
      <c r="F97" s="5" t="s">
        <v>10</v>
      </c>
      <c r="G97" s="5" t="s">
        <v>9</v>
      </c>
      <c r="H97" s="6" t="s">
        <v>9</v>
      </c>
    </row>
    <row r="98" spans="1:8" ht="15" x14ac:dyDescent="0.25">
      <c r="A98" s="4" t="s">
        <v>117</v>
      </c>
      <c r="B98" s="5" t="s">
        <v>94</v>
      </c>
      <c r="C98" s="5" t="s">
        <v>50</v>
      </c>
      <c r="D98" s="5" t="s">
        <v>11</v>
      </c>
      <c r="E98" s="5" t="s">
        <v>17</v>
      </c>
      <c r="F98" s="5" t="s">
        <v>10</v>
      </c>
      <c r="G98" s="5" t="s">
        <v>9</v>
      </c>
      <c r="H98" s="6" t="s">
        <v>9</v>
      </c>
    </row>
    <row r="99" spans="1:8" ht="15" x14ac:dyDescent="0.25">
      <c r="A99" s="4" t="s">
        <v>118</v>
      </c>
      <c r="B99" s="5" t="s">
        <v>94</v>
      </c>
      <c r="C99" s="5" t="s">
        <v>50</v>
      </c>
      <c r="D99" s="5" t="s">
        <v>11</v>
      </c>
      <c r="E99" s="5" t="s">
        <v>17</v>
      </c>
      <c r="F99" s="5" t="s">
        <v>10</v>
      </c>
      <c r="G99" s="5" t="s">
        <v>11</v>
      </c>
      <c r="H99" s="6" t="s">
        <v>9</v>
      </c>
    </row>
    <row r="100" spans="1:8" ht="15" x14ac:dyDescent="0.25">
      <c r="A100" s="4" t="s">
        <v>119</v>
      </c>
      <c r="B100" s="5" t="s">
        <v>94</v>
      </c>
      <c r="C100" s="5" t="s">
        <v>50</v>
      </c>
      <c r="D100" s="5" t="s">
        <v>11</v>
      </c>
      <c r="E100" s="5" t="s">
        <v>17</v>
      </c>
      <c r="F100" s="5" t="s">
        <v>10</v>
      </c>
      <c r="G100" s="5" t="s">
        <v>11</v>
      </c>
      <c r="H100" s="6" t="s">
        <v>9</v>
      </c>
    </row>
    <row r="101" spans="1:8" thickBot="1" x14ac:dyDescent="0.3">
      <c r="A101" s="7" t="s">
        <v>120</v>
      </c>
      <c r="B101" s="8" t="s">
        <v>94</v>
      </c>
      <c r="C101" s="8" t="s">
        <v>50</v>
      </c>
      <c r="D101" s="8" t="s">
        <v>11</v>
      </c>
      <c r="E101" s="8" t="s">
        <v>17</v>
      </c>
      <c r="F101" s="8" t="s">
        <v>10</v>
      </c>
      <c r="G101" s="8" t="s">
        <v>11</v>
      </c>
      <c r="H101" s="9" t="s">
        <v>9</v>
      </c>
    </row>
  </sheetData>
  <autoFilter ref="A1:H101" xr:uid="{3C74A7EB-F096-4AEC-9C6F-73AF3A3264C6}"/>
  <conditionalFormatting sqref="H2:H101">
    <cfRule type="containsText" dxfId="1688" priority="1" operator="containsText" text="Yes">
      <formula>NOT(ISERROR(SEARCH("Yes",H2)))</formula>
    </cfRule>
  </conditionalFormatting>
  <hyperlinks>
    <hyperlink ref="S6" location="'Car Type'!A1" display="Car Type" xr:uid="{E5AE2145-C63D-4292-ABCE-6640381BDFAC}"/>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0AFAE-3D36-41BB-B754-09718F63072A}">
  <dimension ref="A1:J8"/>
  <sheetViews>
    <sheetView workbookViewId="0"/>
  </sheetViews>
  <sheetFormatPr defaultRowHeight="15" x14ac:dyDescent="0.25"/>
  <cols>
    <col min="6" max="6" width="12.7265625" bestFit="1" customWidth="1"/>
    <col min="7" max="7" width="17.453125" bestFit="1" customWidth="1"/>
  </cols>
  <sheetData>
    <row r="1" spans="1:10" ht="16.2" thickBot="1" x14ac:dyDescent="0.3">
      <c r="A1" s="40" t="s">
        <v>0</v>
      </c>
      <c r="B1" s="41" t="s">
        <v>1</v>
      </c>
      <c r="C1" s="41" t="s">
        <v>2</v>
      </c>
      <c r="D1" s="41" t="s">
        <v>3</v>
      </c>
      <c r="E1" s="41" t="s">
        <v>121</v>
      </c>
      <c r="F1" s="41" t="s">
        <v>122</v>
      </c>
      <c r="G1" s="41" t="s">
        <v>4</v>
      </c>
      <c r="H1" s="42" t="s">
        <v>5</v>
      </c>
    </row>
    <row r="2" spans="1:10" x14ac:dyDescent="0.25">
      <c r="A2" s="4" t="s">
        <v>102</v>
      </c>
      <c r="B2" s="5" t="s">
        <v>94</v>
      </c>
      <c r="C2" s="5" t="s">
        <v>34</v>
      </c>
      <c r="D2" s="5" t="s">
        <v>9</v>
      </c>
      <c r="E2" s="5" t="s">
        <v>17</v>
      </c>
      <c r="F2" s="5" t="s">
        <v>10</v>
      </c>
      <c r="G2" s="5" t="s">
        <v>9</v>
      </c>
      <c r="H2" s="6" t="s">
        <v>9</v>
      </c>
    </row>
    <row r="3" spans="1:10" ht="15.6" thickBot="1" x14ac:dyDescent="0.3">
      <c r="A3" s="4" t="s">
        <v>103</v>
      </c>
      <c r="B3" s="5" t="s">
        <v>94</v>
      </c>
      <c r="C3" s="5" t="s">
        <v>34</v>
      </c>
      <c r="D3" s="5" t="s">
        <v>9</v>
      </c>
      <c r="E3" s="5" t="s">
        <v>17</v>
      </c>
      <c r="F3" s="5" t="s">
        <v>10</v>
      </c>
      <c r="G3" s="5" t="s">
        <v>11</v>
      </c>
      <c r="H3" s="6" t="s">
        <v>9</v>
      </c>
    </row>
    <row r="4" spans="1:10" ht="16.2" thickBot="1" x14ac:dyDescent="0.3">
      <c r="A4" s="4" t="s">
        <v>104</v>
      </c>
      <c r="B4" s="5" t="s">
        <v>94</v>
      </c>
      <c r="C4" s="5" t="s">
        <v>34</v>
      </c>
      <c r="D4" s="5" t="s">
        <v>9</v>
      </c>
      <c r="E4" s="5" t="s">
        <v>17</v>
      </c>
      <c r="F4" s="5" t="s">
        <v>10</v>
      </c>
      <c r="G4" s="5" t="s">
        <v>11</v>
      </c>
      <c r="H4" s="6" t="s">
        <v>9</v>
      </c>
      <c r="J4" s="42" t="s">
        <v>5</v>
      </c>
    </row>
    <row r="5" spans="1:10" x14ac:dyDescent="0.25">
      <c r="A5" s="4" t="s">
        <v>105</v>
      </c>
      <c r="B5" s="5" t="s">
        <v>94</v>
      </c>
      <c r="C5" s="5" t="s">
        <v>34</v>
      </c>
      <c r="D5" s="5" t="s">
        <v>9</v>
      </c>
      <c r="E5" s="5" t="s">
        <v>17</v>
      </c>
      <c r="F5" s="5" t="s">
        <v>24</v>
      </c>
      <c r="G5" s="5" t="s">
        <v>11</v>
      </c>
      <c r="H5" s="6" t="s">
        <v>9</v>
      </c>
      <c r="J5" s="52" t="s">
        <v>9</v>
      </c>
    </row>
    <row r="6" spans="1:10" x14ac:dyDescent="0.25">
      <c r="A6" s="4" t="s">
        <v>106</v>
      </c>
      <c r="B6" s="5" t="s">
        <v>94</v>
      </c>
      <c r="C6" s="5" t="s">
        <v>34</v>
      </c>
      <c r="D6" s="5" t="s">
        <v>11</v>
      </c>
      <c r="E6" s="5">
        <v>1</v>
      </c>
      <c r="F6" s="5" t="s">
        <v>24</v>
      </c>
      <c r="G6" s="5" t="s">
        <v>11</v>
      </c>
      <c r="H6" s="6" t="s">
        <v>9</v>
      </c>
    </row>
    <row r="7" spans="1:10" x14ac:dyDescent="0.25">
      <c r="A7" s="4" t="s">
        <v>107</v>
      </c>
      <c r="B7" s="5" t="s">
        <v>94</v>
      </c>
      <c r="C7" s="5" t="s">
        <v>34</v>
      </c>
      <c r="D7" s="5" t="s">
        <v>11</v>
      </c>
      <c r="E7" s="5">
        <v>1</v>
      </c>
      <c r="F7" s="5" t="s">
        <v>24</v>
      </c>
      <c r="G7" s="5" t="s">
        <v>11</v>
      </c>
      <c r="H7" s="6" t="s">
        <v>9</v>
      </c>
    </row>
    <row r="8" spans="1:10" x14ac:dyDescent="0.25">
      <c r="A8" s="4" t="s">
        <v>108</v>
      </c>
      <c r="B8" s="5" t="s">
        <v>94</v>
      </c>
      <c r="C8" s="5" t="s">
        <v>34</v>
      </c>
      <c r="D8" s="5" t="s">
        <v>11</v>
      </c>
      <c r="E8" s="5">
        <v>1</v>
      </c>
      <c r="F8" s="5" t="s">
        <v>10</v>
      </c>
      <c r="G8" s="5" t="s">
        <v>11</v>
      </c>
      <c r="H8" s="6" t="s">
        <v>9</v>
      </c>
    </row>
  </sheetData>
  <conditionalFormatting sqref="H2:H8 J5">
    <cfRule type="containsText" dxfId="622" priority="1" operator="containsText" text="Yes">
      <formula>NOT(ISERROR(SEARCH("Yes",H2)))</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A6C75-7ACE-4D1F-8C75-790A245008EC}">
  <dimension ref="A1:J5"/>
  <sheetViews>
    <sheetView workbookViewId="0"/>
  </sheetViews>
  <sheetFormatPr defaultRowHeight="15" x14ac:dyDescent="0.25"/>
  <cols>
    <col min="6" max="6" width="12.7265625" bestFit="1" customWidth="1"/>
    <col min="7" max="7" width="17.453125" bestFit="1" customWidth="1"/>
  </cols>
  <sheetData>
    <row r="1" spans="1:10" ht="16.2" thickBot="1" x14ac:dyDescent="0.3">
      <c r="A1" s="40" t="s">
        <v>0</v>
      </c>
      <c r="B1" s="41" t="s">
        <v>1</v>
      </c>
      <c r="C1" s="41" t="s">
        <v>2</v>
      </c>
      <c r="D1" s="41" t="s">
        <v>3</v>
      </c>
      <c r="E1" s="41" t="s">
        <v>121</v>
      </c>
      <c r="F1" s="41" t="s">
        <v>122</v>
      </c>
      <c r="G1" s="41" t="s">
        <v>4</v>
      </c>
      <c r="H1" s="42" t="s">
        <v>5</v>
      </c>
    </row>
    <row r="2" spans="1:10" ht="16.2" thickBot="1" x14ac:dyDescent="0.3">
      <c r="A2" s="4" t="s">
        <v>98</v>
      </c>
      <c r="B2" s="5" t="s">
        <v>94</v>
      </c>
      <c r="C2" s="5" t="s">
        <v>16</v>
      </c>
      <c r="D2" s="5" t="s">
        <v>11</v>
      </c>
      <c r="E2" s="5">
        <v>1</v>
      </c>
      <c r="F2" s="5" t="s">
        <v>24</v>
      </c>
      <c r="G2" s="5" t="s">
        <v>9</v>
      </c>
      <c r="H2" s="6" t="s">
        <v>9</v>
      </c>
      <c r="J2" s="42" t="s">
        <v>5</v>
      </c>
    </row>
    <row r="3" spans="1:10" x14ac:dyDescent="0.25">
      <c r="A3" s="4" t="s">
        <v>99</v>
      </c>
      <c r="B3" s="5" t="s">
        <v>94</v>
      </c>
      <c r="C3" s="5" t="s">
        <v>16</v>
      </c>
      <c r="D3" s="5" t="s">
        <v>9</v>
      </c>
      <c r="E3" s="5">
        <v>2</v>
      </c>
      <c r="F3" s="5" t="s">
        <v>24</v>
      </c>
      <c r="G3" s="5" t="s">
        <v>11</v>
      </c>
      <c r="H3" s="6" t="s">
        <v>9</v>
      </c>
      <c r="J3" s="50" t="s">
        <v>159</v>
      </c>
    </row>
    <row r="4" spans="1:10" x14ac:dyDescent="0.25">
      <c r="A4" s="4" t="s">
        <v>100</v>
      </c>
      <c r="B4" s="5" t="s">
        <v>94</v>
      </c>
      <c r="C4" s="5" t="s">
        <v>16</v>
      </c>
      <c r="D4" s="5" t="s">
        <v>9</v>
      </c>
      <c r="E4" s="5">
        <v>2</v>
      </c>
      <c r="F4" s="5" t="s">
        <v>10</v>
      </c>
      <c r="G4" s="5" t="s">
        <v>11</v>
      </c>
      <c r="H4" s="6" t="s">
        <v>9</v>
      </c>
    </row>
    <row r="5" spans="1:10" x14ac:dyDescent="0.25">
      <c r="A5" s="4" t="s">
        <v>101</v>
      </c>
      <c r="B5" s="5" t="s">
        <v>94</v>
      </c>
      <c r="C5" s="5" t="s">
        <v>16</v>
      </c>
      <c r="D5" s="5" t="s">
        <v>9</v>
      </c>
      <c r="E5" s="5" t="s">
        <v>17</v>
      </c>
      <c r="F5" s="5" t="s">
        <v>10</v>
      </c>
      <c r="G5" s="5" t="s">
        <v>11</v>
      </c>
      <c r="H5" s="6" t="s">
        <v>9</v>
      </c>
    </row>
  </sheetData>
  <conditionalFormatting sqref="H2:H5 J3">
    <cfRule type="containsText" dxfId="621" priority="1" operator="containsText" text="Yes">
      <formula>NOT(ISERROR(SEARCH("Yes",H2)))</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6E795-5881-414C-8118-F0C961FCFD13}">
  <dimension ref="A1:W38"/>
  <sheetViews>
    <sheetView topLeftCell="H1" workbookViewId="0">
      <selection activeCell="T9" sqref="T9"/>
    </sheetView>
  </sheetViews>
  <sheetFormatPr defaultRowHeight="15" x14ac:dyDescent="0.25"/>
  <cols>
    <col min="6" max="6" width="11" bestFit="1" customWidth="1"/>
    <col min="7" max="7" width="14.7265625" bestFit="1" customWidth="1"/>
    <col min="10" max="10" width="11.81640625" bestFit="1" customWidth="1"/>
    <col min="11" max="11" width="12.36328125" bestFit="1" customWidth="1"/>
    <col min="12" max="12" width="4" bestFit="1" customWidth="1"/>
    <col min="13" max="13" width="7.81640625" bestFit="1" customWidth="1"/>
    <col min="15" max="15" width="15.54296875" customWidth="1"/>
    <col min="16" max="16" width="17.26953125" customWidth="1"/>
    <col min="19" max="19" width="8.6328125" bestFit="1" customWidth="1"/>
    <col min="20" max="20" width="9.26953125" bestFit="1" customWidth="1"/>
    <col min="21" max="21" width="11.90625" bestFit="1" customWidth="1"/>
  </cols>
  <sheetData>
    <row r="1" spans="1:23" ht="63" thickBot="1" x14ac:dyDescent="0.3">
      <c r="A1" s="14" t="s">
        <v>0</v>
      </c>
      <c r="B1" s="15" t="s">
        <v>1</v>
      </c>
      <c r="C1" s="15" t="s">
        <v>2</v>
      </c>
      <c r="D1" s="15" t="s">
        <v>3</v>
      </c>
      <c r="E1" s="15" t="s">
        <v>121</v>
      </c>
      <c r="F1" s="15" t="s">
        <v>122</v>
      </c>
      <c r="G1" s="15" t="s">
        <v>4</v>
      </c>
      <c r="H1" s="16" t="s">
        <v>5</v>
      </c>
      <c r="I1" s="24"/>
      <c r="J1" s="94" t="s">
        <v>145</v>
      </c>
      <c r="K1" s="94"/>
      <c r="L1" s="94"/>
      <c r="M1" s="94"/>
      <c r="N1" s="24"/>
      <c r="O1" s="39" t="s">
        <v>142</v>
      </c>
      <c r="P1" s="39" t="s">
        <v>143</v>
      </c>
    </row>
    <row r="2" spans="1:23" ht="15.6" x14ac:dyDescent="0.3">
      <c r="A2" s="4" t="s">
        <v>54</v>
      </c>
      <c r="B2" s="5" t="s">
        <v>55</v>
      </c>
      <c r="C2" s="5" t="s">
        <v>8</v>
      </c>
      <c r="D2" s="5" t="s">
        <v>9</v>
      </c>
      <c r="E2" s="5" t="s">
        <v>17</v>
      </c>
      <c r="F2" s="5" t="s">
        <v>10</v>
      </c>
      <c r="G2" s="5" t="s">
        <v>11</v>
      </c>
      <c r="H2" s="6" t="s">
        <v>11</v>
      </c>
      <c r="J2" s="36" t="s">
        <v>129</v>
      </c>
      <c r="K2" s="36" t="s">
        <v>132</v>
      </c>
      <c r="L2" s="13"/>
      <c r="M2" s="13"/>
      <c r="O2" s="17"/>
      <c r="P2" s="17"/>
    </row>
    <row r="3" spans="1:23" ht="15.6" x14ac:dyDescent="0.3">
      <c r="A3" s="4" t="s">
        <v>56</v>
      </c>
      <c r="B3" s="5" t="s">
        <v>55</v>
      </c>
      <c r="C3" s="5" t="s">
        <v>8</v>
      </c>
      <c r="D3" s="5" t="s">
        <v>9</v>
      </c>
      <c r="E3" s="5" t="s">
        <v>17</v>
      </c>
      <c r="F3" s="5" t="s">
        <v>10</v>
      </c>
      <c r="G3" s="5" t="s">
        <v>11</v>
      </c>
      <c r="H3" s="6" t="s">
        <v>11</v>
      </c>
      <c r="J3" s="36" t="s">
        <v>130</v>
      </c>
      <c r="K3" s="13" t="s">
        <v>11</v>
      </c>
      <c r="L3" s="13" t="s">
        <v>9</v>
      </c>
      <c r="M3" s="13" t="s">
        <v>131</v>
      </c>
      <c r="O3" s="17"/>
      <c r="P3" s="17"/>
      <c r="Q3" s="17">
        <v>0</v>
      </c>
      <c r="R3" s="17"/>
      <c r="S3" s="92" t="s">
        <v>1</v>
      </c>
      <c r="T3" s="92"/>
      <c r="U3" s="92"/>
      <c r="V3" s="92"/>
      <c r="W3" s="24"/>
    </row>
    <row r="4" spans="1:23" ht="15.6" x14ac:dyDescent="0.3">
      <c r="A4" s="4" t="s">
        <v>57</v>
      </c>
      <c r="B4" s="5" t="s">
        <v>55</v>
      </c>
      <c r="C4" s="5" t="s">
        <v>8</v>
      </c>
      <c r="D4" s="5" t="s">
        <v>9</v>
      </c>
      <c r="E4" s="5">
        <v>1</v>
      </c>
      <c r="F4" s="5" t="s">
        <v>10</v>
      </c>
      <c r="G4" s="5" t="s">
        <v>11</v>
      </c>
      <c r="H4" s="6" t="s">
        <v>9</v>
      </c>
      <c r="J4" s="37" t="s">
        <v>34</v>
      </c>
      <c r="K4" s="38"/>
      <c r="L4" s="38">
        <v>2</v>
      </c>
      <c r="M4" s="38">
        <v>2</v>
      </c>
      <c r="O4" s="17" t="str">
        <f>IF($K4=0,"Leaf",IF($L4=0,"Leaf",-$L4/$M4*LOG($L4/$M4,2)-$K4/$M4*LOG($K4/$M4,2)))</f>
        <v>Leaf</v>
      </c>
      <c r="P4" s="17">
        <f>IF(ISNUMBER(O4),-M4/$M$8*$O4,$Q$3)</f>
        <v>0</v>
      </c>
      <c r="Q4" s="17"/>
      <c r="R4" s="17"/>
      <c r="S4" s="89" t="s">
        <v>151</v>
      </c>
      <c r="T4" s="89"/>
      <c r="U4" s="89"/>
      <c r="V4" s="89"/>
      <c r="W4" s="24"/>
    </row>
    <row r="5" spans="1:23" ht="15.6" x14ac:dyDescent="0.3">
      <c r="A5" s="4" t="s">
        <v>58</v>
      </c>
      <c r="B5" s="5" t="s">
        <v>55</v>
      </c>
      <c r="C5" s="5" t="s">
        <v>8</v>
      </c>
      <c r="D5" s="5" t="s">
        <v>9</v>
      </c>
      <c r="E5" s="5">
        <v>1</v>
      </c>
      <c r="F5" s="5" t="s">
        <v>10</v>
      </c>
      <c r="G5" s="5" t="s">
        <v>11</v>
      </c>
      <c r="H5" s="6" t="s">
        <v>9</v>
      </c>
      <c r="J5" s="37" t="s">
        <v>28</v>
      </c>
      <c r="K5" s="38"/>
      <c r="L5" s="38">
        <v>3</v>
      </c>
      <c r="M5" s="38">
        <v>3</v>
      </c>
      <c r="O5" s="17" t="str">
        <f t="shared" ref="O5:O8" si="0">IF($K5=0,"Leaf",IF($L5=0,"Leaf",-$L5/$M5*LOG($L5/$M5,2)-$K5/$M5*LOG($K5/$M5,2)))</f>
        <v>Leaf</v>
      </c>
      <c r="P5" s="17">
        <f>IF(ISNUMBER(O5),-M5/$M$8*$O5,$Q$3)</f>
        <v>0</v>
      </c>
      <c r="Q5" s="17"/>
      <c r="R5" s="17"/>
      <c r="S5" s="32" t="s">
        <v>94</v>
      </c>
      <c r="T5" s="79" t="s">
        <v>55</v>
      </c>
      <c r="U5" s="32" t="s">
        <v>7</v>
      </c>
      <c r="V5" s="32" t="s">
        <v>69</v>
      </c>
      <c r="W5" s="24"/>
    </row>
    <row r="6" spans="1:23" ht="15.6" x14ac:dyDescent="0.3">
      <c r="A6" s="4" t="s">
        <v>59</v>
      </c>
      <c r="B6" s="5" t="s">
        <v>55</v>
      </c>
      <c r="C6" s="5" t="s">
        <v>16</v>
      </c>
      <c r="D6" s="5" t="s">
        <v>9</v>
      </c>
      <c r="E6" s="5" t="s">
        <v>17</v>
      </c>
      <c r="F6" s="5" t="s">
        <v>24</v>
      </c>
      <c r="G6" s="5" t="s">
        <v>11</v>
      </c>
      <c r="H6" s="6" t="s">
        <v>9</v>
      </c>
      <c r="J6" s="37" t="s">
        <v>16</v>
      </c>
      <c r="K6" s="38">
        <v>1</v>
      </c>
      <c r="L6" s="38">
        <v>3</v>
      </c>
      <c r="M6" s="38">
        <v>4</v>
      </c>
      <c r="O6" s="17">
        <f t="shared" si="0"/>
        <v>0.81127812445913283</v>
      </c>
      <c r="P6" s="17">
        <f t="shared" ref="P6:P35" si="1">IF(ISNUMBER(O6),-M6/$M$8*$O6,$Q$3)</f>
        <v>-0.24962403829511781</v>
      </c>
      <c r="R6" s="91" t="s">
        <v>152</v>
      </c>
      <c r="S6" s="91"/>
      <c r="T6" s="91"/>
      <c r="U6" s="91"/>
      <c r="V6" s="91"/>
      <c r="W6" s="24"/>
    </row>
    <row r="7" spans="1:23" ht="15.6" x14ac:dyDescent="0.3">
      <c r="A7" s="4" t="s">
        <v>60</v>
      </c>
      <c r="B7" s="5" t="s">
        <v>55</v>
      </c>
      <c r="C7" s="5" t="s">
        <v>16</v>
      </c>
      <c r="D7" s="5" t="s">
        <v>9</v>
      </c>
      <c r="E7" s="5">
        <v>1</v>
      </c>
      <c r="F7" s="5" t="s">
        <v>24</v>
      </c>
      <c r="G7" s="5" t="s">
        <v>11</v>
      </c>
      <c r="H7" s="6" t="s">
        <v>9</v>
      </c>
      <c r="J7" s="37" t="s">
        <v>8</v>
      </c>
      <c r="K7" s="38">
        <v>2</v>
      </c>
      <c r="L7" s="38">
        <v>2</v>
      </c>
      <c r="M7" s="38">
        <v>4</v>
      </c>
      <c r="O7" s="17">
        <f>IF($K7=0,"Leaf",IF($L7=0,"Leaf",-$L7/$M7*LOG($L7/$M7,2)-$K7/$M7*LOG($K7/$M7,2)))</f>
        <v>1</v>
      </c>
      <c r="P7" s="17">
        <f t="shared" si="1"/>
        <v>-0.30769230769230771</v>
      </c>
      <c r="R7" s="26" t="s">
        <v>145</v>
      </c>
      <c r="S7" s="17" t="s">
        <v>3</v>
      </c>
      <c r="T7" s="64" t="s">
        <v>146</v>
      </c>
      <c r="U7" s="17" t="s">
        <v>135</v>
      </c>
      <c r="V7" s="17" t="s">
        <v>147</v>
      </c>
      <c r="W7" s="24"/>
    </row>
    <row r="8" spans="1:23" ht="15.6" x14ac:dyDescent="0.3">
      <c r="A8" s="4" t="s">
        <v>61</v>
      </c>
      <c r="B8" s="5" t="s">
        <v>55</v>
      </c>
      <c r="C8" s="5" t="s">
        <v>16</v>
      </c>
      <c r="D8" s="5" t="s">
        <v>9</v>
      </c>
      <c r="E8" s="5" t="s">
        <v>17</v>
      </c>
      <c r="F8" s="5" t="s">
        <v>24</v>
      </c>
      <c r="G8" s="5" t="s">
        <v>11</v>
      </c>
      <c r="H8" s="6" t="s">
        <v>9</v>
      </c>
      <c r="J8" s="37" t="s">
        <v>131</v>
      </c>
      <c r="K8" s="38">
        <v>3</v>
      </c>
      <c r="L8" s="38">
        <v>10</v>
      </c>
      <c r="M8" s="38">
        <v>13</v>
      </c>
      <c r="O8" s="17">
        <f t="shared" si="0"/>
        <v>0.77934983729208518</v>
      </c>
      <c r="P8" s="17">
        <f>O8+SUM(P4:P7)</f>
        <v>0.22203349130465966</v>
      </c>
      <c r="T8" s="77" t="s">
        <v>153</v>
      </c>
    </row>
    <row r="9" spans="1:23" ht="15.6" x14ac:dyDescent="0.3">
      <c r="A9" s="4" t="s">
        <v>62</v>
      </c>
      <c r="B9" s="5" t="s">
        <v>55</v>
      </c>
      <c r="C9" s="5" t="s">
        <v>16</v>
      </c>
      <c r="D9" s="5" t="s">
        <v>9</v>
      </c>
      <c r="E9" s="5" t="s">
        <v>17</v>
      </c>
      <c r="F9" s="5" t="s">
        <v>10</v>
      </c>
      <c r="G9" s="5" t="s">
        <v>9</v>
      </c>
      <c r="H9" s="6" t="s">
        <v>11</v>
      </c>
      <c r="J9" s="13"/>
      <c r="K9" s="13"/>
      <c r="L9" s="13"/>
      <c r="M9" s="13"/>
      <c r="O9" s="17"/>
      <c r="P9" s="17"/>
      <c r="S9" s="68">
        <v>1</v>
      </c>
      <c r="T9" s="78" t="s">
        <v>17</v>
      </c>
    </row>
    <row r="10" spans="1:23" ht="15.6" x14ac:dyDescent="0.3">
      <c r="A10" s="4" t="s">
        <v>63</v>
      </c>
      <c r="B10" s="5" t="s">
        <v>55</v>
      </c>
      <c r="C10" s="5" t="s">
        <v>28</v>
      </c>
      <c r="D10" s="5" t="s">
        <v>9</v>
      </c>
      <c r="E10" s="5" t="s">
        <v>17</v>
      </c>
      <c r="F10" s="5" t="s">
        <v>10</v>
      </c>
      <c r="G10" s="5" t="s">
        <v>11</v>
      </c>
      <c r="H10" s="6" t="s">
        <v>9</v>
      </c>
      <c r="J10" s="95" t="s">
        <v>3</v>
      </c>
      <c r="K10" s="95"/>
      <c r="L10" s="95"/>
      <c r="M10" s="95"/>
      <c r="O10" s="17"/>
      <c r="P10" s="17"/>
      <c r="S10" s="69" t="s">
        <v>165</v>
      </c>
      <c r="T10" s="58"/>
      <c r="U10" s="58"/>
    </row>
    <row r="11" spans="1:23" ht="15.6" x14ac:dyDescent="0.3">
      <c r="A11" s="4" t="s">
        <v>64</v>
      </c>
      <c r="B11" s="5" t="s">
        <v>55</v>
      </c>
      <c r="C11" s="5" t="s">
        <v>28</v>
      </c>
      <c r="D11" s="5" t="s">
        <v>11</v>
      </c>
      <c r="E11" s="5">
        <v>1</v>
      </c>
      <c r="F11" s="5" t="s">
        <v>24</v>
      </c>
      <c r="G11" s="5" t="s">
        <v>11</v>
      </c>
      <c r="H11" s="6" t="s">
        <v>9</v>
      </c>
      <c r="J11" s="36" t="s">
        <v>129</v>
      </c>
      <c r="K11" s="36" t="s">
        <v>132</v>
      </c>
      <c r="L11" s="13"/>
      <c r="M11" s="13"/>
      <c r="O11" s="17"/>
      <c r="P11" s="17"/>
      <c r="S11" s="26"/>
      <c r="T11" s="26"/>
      <c r="U11" s="53"/>
    </row>
    <row r="12" spans="1:23" ht="15.6" x14ac:dyDescent="0.3">
      <c r="A12" s="4" t="s">
        <v>65</v>
      </c>
      <c r="B12" s="5" t="s">
        <v>55</v>
      </c>
      <c r="C12" s="5" t="s">
        <v>28</v>
      </c>
      <c r="D12" s="5" t="s">
        <v>11</v>
      </c>
      <c r="E12" s="5">
        <v>1</v>
      </c>
      <c r="F12" s="5" t="s">
        <v>10</v>
      </c>
      <c r="G12" s="5" t="s">
        <v>9</v>
      </c>
      <c r="H12" s="6" t="s">
        <v>9</v>
      </c>
      <c r="J12" s="36" t="s">
        <v>130</v>
      </c>
      <c r="K12" s="13" t="s">
        <v>11</v>
      </c>
      <c r="L12" s="13" t="s">
        <v>9</v>
      </c>
      <c r="M12" s="13" t="s">
        <v>131</v>
      </c>
      <c r="O12" s="17"/>
      <c r="P12" s="17"/>
    </row>
    <row r="13" spans="1:23" ht="15.6" x14ac:dyDescent="0.3">
      <c r="A13" s="4" t="s">
        <v>66</v>
      </c>
      <c r="B13" s="5" t="s">
        <v>55</v>
      </c>
      <c r="C13" s="5" t="s">
        <v>34</v>
      </c>
      <c r="D13" s="5" t="s">
        <v>9</v>
      </c>
      <c r="E13" s="5" t="s">
        <v>17</v>
      </c>
      <c r="F13" s="5" t="s">
        <v>10</v>
      </c>
      <c r="G13" s="5" t="s">
        <v>11</v>
      </c>
      <c r="H13" s="6" t="s">
        <v>9</v>
      </c>
      <c r="J13" s="37" t="s">
        <v>11</v>
      </c>
      <c r="K13" s="38"/>
      <c r="L13" s="38">
        <v>3</v>
      </c>
      <c r="M13" s="38">
        <v>3</v>
      </c>
      <c r="O13" s="17" t="str">
        <f>IF($K13=0,"Leaf",IF($L13=0,"Leaf",-$L13/$M13*LOG($L13/$M13,2)-$K13/$M13*LOG($K13/$M13,2)))</f>
        <v>Leaf</v>
      </c>
      <c r="P13" s="17">
        <f t="shared" si="1"/>
        <v>0</v>
      </c>
    </row>
    <row r="14" spans="1:23" ht="15.6" x14ac:dyDescent="0.3">
      <c r="A14" s="4" t="s">
        <v>67</v>
      </c>
      <c r="B14" s="5" t="s">
        <v>55</v>
      </c>
      <c r="C14" s="5" t="s">
        <v>34</v>
      </c>
      <c r="D14" s="5" t="s">
        <v>11</v>
      </c>
      <c r="E14" s="5">
        <v>1</v>
      </c>
      <c r="F14" s="5" t="s">
        <v>10</v>
      </c>
      <c r="G14" s="5" t="s">
        <v>11</v>
      </c>
      <c r="H14" s="6" t="s">
        <v>9</v>
      </c>
      <c r="J14" s="37" t="s">
        <v>9</v>
      </c>
      <c r="K14" s="38">
        <v>3</v>
      </c>
      <c r="L14" s="38">
        <v>7</v>
      </c>
      <c r="M14" s="38">
        <v>10</v>
      </c>
      <c r="O14" s="17">
        <f t="shared" ref="O14:O36" si="2">IF($K14=0,"Leaf",IF($L14=0,"Leaf",-$L14/$M14*LOG($L14/$M14,2)-$K14/$M14*LOG($K14/$M14,2)))</f>
        <v>0.8812908992306927</v>
      </c>
      <c r="P14" s="17">
        <f t="shared" si="1"/>
        <v>-0.67791607633130213</v>
      </c>
    </row>
    <row r="15" spans="1:23" ht="15.6" x14ac:dyDescent="0.3">
      <c r="J15" s="37" t="s">
        <v>131</v>
      </c>
      <c r="K15" s="38">
        <v>3</v>
      </c>
      <c r="L15" s="38">
        <v>10</v>
      </c>
      <c r="M15" s="38">
        <v>13</v>
      </c>
      <c r="O15" s="17">
        <f t="shared" si="2"/>
        <v>0.77934983729208518</v>
      </c>
      <c r="P15" s="17">
        <f>O15+SUM(P13:P14)</f>
        <v>0.10143376096078305</v>
      </c>
    </row>
    <row r="16" spans="1:23" ht="15.6" x14ac:dyDescent="0.3">
      <c r="J16" s="13"/>
      <c r="K16" s="13"/>
      <c r="L16" s="13"/>
      <c r="M16" s="13"/>
      <c r="O16" s="17"/>
      <c r="P16" s="17"/>
    </row>
    <row r="17" spans="10:16" ht="15.6" x14ac:dyDescent="0.3">
      <c r="J17" s="95" t="s">
        <v>136</v>
      </c>
      <c r="K17" s="95"/>
      <c r="L17" s="95"/>
      <c r="M17" s="95"/>
      <c r="O17" s="17"/>
      <c r="P17" s="17"/>
    </row>
    <row r="18" spans="10:16" ht="15.6" x14ac:dyDescent="0.3">
      <c r="J18" s="36" t="s">
        <v>129</v>
      </c>
      <c r="K18" s="36" t="s">
        <v>132</v>
      </c>
      <c r="L18" s="13"/>
      <c r="M18" s="13"/>
      <c r="O18" s="17"/>
      <c r="P18" s="17"/>
    </row>
    <row r="19" spans="10:16" ht="15.6" x14ac:dyDescent="0.3">
      <c r="J19" s="36" t="s">
        <v>130</v>
      </c>
      <c r="K19" s="13" t="s">
        <v>11</v>
      </c>
      <c r="L19" s="13" t="s">
        <v>9</v>
      </c>
      <c r="M19" s="13" t="s">
        <v>131</v>
      </c>
      <c r="O19" s="17"/>
      <c r="P19" s="17"/>
    </row>
    <row r="20" spans="10:16" ht="15.6" x14ac:dyDescent="0.3">
      <c r="J20" s="37">
        <v>1</v>
      </c>
      <c r="K20" s="38"/>
      <c r="L20" s="38">
        <v>6</v>
      </c>
      <c r="M20" s="38">
        <v>6</v>
      </c>
      <c r="O20" s="17" t="str">
        <f t="shared" si="2"/>
        <v>Leaf</v>
      </c>
      <c r="P20" s="17">
        <f t="shared" si="1"/>
        <v>0</v>
      </c>
    </row>
    <row r="21" spans="10:16" ht="15.6" x14ac:dyDescent="0.3">
      <c r="J21" s="37" t="s">
        <v>17</v>
      </c>
      <c r="K21" s="38">
        <v>3</v>
      </c>
      <c r="L21" s="38">
        <v>4</v>
      </c>
      <c r="M21" s="38">
        <v>7</v>
      </c>
      <c r="O21" s="17">
        <f t="shared" si="2"/>
        <v>0.98522813603425163</v>
      </c>
      <c r="P21" s="17">
        <f t="shared" si="1"/>
        <v>-0.53050745786459697</v>
      </c>
    </row>
    <row r="22" spans="10:16" ht="15.6" x14ac:dyDescent="0.3">
      <c r="J22" s="37" t="s">
        <v>131</v>
      </c>
      <c r="K22" s="38">
        <v>3</v>
      </c>
      <c r="L22" s="38">
        <v>10</v>
      </c>
      <c r="M22" s="38">
        <v>13</v>
      </c>
      <c r="O22" s="17">
        <f t="shared" si="2"/>
        <v>0.77934983729208518</v>
      </c>
      <c r="P22" s="46">
        <f>O22+SUM(P20:P21)</f>
        <v>0.24884237942748821</v>
      </c>
    </row>
    <row r="23" spans="10:16" ht="15.6" x14ac:dyDescent="0.3">
      <c r="J23" s="13"/>
      <c r="K23" s="13"/>
      <c r="L23" s="13"/>
      <c r="M23" s="13"/>
      <c r="O23" s="17"/>
      <c r="P23" s="17"/>
    </row>
    <row r="24" spans="10:16" ht="15.6" x14ac:dyDescent="0.3">
      <c r="J24" s="95" t="s">
        <v>135</v>
      </c>
      <c r="K24" s="95"/>
      <c r="L24" s="95"/>
      <c r="M24" s="95"/>
      <c r="O24" s="17"/>
      <c r="P24" s="17"/>
    </row>
    <row r="25" spans="10:16" ht="15.6" x14ac:dyDescent="0.3">
      <c r="J25" s="36" t="s">
        <v>129</v>
      </c>
      <c r="K25" s="36" t="s">
        <v>132</v>
      </c>
      <c r="L25" s="13"/>
      <c r="M25" s="13"/>
      <c r="O25" s="17"/>
      <c r="P25" s="17"/>
    </row>
    <row r="26" spans="10:16" ht="15.6" x14ac:dyDescent="0.3">
      <c r="J26" s="36" t="s">
        <v>130</v>
      </c>
      <c r="K26" s="13" t="s">
        <v>11</v>
      </c>
      <c r="L26" s="13" t="s">
        <v>9</v>
      </c>
      <c r="M26" s="13" t="s">
        <v>131</v>
      </c>
      <c r="O26" s="17"/>
      <c r="P26" s="17"/>
    </row>
    <row r="27" spans="10:16" ht="15.6" x14ac:dyDescent="0.3">
      <c r="J27" s="37" t="s">
        <v>24</v>
      </c>
      <c r="K27" s="38"/>
      <c r="L27" s="38">
        <v>4</v>
      </c>
      <c r="M27" s="38">
        <v>4</v>
      </c>
      <c r="O27" s="17" t="str">
        <f t="shared" si="2"/>
        <v>Leaf</v>
      </c>
      <c r="P27" s="17">
        <f t="shared" si="1"/>
        <v>0</v>
      </c>
    </row>
    <row r="28" spans="10:16" ht="15.6" x14ac:dyDescent="0.3">
      <c r="J28" s="37" t="s">
        <v>10</v>
      </c>
      <c r="K28" s="38">
        <v>3</v>
      </c>
      <c r="L28" s="38">
        <v>6</v>
      </c>
      <c r="M28" s="38">
        <v>9</v>
      </c>
      <c r="O28" s="17">
        <f t="shared" si="2"/>
        <v>0.91829583405448956</v>
      </c>
      <c r="P28" s="17">
        <f t="shared" si="1"/>
        <v>-0.63574326973003126</v>
      </c>
    </row>
    <row r="29" spans="10:16" ht="15.6" x14ac:dyDescent="0.3">
      <c r="J29" s="37" t="s">
        <v>131</v>
      </c>
      <c r="K29" s="38">
        <v>3</v>
      </c>
      <c r="L29" s="38">
        <v>10</v>
      </c>
      <c r="M29" s="38">
        <v>13</v>
      </c>
      <c r="O29" s="17">
        <f t="shared" si="2"/>
        <v>0.77934983729208518</v>
      </c>
      <c r="P29" s="17">
        <f>O29+SUM(P27:P28)</f>
        <v>0.14360656756205392</v>
      </c>
    </row>
    <row r="30" spans="10:16" ht="15.6" x14ac:dyDescent="0.3">
      <c r="J30" s="13"/>
      <c r="K30" s="13"/>
      <c r="L30" s="13"/>
      <c r="M30" s="13"/>
      <c r="O30" s="17"/>
      <c r="P30" s="17"/>
    </row>
    <row r="31" spans="10:16" ht="15.6" x14ac:dyDescent="0.3">
      <c r="J31" s="95" t="s">
        <v>148</v>
      </c>
      <c r="K31" s="95"/>
      <c r="L31" s="95"/>
      <c r="M31" s="95"/>
      <c r="O31" s="17"/>
      <c r="P31" s="17"/>
    </row>
    <row r="32" spans="10:16" ht="15.6" x14ac:dyDescent="0.3">
      <c r="J32" s="36" t="s">
        <v>129</v>
      </c>
      <c r="K32" s="36" t="s">
        <v>132</v>
      </c>
      <c r="L32" s="13"/>
      <c r="M32" s="13"/>
      <c r="O32" s="17"/>
      <c r="P32" s="17"/>
    </row>
    <row r="33" spans="10:16" ht="15.6" x14ac:dyDescent="0.3">
      <c r="J33" s="36" t="s">
        <v>130</v>
      </c>
      <c r="K33" s="13" t="s">
        <v>11</v>
      </c>
      <c r="L33" s="13" t="s">
        <v>9</v>
      </c>
      <c r="M33" s="13" t="s">
        <v>131</v>
      </c>
      <c r="O33" s="17"/>
      <c r="P33" s="17"/>
    </row>
    <row r="34" spans="10:16" ht="15.6" x14ac:dyDescent="0.3">
      <c r="J34" s="37" t="s">
        <v>11</v>
      </c>
      <c r="K34" s="38">
        <v>2</v>
      </c>
      <c r="L34" s="38">
        <v>9</v>
      </c>
      <c r="M34" s="38">
        <v>11</v>
      </c>
      <c r="O34" s="17">
        <f t="shared" si="2"/>
        <v>0.68403843563904165</v>
      </c>
      <c r="P34" s="17">
        <f t="shared" si="1"/>
        <v>-0.57880175323303529</v>
      </c>
    </row>
    <row r="35" spans="10:16" ht="15.6" x14ac:dyDescent="0.3">
      <c r="J35" s="37" t="s">
        <v>9</v>
      </c>
      <c r="K35" s="38">
        <v>1</v>
      </c>
      <c r="L35" s="38">
        <v>1</v>
      </c>
      <c r="M35" s="38">
        <v>2</v>
      </c>
      <c r="O35" s="17">
        <f t="shared" si="2"/>
        <v>1</v>
      </c>
      <c r="P35" s="17">
        <f t="shared" si="1"/>
        <v>-0.15384615384615385</v>
      </c>
    </row>
    <row r="36" spans="10:16" ht="15.6" x14ac:dyDescent="0.3">
      <c r="J36" s="37" t="s">
        <v>131</v>
      </c>
      <c r="K36" s="38">
        <v>3</v>
      </c>
      <c r="L36" s="38">
        <v>10</v>
      </c>
      <c r="M36" s="38">
        <v>13</v>
      </c>
      <c r="O36" s="17">
        <f t="shared" si="2"/>
        <v>0.77934983729208518</v>
      </c>
      <c r="P36" s="17">
        <f>O36+SUM(P34:P35)</f>
        <v>4.6701930212896037E-2</v>
      </c>
    </row>
    <row r="37" spans="10:16" x14ac:dyDescent="0.25">
      <c r="O37" s="17"/>
      <c r="P37" s="17"/>
    </row>
    <row r="38" spans="10:16" x14ac:dyDescent="0.25">
      <c r="O38" s="17"/>
      <c r="P38" s="17"/>
    </row>
  </sheetData>
  <autoFilter ref="A1:H14" xr:uid="{7BD376EC-A00A-4348-B3C9-44A289517879}"/>
  <mergeCells count="8">
    <mergeCell ref="S3:V3"/>
    <mergeCell ref="S4:V4"/>
    <mergeCell ref="R6:V6"/>
    <mergeCell ref="J1:M1"/>
    <mergeCell ref="J10:M10"/>
    <mergeCell ref="J17:M17"/>
    <mergeCell ref="J24:M24"/>
    <mergeCell ref="J31:M31"/>
  </mergeCells>
  <conditionalFormatting sqref="H2:H14">
    <cfRule type="containsText" dxfId="620" priority="3" operator="containsText" text="Yes">
      <formula>NOT(ISERROR(SEARCH("Yes",H2)))</formula>
    </cfRule>
  </conditionalFormatting>
  <conditionalFormatting sqref="S5:V5">
    <cfRule type="containsText" dxfId="619" priority="2" operator="containsText" text="Yes">
      <formula>NOT(ISERROR(SEARCH("Yes",S5)))</formula>
    </cfRule>
  </conditionalFormatting>
  <conditionalFormatting sqref="S4">
    <cfRule type="containsText" dxfId="618" priority="1" operator="containsText" text="Yes">
      <formula>NOT(ISERROR(SEARCH("Yes",S4)))</formula>
    </cfRule>
  </conditionalFormatting>
  <hyperlinks>
    <hyperlink ref="S9" location="'Executive&gt;1'!A1" display="'Executive&gt;1'!A1" xr:uid="{D8781F21-7689-4C9E-95B5-AD4B73807D34}"/>
    <hyperlink ref="T9" location="'Executive&gt;Unlimited'!A1" display="Unlimited" xr:uid="{12E91136-F4E7-46C0-9EA2-D1AFA4AEB788}"/>
    <hyperlink ref="S5" location="Compact!A1" display="Compact" xr:uid="{0CD46E05-ADB0-46A5-B06E-C5489F04D6AF}"/>
    <hyperlink ref="S3:V3" location="'Car Type'!A1" display="Car Type" xr:uid="{3F2B7730-3248-4F55-B8B2-AB62B6EA9716}"/>
    <hyperlink ref="U5" location="Family!A1" display="Family" xr:uid="{47C437E8-3763-4DF2-8C9B-46847F2F8239}"/>
    <hyperlink ref="V5" location="SUV!A1" display="SUV" xr:uid="{7C18C28C-EC4E-41C4-A4B4-C5A7EDCAD42A}"/>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5F267-75EA-40D8-B0A7-ED6C5BD87B6B}">
  <dimension ref="A1:J7"/>
  <sheetViews>
    <sheetView workbookViewId="0">
      <selection activeCell="L15" sqref="L15"/>
    </sheetView>
  </sheetViews>
  <sheetFormatPr defaultRowHeight="15" x14ac:dyDescent="0.25"/>
  <sheetData>
    <row r="1" spans="1:10" ht="15.6" thickBot="1" x14ac:dyDescent="0.3">
      <c r="A1" s="14" t="s">
        <v>0</v>
      </c>
      <c r="B1" s="15" t="s">
        <v>1</v>
      </c>
      <c r="C1" s="15" t="s">
        <v>2</v>
      </c>
      <c r="D1" s="15" t="s">
        <v>3</v>
      </c>
      <c r="E1" s="15" t="s">
        <v>121</v>
      </c>
      <c r="F1" s="15" t="s">
        <v>122</v>
      </c>
      <c r="G1" s="15" t="s">
        <v>4</v>
      </c>
      <c r="H1" s="16" t="s">
        <v>5</v>
      </c>
    </row>
    <row r="2" spans="1:10" ht="15.6" thickBot="1" x14ac:dyDescent="0.3">
      <c r="A2" s="4" t="s">
        <v>57</v>
      </c>
      <c r="B2" s="5" t="s">
        <v>55</v>
      </c>
      <c r="C2" s="5" t="s">
        <v>8</v>
      </c>
      <c r="D2" s="5" t="s">
        <v>9</v>
      </c>
      <c r="E2" s="5">
        <v>1</v>
      </c>
      <c r="F2" s="5" t="s">
        <v>10</v>
      </c>
      <c r="G2" s="5" t="s">
        <v>11</v>
      </c>
      <c r="H2" s="6" t="s">
        <v>9</v>
      </c>
    </row>
    <row r="3" spans="1:10" ht="15.6" thickBot="1" x14ac:dyDescent="0.3">
      <c r="A3" s="4" t="s">
        <v>58</v>
      </c>
      <c r="B3" s="5" t="s">
        <v>55</v>
      </c>
      <c r="C3" s="5" t="s">
        <v>8</v>
      </c>
      <c r="D3" s="5" t="s">
        <v>9</v>
      </c>
      <c r="E3" s="5">
        <v>1</v>
      </c>
      <c r="F3" s="5" t="s">
        <v>10</v>
      </c>
      <c r="G3" s="5" t="s">
        <v>11</v>
      </c>
      <c r="H3" s="6" t="s">
        <v>9</v>
      </c>
      <c r="J3" s="16" t="s">
        <v>5</v>
      </c>
    </row>
    <row r="4" spans="1:10" x14ac:dyDescent="0.25">
      <c r="A4" s="4" t="s">
        <v>60</v>
      </c>
      <c r="B4" s="5" t="s">
        <v>55</v>
      </c>
      <c r="C4" s="5" t="s">
        <v>16</v>
      </c>
      <c r="D4" s="5" t="s">
        <v>9</v>
      </c>
      <c r="E4" s="5">
        <v>1</v>
      </c>
      <c r="F4" s="5" t="s">
        <v>24</v>
      </c>
      <c r="G4" s="5" t="s">
        <v>11</v>
      </c>
      <c r="H4" s="6" t="s">
        <v>9</v>
      </c>
      <c r="J4" s="80" t="s">
        <v>9</v>
      </c>
    </row>
    <row r="5" spans="1:10" x14ac:dyDescent="0.25">
      <c r="A5" s="4" t="s">
        <v>64</v>
      </c>
      <c r="B5" s="5" t="s">
        <v>55</v>
      </c>
      <c r="C5" s="5" t="s">
        <v>28</v>
      </c>
      <c r="D5" s="5" t="s">
        <v>11</v>
      </c>
      <c r="E5" s="5">
        <v>1</v>
      </c>
      <c r="F5" s="5" t="s">
        <v>24</v>
      </c>
      <c r="G5" s="5" t="s">
        <v>11</v>
      </c>
      <c r="H5" s="6" t="s">
        <v>9</v>
      </c>
    </row>
    <row r="6" spans="1:10" x14ac:dyDescent="0.25">
      <c r="A6" s="4" t="s">
        <v>65</v>
      </c>
      <c r="B6" s="5" t="s">
        <v>55</v>
      </c>
      <c r="C6" s="5" t="s">
        <v>28</v>
      </c>
      <c r="D6" s="5" t="s">
        <v>11</v>
      </c>
      <c r="E6" s="5">
        <v>1</v>
      </c>
      <c r="F6" s="5" t="s">
        <v>10</v>
      </c>
      <c r="G6" s="5" t="s">
        <v>9</v>
      </c>
      <c r="H6" s="6" t="s">
        <v>9</v>
      </c>
    </row>
    <row r="7" spans="1:10" x14ac:dyDescent="0.25">
      <c r="A7" s="4" t="s">
        <v>67</v>
      </c>
      <c r="B7" s="5" t="s">
        <v>55</v>
      </c>
      <c r="C7" s="5" t="s">
        <v>34</v>
      </c>
      <c r="D7" s="5" t="s">
        <v>11</v>
      </c>
      <c r="E7" s="5">
        <v>1</v>
      </c>
      <c r="F7" s="5" t="s">
        <v>10</v>
      </c>
      <c r="G7" s="5" t="s">
        <v>11</v>
      </c>
      <c r="H7" s="6" t="s">
        <v>9</v>
      </c>
    </row>
  </sheetData>
  <conditionalFormatting sqref="H2:H7">
    <cfRule type="containsText" dxfId="467" priority="2" operator="containsText" text="Yes">
      <formula>NOT(ISERROR(SEARCH("Yes",H2)))</formula>
    </cfRule>
  </conditionalFormatting>
  <conditionalFormatting sqref="J4">
    <cfRule type="containsText" dxfId="466" priority="1" operator="containsText" text="Yes">
      <formula>NOT(ISERROR(SEARCH("Yes",J4)))</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4506A-A975-42E3-9B2E-E235295B391B}">
  <dimension ref="A1:V29"/>
  <sheetViews>
    <sheetView topLeftCell="H1" workbookViewId="0">
      <selection activeCell="T13" sqref="T13"/>
    </sheetView>
  </sheetViews>
  <sheetFormatPr defaultRowHeight="15" x14ac:dyDescent="0.25"/>
  <cols>
    <col min="6" max="6" width="11" bestFit="1" customWidth="1"/>
    <col min="7" max="7" width="14.7265625" bestFit="1" customWidth="1"/>
    <col min="10" max="10" width="11.81640625" bestFit="1" customWidth="1"/>
    <col min="11" max="11" width="12.36328125" bestFit="1" customWidth="1"/>
    <col min="12" max="12" width="4" bestFit="1" customWidth="1"/>
    <col min="13" max="13" width="7.81640625" bestFit="1" customWidth="1"/>
    <col min="15" max="15" width="17.7265625" customWidth="1"/>
    <col min="16" max="16" width="26.36328125" customWidth="1"/>
  </cols>
  <sheetData>
    <row r="1" spans="1:22" ht="31.8" thickBot="1" x14ac:dyDescent="0.3">
      <c r="A1" s="14" t="s">
        <v>0</v>
      </c>
      <c r="B1" s="15" t="s">
        <v>1</v>
      </c>
      <c r="C1" s="15" t="s">
        <v>2</v>
      </c>
      <c r="D1" s="15" t="s">
        <v>3</v>
      </c>
      <c r="E1" s="15" t="s">
        <v>121</v>
      </c>
      <c r="F1" s="15" t="s">
        <v>122</v>
      </c>
      <c r="G1" s="15" t="s">
        <v>4</v>
      </c>
      <c r="H1" s="16" t="s">
        <v>5</v>
      </c>
      <c r="J1" s="94" t="s">
        <v>135</v>
      </c>
      <c r="K1" s="94"/>
      <c r="L1" s="94"/>
      <c r="M1" s="94"/>
      <c r="O1" s="39" t="s">
        <v>142</v>
      </c>
      <c r="P1" s="39" t="s">
        <v>143</v>
      </c>
    </row>
    <row r="2" spans="1:22" x14ac:dyDescent="0.25">
      <c r="A2" s="4" t="s">
        <v>54</v>
      </c>
      <c r="B2" s="5" t="s">
        <v>55</v>
      </c>
      <c r="C2" s="5" t="s">
        <v>8</v>
      </c>
      <c r="D2" s="5" t="s">
        <v>9</v>
      </c>
      <c r="E2" s="5" t="s">
        <v>17</v>
      </c>
      <c r="F2" s="5" t="s">
        <v>10</v>
      </c>
      <c r="G2" s="5" t="s">
        <v>11</v>
      </c>
      <c r="H2" s="6" t="s">
        <v>11</v>
      </c>
      <c r="I2" s="17"/>
      <c r="J2" s="43" t="s">
        <v>129</v>
      </c>
      <c r="K2" s="43" t="s">
        <v>132</v>
      </c>
      <c r="L2" s="17"/>
      <c r="M2" s="17"/>
      <c r="O2" s="17"/>
      <c r="P2" s="17"/>
    </row>
    <row r="3" spans="1:22" x14ac:dyDescent="0.25">
      <c r="A3" s="4" t="s">
        <v>56</v>
      </c>
      <c r="B3" s="5" t="s">
        <v>55</v>
      </c>
      <c r="C3" s="5" t="s">
        <v>8</v>
      </c>
      <c r="D3" s="5" t="s">
        <v>9</v>
      </c>
      <c r="E3" s="5" t="s">
        <v>17</v>
      </c>
      <c r="F3" s="5" t="s">
        <v>10</v>
      </c>
      <c r="G3" s="5" t="s">
        <v>11</v>
      </c>
      <c r="H3" s="6" t="s">
        <v>11</v>
      </c>
      <c r="I3" s="17"/>
      <c r="J3" s="43" t="s">
        <v>130</v>
      </c>
      <c r="K3" s="17" t="s">
        <v>11</v>
      </c>
      <c r="L3" s="17" t="s">
        <v>9</v>
      </c>
      <c r="M3" s="17" t="s">
        <v>131</v>
      </c>
      <c r="O3" s="17"/>
      <c r="P3" s="17"/>
      <c r="Q3" s="17">
        <v>0</v>
      </c>
      <c r="R3" s="17"/>
      <c r="S3" s="92" t="s">
        <v>1</v>
      </c>
      <c r="T3" s="92"/>
      <c r="U3" s="92"/>
      <c r="V3" s="92"/>
    </row>
    <row r="4" spans="1:22" x14ac:dyDescent="0.25">
      <c r="A4" s="4" t="s">
        <v>59</v>
      </c>
      <c r="B4" s="5" t="s">
        <v>55</v>
      </c>
      <c r="C4" s="5" t="s">
        <v>16</v>
      </c>
      <c r="D4" s="5" t="s">
        <v>9</v>
      </c>
      <c r="E4" s="5" t="s">
        <v>17</v>
      </c>
      <c r="F4" s="5" t="s">
        <v>24</v>
      </c>
      <c r="G4" s="5" t="s">
        <v>11</v>
      </c>
      <c r="H4" s="6" t="s">
        <v>9</v>
      </c>
      <c r="I4" s="17"/>
      <c r="J4" s="17" t="s">
        <v>24</v>
      </c>
      <c r="K4" s="44"/>
      <c r="L4" s="44">
        <v>2</v>
      </c>
      <c r="M4" s="44">
        <v>2</v>
      </c>
      <c r="O4" s="17" t="str">
        <f>IF($K4=0,"Leaf",IF($L4=0,"Leaf",-$L4/$M4*LOG($L4/$M4,2)-$K4/$M4*LOG($K4/$M4,2)))</f>
        <v>Leaf</v>
      </c>
      <c r="P4" s="17">
        <f>IF(ISNUMBER(O4),-M4/$M$6*$O4,$Q$3)</f>
        <v>0</v>
      </c>
      <c r="Q4" s="17"/>
      <c r="R4" s="17"/>
      <c r="S4" s="97" t="s">
        <v>174</v>
      </c>
      <c r="T4" s="97"/>
      <c r="U4" s="97"/>
      <c r="V4" s="97"/>
    </row>
    <row r="5" spans="1:22" x14ac:dyDescent="0.25">
      <c r="A5" s="4" t="s">
        <v>61</v>
      </c>
      <c r="B5" s="5" t="s">
        <v>55</v>
      </c>
      <c r="C5" s="5" t="s">
        <v>16</v>
      </c>
      <c r="D5" s="5" t="s">
        <v>9</v>
      </c>
      <c r="E5" s="5" t="s">
        <v>17</v>
      </c>
      <c r="F5" s="5" t="s">
        <v>24</v>
      </c>
      <c r="G5" s="5" t="s">
        <v>11</v>
      </c>
      <c r="H5" s="6" t="s">
        <v>9</v>
      </c>
      <c r="I5" s="17"/>
      <c r="J5" s="17" t="s">
        <v>10</v>
      </c>
      <c r="K5" s="44">
        <v>3</v>
      </c>
      <c r="L5" s="44">
        <v>2</v>
      </c>
      <c r="M5" s="44">
        <v>5</v>
      </c>
      <c r="O5" s="17">
        <f>IF($K5=0,"Leaf",IF($L5=0,"Leaf",-$L5/$M5*LOG($L5/$M5,2)-$K5/$M5*LOG($K5/$M5,2)))</f>
        <v>0.97095059445466858</v>
      </c>
      <c r="P5" s="17">
        <f>IF(ISNUMBER(O5),-M5/$M$6*$O5,$Q$3)</f>
        <v>-0.69353613889619181</v>
      </c>
      <c r="Q5" s="17"/>
      <c r="R5" s="17"/>
      <c r="S5" s="32" t="s">
        <v>94</v>
      </c>
      <c r="T5" s="67" t="s">
        <v>55</v>
      </c>
      <c r="U5" s="32" t="s">
        <v>7</v>
      </c>
      <c r="V5" s="32" t="s">
        <v>69</v>
      </c>
    </row>
    <row r="6" spans="1:22" x14ac:dyDescent="0.25">
      <c r="A6" s="4" t="s">
        <v>62</v>
      </c>
      <c r="B6" s="5" t="s">
        <v>55</v>
      </c>
      <c r="C6" s="5" t="s">
        <v>16</v>
      </c>
      <c r="D6" s="5" t="s">
        <v>9</v>
      </c>
      <c r="E6" s="5" t="s">
        <v>17</v>
      </c>
      <c r="F6" s="5" t="s">
        <v>10</v>
      </c>
      <c r="G6" s="5" t="s">
        <v>9</v>
      </c>
      <c r="H6" s="6" t="s">
        <v>11</v>
      </c>
      <c r="I6" s="17"/>
      <c r="J6" s="17" t="s">
        <v>131</v>
      </c>
      <c r="K6" s="44">
        <v>3</v>
      </c>
      <c r="L6" s="44">
        <v>4</v>
      </c>
      <c r="M6" s="44">
        <v>7</v>
      </c>
      <c r="O6" s="17">
        <f>IF($K6=0,"Leaf",IF($L6=0,"Leaf",-$L6/$M6*LOG($L6/$M6,2)-$K6/$M6*LOG($K6/$M6,2)))</f>
        <v>0.98522813603425163</v>
      </c>
      <c r="P6" s="51">
        <f>O6+SUM(P4:P5)</f>
        <v>0.29169199713805982</v>
      </c>
      <c r="R6" s="98" t="s">
        <v>173</v>
      </c>
      <c r="S6" s="98"/>
      <c r="T6" s="98"/>
      <c r="U6" s="98"/>
      <c r="V6" s="98"/>
    </row>
    <row r="7" spans="1:22" x14ac:dyDescent="0.25">
      <c r="A7" s="4" t="s">
        <v>63</v>
      </c>
      <c r="B7" s="5" t="s">
        <v>55</v>
      </c>
      <c r="C7" s="5" t="s">
        <v>28</v>
      </c>
      <c r="D7" s="5" t="s">
        <v>9</v>
      </c>
      <c r="E7" s="5" t="s">
        <v>17</v>
      </c>
      <c r="F7" s="5" t="s">
        <v>10</v>
      </c>
      <c r="G7" s="5" t="s">
        <v>11</v>
      </c>
      <c r="H7" s="6" t="s">
        <v>9</v>
      </c>
      <c r="I7" s="17"/>
      <c r="J7" s="17"/>
      <c r="K7" s="17"/>
      <c r="L7" s="17"/>
      <c r="M7" s="17"/>
      <c r="O7" s="17"/>
      <c r="P7" s="17"/>
      <c r="R7" s="26" t="s">
        <v>145</v>
      </c>
      <c r="S7" s="17" t="s">
        <v>3</v>
      </c>
      <c r="T7" s="64" t="s">
        <v>146</v>
      </c>
      <c r="U7" s="17" t="s">
        <v>135</v>
      </c>
      <c r="V7" s="17" t="s">
        <v>147</v>
      </c>
    </row>
    <row r="8" spans="1:22" ht="15.6" x14ac:dyDescent="0.3">
      <c r="A8" s="4" t="s">
        <v>66</v>
      </c>
      <c r="B8" s="5" t="s">
        <v>55</v>
      </c>
      <c r="C8" s="5" t="s">
        <v>34</v>
      </c>
      <c r="D8" s="5" t="s">
        <v>9</v>
      </c>
      <c r="E8" s="5" t="s">
        <v>17</v>
      </c>
      <c r="F8" s="5" t="s">
        <v>10</v>
      </c>
      <c r="G8" s="5" t="s">
        <v>11</v>
      </c>
      <c r="H8" s="6" t="s">
        <v>9</v>
      </c>
      <c r="I8" s="17"/>
      <c r="J8" s="95" t="s">
        <v>148</v>
      </c>
      <c r="K8" s="95"/>
      <c r="L8" s="95"/>
      <c r="M8" s="95"/>
      <c r="O8" s="17"/>
      <c r="P8" s="17"/>
      <c r="T8" s="81" t="s">
        <v>150</v>
      </c>
    </row>
    <row r="9" spans="1:22" x14ac:dyDescent="0.25">
      <c r="I9" s="17"/>
      <c r="J9" s="43" t="s">
        <v>129</v>
      </c>
      <c r="K9" s="43" t="s">
        <v>132</v>
      </c>
      <c r="L9" s="17"/>
      <c r="M9" s="17"/>
      <c r="O9" s="17"/>
      <c r="P9" s="17"/>
      <c r="S9" s="68">
        <v>1</v>
      </c>
      <c r="T9" s="78" t="s">
        <v>17</v>
      </c>
    </row>
    <row r="10" spans="1:22" x14ac:dyDescent="0.25">
      <c r="I10" s="17"/>
      <c r="J10" s="43" t="s">
        <v>130</v>
      </c>
      <c r="K10" s="17" t="s">
        <v>11</v>
      </c>
      <c r="L10" s="17" t="s">
        <v>9</v>
      </c>
      <c r="M10" s="17" t="s">
        <v>131</v>
      </c>
      <c r="O10" s="17"/>
      <c r="P10" s="17"/>
      <c r="S10" s="69" t="s">
        <v>165</v>
      </c>
      <c r="T10" s="81" t="s">
        <v>175</v>
      </c>
      <c r="U10" s="58"/>
    </row>
    <row r="11" spans="1:22" x14ac:dyDescent="0.25">
      <c r="I11" s="17"/>
      <c r="J11" s="17" t="s">
        <v>11</v>
      </c>
      <c r="K11" s="44">
        <v>2</v>
      </c>
      <c r="L11" s="44">
        <v>4</v>
      </c>
      <c r="M11" s="44">
        <v>6</v>
      </c>
      <c r="O11" s="17">
        <f t="shared" ref="O11:O22" si="0">IF($K11=0,"Leaf",IF($L11=0,"Leaf",-$L11/$M11*LOG($L11/$M11,2)-$K11/$M11*LOG($K11/$M11,2)))</f>
        <v>0.91829583405448956</v>
      </c>
      <c r="P11" s="17">
        <f t="shared" ref="P11:P21" si="1">IF(ISNUMBER(O11),-M11/$M$6*$O11,$Q$3)</f>
        <v>-0.7871107149038481</v>
      </c>
      <c r="S11" s="60" t="s">
        <v>135</v>
      </c>
      <c r="T11" s="64" t="s">
        <v>2</v>
      </c>
      <c r="U11" s="60" t="s">
        <v>134</v>
      </c>
    </row>
    <row r="12" spans="1:22" x14ac:dyDescent="0.25">
      <c r="I12" s="17"/>
      <c r="J12" s="17" t="s">
        <v>9</v>
      </c>
      <c r="K12" s="44">
        <v>1</v>
      </c>
      <c r="L12" s="44"/>
      <c r="M12" s="44">
        <v>1</v>
      </c>
      <c r="O12" s="17" t="str">
        <f t="shared" si="0"/>
        <v>Leaf</v>
      </c>
      <c r="P12" s="17">
        <f t="shared" si="1"/>
        <v>0</v>
      </c>
      <c r="R12" s="64" t="s">
        <v>34</v>
      </c>
      <c r="S12" s="96" t="s">
        <v>176</v>
      </c>
      <c r="T12" s="96"/>
      <c r="U12" s="96"/>
    </row>
    <row r="13" spans="1:22" x14ac:dyDescent="0.25">
      <c r="I13" s="17"/>
      <c r="J13" s="17" t="s">
        <v>131</v>
      </c>
      <c r="K13" s="44">
        <v>3</v>
      </c>
      <c r="L13" s="44">
        <v>4</v>
      </c>
      <c r="M13" s="44">
        <v>7</v>
      </c>
      <c r="O13" s="17">
        <f t="shared" si="0"/>
        <v>0.98522813603425163</v>
      </c>
      <c r="P13" s="51">
        <f>O13+SUM(P11:P12)</f>
        <v>0.19811742113040354</v>
      </c>
      <c r="R13" s="69" t="s">
        <v>165</v>
      </c>
      <c r="S13" s="64" t="s">
        <v>28</v>
      </c>
      <c r="T13" s="68" t="s">
        <v>16</v>
      </c>
      <c r="U13" s="64" t="s">
        <v>8</v>
      </c>
    </row>
    <row r="14" spans="1:22" x14ac:dyDescent="0.25">
      <c r="I14" s="17"/>
      <c r="J14" s="17"/>
      <c r="K14" s="17"/>
      <c r="L14" s="17"/>
      <c r="M14" s="17"/>
      <c r="O14" s="17"/>
      <c r="P14" s="17"/>
      <c r="S14" s="69" t="s">
        <v>165</v>
      </c>
      <c r="U14" s="71" t="s">
        <v>162</v>
      </c>
    </row>
    <row r="15" spans="1:22" ht="15.6" x14ac:dyDescent="0.25">
      <c r="I15" s="17"/>
      <c r="J15" s="94" t="s">
        <v>145</v>
      </c>
      <c r="K15" s="94"/>
      <c r="L15" s="94"/>
      <c r="M15" s="94"/>
      <c r="O15" s="17"/>
      <c r="P15" s="17"/>
    </row>
    <row r="16" spans="1:22" x14ac:dyDescent="0.25">
      <c r="I16" s="17"/>
      <c r="J16" s="43" t="s">
        <v>129</v>
      </c>
      <c r="K16" s="43" t="s">
        <v>132</v>
      </c>
      <c r="L16" s="17"/>
      <c r="M16" s="17"/>
      <c r="O16" s="17"/>
      <c r="P16" s="17"/>
    </row>
    <row r="17" spans="9:16" x14ac:dyDescent="0.25">
      <c r="I17" s="17"/>
      <c r="J17" s="43" t="s">
        <v>130</v>
      </c>
      <c r="K17" s="17" t="s">
        <v>11</v>
      </c>
      <c r="L17" s="17" t="s">
        <v>9</v>
      </c>
      <c r="M17" s="17" t="s">
        <v>131</v>
      </c>
      <c r="O17" s="17"/>
      <c r="P17" s="17"/>
    </row>
    <row r="18" spans="9:16" x14ac:dyDescent="0.25">
      <c r="I18" s="53"/>
      <c r="J18" s="17" t="s">
        <v>34</v>
      </c>
      <c r="K18" s="44"/>
      <c r="L18" s="44">
        <v>1</v>
      </c>
      <c r="M18" s="44">
        <v>1</v>
      </c>
      <c r="O18" s="17" t="str">
        <f t="shared" si="0"/>
        <v>Leaf</v>
      </c>
      <c r="P18" s="17">
        <f t="shared" si="1"/>
        <v>0</v>
      </c>
    </row>
    <row r="19" spans="9:16" x14ac:dyDescent="0.25">
      <c r="I19" s="53"/>
      <c r="J19" s="17" t="s">
        <v>28</v>
      </c>
      <c r="K19" s="44"/>
      <c r="L19" s="44">
        <v>1</v>
      </c>
      <c r="M19" s="44">
        <v>1</v>
      </c>
      <c r="O19" s="17" t="str">
        <f t="shared" si="0"/>
        <v>Leaf</v>
      </c>
      <c r="P19" s="17">
        <f t="shared" si="1"/>
        <v>0</v>
      </c>
    </row>
    <row r="20" spans="9:16" x14ac:dyDescent="0.25">
      <c r="I20" s="26"/>
      <c r="J20" s="17" t="s">
        <v>16</v>
      </c>
      <c r="K20" s="44">
        <v>1</v>
      </c>
      <c r="L20" s="44">
        <v>2</v>
      </c>
      <c r="M20" s="44">
        <v>3</v>
      </c>
      <c r="O20" s="17">
        <f t="shared" si="0"/>
        <v>0.91829583405448956</v>
      </c>
      <c r="P20" s="17">
        <f t="shared" si="1"/>
        <v>-0.39355535745192405</v>
      </c>
    </row>
    <row r="21" spans="9:16" x14ac:dyDescent="0.25">
      <c r="I21" s="53"/>
      <c r="J21" s="17" t="s">
        <v>8</v>
      </c>
      <c r="K21" s="44">
        <v>2</v>
      </c>
      <c r="L21" s="44"/>
      <c r="M21" s="44">
        <v>2</v>
      </c>
      <c r="O21" s="17" t="str">
        <f t="shared" si="0"/>
        <v>Leaf</v>
      </c>
      <c r="P21" s="17">
        <f t="shared" si="1"/>
        <v>0</v>
      </c>
    </row>
    <row r="22" spans="9:16" x14ac:dyDescent="0.25">
      <c r="I22" s="17"/>
      <c r="J22" s="17" t="s">
        <v>131</v>
      </c>
      <c r="K22" s="44">
        <v>3</v>
      </c>
      <c r="L22" s="44">
        <v>4</v>
      </c>
      <c r="M22" s="44">
        <v>7</v>
      </c>
      <c r="O22" s="17">
        <f t="shared" si="0"/>
        <v>0.98522813603425163</v>
      </c>
      <c r="P22" s="46">
        <f>O22+SUM(P18:P21)</f>
        <v>0.59167277858232759</v>
      </c>
    </row>
    <row r="23" spans="9:16" x14ac:dyDescent="0.25">
      <c r="I23" s="17"/>
      <c r="J23" s="17"/>
      <c r="K23" s="17"/>
      <c r="L23" s="17"/>
      <c r="M23" s="17"/>
      <c r="O23" s="17"/>
      <c r="P23" s="17"/>
    </row>
    <row r="24" spans="9:16" x14ac:dyDescent="0.25">
      <c r="O24" s="17"/>
      <c r="P24" s="17"/>
    </row>
    <row r="25" spans="9:16" x14ac:dyDescent="0.25">
      <c r="O25" s="17"/>
      <c r="P25" s="17"/>
    </row>
    <row r="26" spans="9:16" x14ac:dyDescent="0.25">
      <c r="O26" s="17"/>
      <c r="P26" s="17"/>
    </row>
    <row r="27" spans="9:16" x14ac:dyDescent="0.25">
      <c r="O27" s="17"/>
      <c r="P27" s="17"/>
    </row>
    <row r="28" spans="9:16" x14ac:dyDescent="0.25">
      <c r="O28" s="17"/>
      <c r="P28" s="17"/>
    </row>
    <row r="29" spans="9:16" x14ac:dyDescent="0.25">
      <c r="O29" s="17"/>
      <c r="P29" s="17"/>
    </row>
  </sheetData>
  <mergeCells count="7">
    <mergeCell ref="J1:M1"/>
    <mergeCell ref="J8:M8"/>
    <mergeCell ref="J15:M15"/>
    <mergeCell ref="S12:U12"/>
    <mergeCell ref="S3:V3"/>
    <mergeCell ref="S4:V4"/>
    <mergeCell ref="R6:V6"/>
  </mergeCells>
  <conditionalFormatting sqref="H2:H8">
    <cfRule type="containsText" dxfId="465" priority="5" operator="containsText" text="Yes">
      <formula>NOT(ISERROR(SEARCH("Yes",H2)))</formula>
    </cfRule>
  </conditionalFormatting>
  <conditionalFormatting sqref="S4">
    <cfRule type="containsText" dxfId="464" priority="1" operator="containsText" text="Yes">
      <formula>NOT(ISERROR(SEARCH("Yes",S4)))</formula>
    </cfRule>
  </conditionalFormatting>
  <conditionalFormatting sqref="S5:V5">
    <cfRule type="containsText" dxfId="463" priority="2" operator="containsText" text="Yes">
      <formula>NOT(ISERROR(SEARCH("Yes",S5)))</formula>
    </cfRule>
  </conditionalFormatting>
  <hyperlinks>
    <hyperlink ref="S9" location="'Executive&gt;1'!A1" display="'Executive&gt;1'!A1" xr:uid="{6DBB64E0-F53B-4E59-91C8-32649BDA0614}"/>
    <hyperlink ref="T9" location="'Executive&gt;Unlimited'!A1" display="Unlimited" xr:uid="{1DF484FD-3069-477B-A5C3-07EA0EFBBD03}"/>
    <hyperlink ref="S5" location="Compact!A1" display="Compact" xr:uid="{77B36D61-2BD5-4860-B415-18BD31AB0D2B}"/>
    <hyperlink ref="S3:V3" location="'Car Type'!A1" display="Car Type" xr:uid="{E4D5A09A-912F-4020-9236-96290E34C28F}"/>
    <hyperlink ref="U5" location="Family!A1" display="Family" xr:uid="{0D99249B-2F7C-4CC6-8BC3-88C3F4717ADA}"/>
    <hyperlink ref="T13" location="'Executive&gt;Unlimited&gt;15-16'!A1" display="2015-2016" xr:uid="{4A12633D-D8DD-4C4F-89E9-45D539AFF9C5}"/>
    <hyperlink ref="T5" location="Executive!A1" display="Executive" xr:uid="{06E6EA15-FC01-4929-913F-042C491D0E38}"/>
    <hyperlink ref="V5" location="SUV!A1" display="SUV" xr:uid="{4453AA3C-18F8-43E4-A04C-CA3EA9C9487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A9C49-11C8-4787-B630-B3FB581C8A20}">
  <dimension ref="A1:V16"/>
  <sheetViews>
    <sheetView topLeftCell="H1" workbookViewId="0">
      <selection activeCell="U5" sqref="U5"/>
    </sheetView>
  </sheetViews>
  <sheetFormatPr defaultRowHeight="15" x14ac:dyDescent="0.25"/>
  <cols>
    <col min="6" max="6" width="11" bestFit="1" customWidth="1"/>
    <col min="7" max="7" width="14.7265625" bestFit="1" customWidth="1"/>
    <col min="10" max="10" width="11.81640625" bestFit="1" customWidth="1"/>
    <col min="11" max="11" width="12.36328125" bestFit="1" customWidth="1"/>
    <col min="12" max="12" width="4" bestFit="1" customWidth="1"/>
    <col min="13" max="13" width="7.81640625" bestFit="1" customWidth="1"/>
    <col min="15" max="15" width="19.1796875" bestFit="1" customWidth="1"/>
    <col min="16" max="16" width="23.453125" customWidth="1"/>
    <col min="17" max="17" width="8.6328125" bestFit="1" customWidth="1"/>
    <col min="18" max="18" width="11.1796875" bestFit="1" customWidth="1"/>
    <col min="19" max="19" width="10.08984375" bestFit="1" customWidth="1"/>
    <col min="20" max="21" width="9.26953125" bestFit="1" customWidth="1"/>
  </cols>
  <sheetData>
    <row r="1" spans="1:22" ht="47.4" thickBot="1" x14ac:dyDescent="0.3">
      <c r="A1" s="14" t="s">
        <v>0</v>
      </c>
      <c r="B1" s="15" t="s">
        <v>1</v>
      </c>
      <c r="C1" s="15" t="s">
        <v>2</v>
      </c>
      <c r="D1" s="15" t="s">
        <v>3</v>
      </c>
      <c r="E1" s="15" t="s">
        <v>121</v>
      </c>
      <c r="F1" s="15" t="s">
        <v>122</v>
      </c>
      <c r="G1" s="15" t="s">
        <v>4</v>
      </c>
      <c r="H1" s="16" t="s">
        <v>5</v>
      </c>
      <c r="J1" s="94" t="s">
        <v>135</v>
      </c>
      <c r="K1" s="94"/>
      <c r="L1" s="94"/>
      <c r="M1" s="94"/>
      <c r="O1" s="39" t="s">
        <v>142</v>
      </c>
      <c r="P1" s="39" t="s">
        <v>143</v>
      </c>
    </row>
    <row r="2" spans="1:22" x14ac:dyDescent="0.25">
      <c r="A2" s="4" t="s">
        <v>59</v>
      </c>
      <c r="B2" s="5" t="s">
        <v>55</v>
      </c>
      <c r="C2" s="5" t="s">
        <v>16</v>
      </c>
      <c r="D2" s="5" t="s">
        <v>9</v>
      </c>
      <c r="E2" s="5" t="s">
        <v>17</v>
      </c>
      <c r="F2" s="5" t="s">
        <v>24</v>
      </c>
      <c r="G2" s="5" t="s">
        <v>11</v>
      </c>
      <c r="H2" s="6" t="s">
        <v>9</v>
      </c>
      <c r="J2" s="28" t="s">
        <v>129</v>
      </c>
      <c r="K2" s="28" t="s">
        <v>132</v>
      </c>
      <c r="O2" s="17"/>
      <c r="P2" s="17"/>
    </row>
    <row r="3" spans="1:22" x14ac:dyDescent="0.25">
      <c r="A3" s="4" t="s">
        <v>61</v>
      </c>
      <c r="B3" s="5" t="s">
        <v>55</v>
      </c>
      <c r="C3" s="5" t="s">
        <v>16</v>
      </c>
      <c r="D3" s="5" t="s">
        <v>9</v>
      </c>
      <c r="E3" s="5" t="s">
        <v>17</v>
      </c>
      <c r="F3" s="5" t="s">
        <v>24</v>
      </c>
      <c r="G3" s="5" t="s">
        <v>11</v>
      </c>
      <c r="H3" s="6" t="s">
        <v>9</v>
      </c>
      <c r="J3" s="28" t="s">
        <v>130</v>
      </c>
      <c r="K3" t="s">
        <v>11</v>
      </c>
      <c r="L3" t="s">
        <v>9</v>
      </c>
      <c r="M3" t="s">
        <v>131</v>
      </c>
      <c r="O3" s="17"/>
      <c r="P3" s="17"/>
      <c r="Q3" s="17">
        <v>0</v>
      </c>
      <c r="R3" s="17"/>
      <c r="S3" s="92" t="s">
        <v>1</v>
      </c>
      <c r="T3" s="92"/>
      <c r="U3" s="92"/>
      <c r="V3" s="92"/>
    </row>
    <row r="4" spans="1:22" x14ac:dyDescent="0.25">
      <c r="A4" s="4" t="s">
        <v>62</v>
      </c>
      <c r="B4" s="5" t="s">
        <v>55</v>
      </c>
      <c r="C4" s="5" t="s">
        <v>16</v>
      </c>
      <c r="D4" s="5" t="s">
        <v>9</v>
      </c>
      <c r="E4" s="5" t="s">
        <v>17</v>
      </c>
      <c r="F4" s="5" t="s">
        <v>10</v>
      </c>
      <c r="G4" s="5" t="s">
        <v>9</v>
      </c>
      <c r="H4" s="6" t="s">
        <v>11</v>
      </c>
      <c r="J4" s="29" t="s">
        <v>24</v>
      </c>
      <c r="K4" s="27"/>
      <c r="L4" s="27">
        <v>2</v>
      </c>
      <c r="M4" s="27">
        <v>2</v>
      </c>
      <c r="O4" s="17" t="str">
        <f>IF($K4=0,"Leaf",IF($L4=0,"Leaf",-$L4/$M4*LOG($L4/$M4,2)-$K4/$M4*LOG($K4/$M4,2)))</f>
        <v>Leaf</v>
      </c>
      <c r="P4" s="17">
        <f>IF(ISNUMBER(O4),-M4/$M$6*$O4,$Q$3)</f>
        <v>0</v>
      </c>
      <c r="Q4" s="17"/>
      <c r="R4" s="17"/>
      <c r="S4" s="97" t="s">
        <v>174</v>
      </c>
      <c r="T4" s="97"/>
      <c r="U4" s="97"/>
      <c r="V4" s="97"/>
    </row>
    <row r="5" spans="1:22" x14ac:dyDescent="0.25">
      <c r="J5" s="29" t="s">
        <v>10</v>
      </c>
      <c r="K5" s="27">
        <v>1</v>
      </c>
      <c r="L5" s="27"/>
      <c r="M5" s="27">
        <v>1</v>
      </c>
      <c r="O5" s="17" t="str">
        <f>IF($K5=0,"Leaf",IF($L5=0,"Leaf",-$L5/$M5*LOG($L5/$M5,2)-$K5/$M5*LOG($K5/$M5,2)))</f>
        <v>Leaf</v>
      </c>
      <c r="P5" s="17">
        <f>IF(ISNUMBER(O5),-M5/$M$6*$O5,$Q$3)</f>
        <v>0</v>
      </c>
      <c r="Q5" s="17"/>
      <c r="R5" s="17"/>
      <c r="S5" s="32" t="s">
        <v>94</v>
      </c>
      <c r="T5" s="67" t="s">
        <v>55</v>
      </c>
      <c r="U5" s="32" t="s">
        <v>7</v>
      </c>
      <c r="V5" s="32" t="s">
        <v>69</v>
      </c>
    </row>
    <row r="6" spans="1:22" x14ac:dyDescent="0.25">
      <c r="J6" s="29" t="s">
        <v>131</v>
      </c>
      <c r="K6" s="27">
        <v>1</v>
      </c>
      <c r="L6" s="27">
        <v>2</v>
      </c>
      <c r="M6" s="27">
        <v>3</v>
      </c>
      <c r="O6" s="17">
        <f>IF($K6=0,"Leaf",IF($L6=0,"Leaf",-$L6/$M6*LOG($L6/$M6,2)-$K6/$M6*LOG($K6/$M6,2)))</f>
        <v>0.91829583405448956</v>
      </c>
      <c r="P6" s="51">
        <f>O6+SUM(P4:P5)</f>
        <v>0.91829583405448956</v>
      </c>
      <c r="R6" s="98" t="s">
        <v>173</v>
      </c>
      <c r="S6" s="98"/>
      <c r="T6" s="98"/>
      <c r="U6" s="98"/>
      <c r="V6" s="98"/>
    </row>
    <row r="7" spans="1:22" x14ac:dyDescent="0.25">
      <c r="O7" s="17"/>
      <c r="P7" s="17"/>
      <c r="R7" s="26" t="s">
        <v>145</v>
      </c>
      <c r="S7" s="17" t="s">
        <v>3</v>
      </c>
      <c r="T7" s="64" t="s">
        <v>146</v>
      </c>
      <c r="U7" s="17" t="s">
        <v>135</v>
      </c>
      <c r="V7" s="17" t="s">
        <v>147</v>
      </c>
    </row>
    <row r="8" spans="1:22" ht="15.6" x14ac:dyDescent="0.3">
      <c r="J8" s="95" t="s">
        <v>148</v>
      </c>
      <c r="K8" s="95"/>
      <c r="L8" s="95"/>
      <c r="M8" s="95"/>
      <c r="O8" s="17"/>
      <c r="P8" s="17"/>
      <c r="T8" s="81" t="s">
        <v>150</v>
      </c>
    </row>
    <row r="9" spans="1:22" x14ac:dyDescent="0.25">
      <c r="J9" s="28" t="s">
        <v>129</v>
      </c>
      <c r="K9" s="28" t="s">
        <v>132</v>
      </c>
      <c r="O9" s="17"/>
      <c r="P9" s="17"/>
      <c r="S9" s="68">
        <v>1</v>
      </c>
      <c r="T9" s="68" t="s">
        <v>17</v>
      </c>
    </row>
    <row r="10" spans="1:22" x14ac:dyDescent="0.25">
      <c r="J10" s="28" t="s">
        <v>130</v>
      </c>
      <c r="K10" t="s">
        <v>11</v>
      </c>
      <c r="L10" t="s">
        <v>9</v>
      </c>
      <c r="M10" t="s">
        <v>131</v>
      </c>
      <c r="O10" s="17"/>
      <c r="P10" s="17"/>
      <c r="S10" s="69" t="s">
        <v>165</v>
      </c>
      <c r="T10" s="81" t="s">
        <v>175</v>
      </c>
      <c r="U10" s="58"/>
    </row>
    <row r="11" spans="1:22" x14ac:dyDescent="0.25">
      <c r="J11" s="29" t="s">
        <v>11</v>
      </c>
      <c r="K11" s="27"/>
      <c r="L11" s="27">
        <v>2</v>
      </c>
      <c r="M11" s="27">
        <v>2</v>
      </c>
      <c r="O11" s="17" t="str">
        <f t="shared" ref="O11:O13" si="0">IF($K11=0,"Leaf",IF($L11=0,"Leaf",-$L11/$M11*LOG($L11/$M11,2)-$K11/$M11*LOG($K11/$M11,2)))</f>
        <v>Leaf</v>
      </c>
      <c r="P11" s="17">
        <f>IF(ISNUMBER(O11),-M11/$M$6*$O11,$Q$3)</f>
        <v>0</v>
      </c>
      <c r="S11" s="60" t="s">
        <v>135</v>
      </c>
      <c r="T11" s="64" t="s">
        <v>2</v>
      </c>
      <c r="U11" s="60" t="s">
        <v>134</v>
      </c>
    </row>
    <row r="12" spans="1:22" x14ac:dyDescent="0.25">
      <c r="J12" s="29" t="s">
        <v>9</v>
      </c>
      <c r="K12" s="27">
        <v>1</v>
      </c>
      <c r="L12" s="27"/>
      <c r="M12" s="27">
        <v>1</v>
      </c>
      <c r="O12" s="17" t="str">
        <f t="shared" si="0"/>
        <v>Leaf</v>
      </c>
      <c r="P12" s="17">
        <f>IF(ISNUMBER(O12),-M12/$M$6*$O12,$Q$3)</f>
        <v>0</v>
      </c>
      <c r="R12" s="64" t="s">
        <v>34</v>
      </c>
      <c r="S12" s="96" t="s">
        <v>176</v>
      </c>
      <c r="T12" s="96"/>
      <c r="U12" s="96"/>
    </row>
    <row r="13" spans="1:22" x14ac:dyDescent="0.25">
      <c r="J13" s="29" t="s">
        <v>131</v>
      </c>
      <c r="K13" s="27">
        <v>1</v>
      </c>
      <c r="L13" s="27">
        <v>2</v>
      </c>
      <c r="M13" s="27">
        <v>3</v>
      </c>
      <c r="O13" s="17">
        <f t="shared" si="0"/>
        <v>0.91829583405448956</v>
      </c>
      <c r="P13" s="51">
        <f>O13+SUM(P11:P12)</f>
        <v>0.91829583405448956</v>
      </c>
      <c r="R13" s="69" t="s">
        <v>165</v>
      </c>
      <c r="S13" s="64" t="s">
        <v>28</v>
      </c>
      <c r="T13" s="64" t="s">
        <v>16</v>
      </c>
      <c r="U13" s="64" t="s">
        <v>8</v>
      </c>
    </row>
    <row r="14" spans="1:22" x14ac:dyDescent="0.25">
      <c r="O14" s="17"/>
      <c r="P14" s="17"/>
      <c r="S14" s="69" t="s">
        <v>165</v>
      </c>
      <c r="T14" s="81" t="s">
        <v>150</v>
      </c>
      <c r="U14" s="71" t="s">
        <v>162</v>
      </c>
    </row>
    <row r="15" spans="1:22" x14ac:dyDescent="0.25">
      <c r="O15" s="17"/>
      <c r="P15" s="17"/>
      <c r="Q15" s="58"/>
      <c r="S15" s="60" t="s">
        <v>177</v>
      </c>
      <c r="T15" s="64" t="s">
        <v>178</v>
      </c>
      <c r="U15" s="58"/>
    </row>
    <row r="16" spans="1:22" x14ac:dyDescent="0.25">
      <c r="O16" s="17"/>
      <c r="P16" s="17"/>
      <c r="Q16" s="58"/>
      <c r="S16" s="71" t="s">
        <v>162</v>
      </c>
      <c r="T16" s="69" t="s">
        <v>165</v>
      </c>
      <c r="U16" s="58"/>
    </row>
  </sheetData>
  <mergeCells count="6">
    <mergeCell ref="S12:U12"/>
    <mergeCell ref="S3:V3"/>
    <mergeCell ref="S4:V4"/>
    <mergeCell ref="R6:V6"/>
    <mergeCell ref="J1:M1"/>
    <mergeCell ref="J8:M8"/>
  </mergeCells>
  <conditionalFormatting sqref="H2:H4">
    <cfRule type="containsText" dxfId="312" priority="5" operator="containsText" text="Yes">
      <formula>NOT(ISERROR(SEARCH("Yes",H2)))</formula>
    </cfRule>
  </conditionalFormatting>
  <conditionalFormatting sqref="S4">
    <cfRule type="containsText" dxfId="311" priority="1" operator="containsText" text="Yes">
      <formula>NOT(ISERROR(SEARCH("Yes",S4)))</formula>
    </cfRule>
  </conditionalFormatting>
  <conditionalFormatting sqref="S5:V5">
    <cfRule type="containsText" dxfId="310" priority="2" operator="containsText" text="Yes">
      <formula>NOT(ISERROR(SEARCH("Yes",S5)))</formula>
    </cfRule>
  </conditionalFormatting>
  <hyperlinks>
    <hyperlink ref="S9" location="'Executive&gt;1'!A1" display="'Executive&gt;1'!A1" xr:uid="{4F683AF0-A3D9-4EA0-864D-52A1A418457E}"/>
    <hyperlink ref="T9" location="'Executive&gt;Unlimited'!A1" display="Unlimited" xr:uid="{AF54A409-080C-4864-AC10-7D599C98536A}"/>
    <hyperlink ref="S5" location="Compact!A1" display="Compact" xr:uid="{9F8E3865-5DE7-4652-84EB-044CD9130D9A}"/>
    <hyperlink ref="S3:V3" location="'Car Type'!A1" display="Car Type" xr:uid="{A5C9F51F-80A3-4AD3-B793-B20861098D50}"/>
    <hyperlink ref="U5" location="Family!A1" display="Family" xr:uid="{77ED0FAF-6FA8-48D4-A9CB-1B941ECD94E2}"/>
    <hyperlink ref="T5" location="Executive!A1" display="Executive" xr:uid="{B3E01BE5-2811-4880-975F-1E31D8948E84}"/>
    <hyperlink ref="V5" location="SUV!A1" display="SUV" xr:uid="{B757C757-1D6E-4375-A46D-0853169C821E}"/>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87375-820B-4FFE-A4AB-A1C7E935DB09}">
  <dimension ref="A1:W39"/>
  <sheetViews>
    <sheetView topLeftCell="H1" workbookViewId="0">
      <selection activeCell="V9" sqref="V9"/>
    </sheetView>
  </sheetViews>
  <sheetFormatPr defaultRowHeight="15" x14ac:dyDescent="0.25"/>
  <cols>
    <col min="1" max="1" width="3.26953125" bestFit="1" customWidth="1"/>
    <col min="2" max="2" width="6.36328125" bestFit="1" customWidth="1"/>
    <col min="3" max="3" width="8.54296875" bestFit="1" customWidth="1"/>
    <col min="4" max="4" width="6.90625" bestFit="1" customWidth="1"/>
    <col min="5" max="5" width="7.08984375" bestFit="1" customWidth="1"/>
    <col min="6" max="6" width="14.6328125" bestFit="1" customWidth="1"/>
    <col min="7" max="7" width="18.36328125" bestFit="1" customWidth="1"/>
    <col min="8" max="8" width="5.453125" bestFit="1" customWidth="1"/>
    <col min="10" max="10" width="11.81640625" bestFit="1" customWidth="1"/>
    <col min="11" max="11" width="12.36328125" bestFit="1" customWidth="1"/>
    <col min="12" max="12" width="4" bestFit="1" customWidth="1"/>
    <col min="13" max="13" width="7.81640625" bestFit="1" customWidth="1"/>
    <col min="15" max="15" width="15.6328125" customWidth="1"/>
    <col min="16" max="16" width="25.7265625" customWidth="1"/>
  </cols>
  <sheetData>
    <row r="1" spans="1:23" ht="31.8" thickBot="1" x14ac:dyDescent="0.3">
      <c r="A1" s="14" t="s">
        <v>0</v>
      </c>
      <c r="B1" s="15" t="s">
        <v>1</v>
      </c>
      <c r="C1" s="15" t="s">
        <v>2</v>
      </c>
      <c r="D1" s="15" t="s">
        <v>3</v>
      </c>
      <c r="E1" s="15" t="s">
        <v>121</v>
      </c>
      <c r="F1" s="15" t="s">
        <v>122</v>
      </c>
      <c r="G1" s="15" t="s">
        <v>4</v>
      </c>
      <c r="H1" s="16" t="s">
        <v>5</v>
      </c>
      <c r="J1" s="94" t="s">
        <v>145</v>
      </c>
      <c r="K1" s="94"/>
      <c r="L1" s="94"/>
      <c r="M1" s="94"/>
      <c r="O1" s="39" t="s">
        <v>142</v>
      </c>
      <c r="P1" s="39" t="s">
        <v>143</v>
      </c>
    </row>
    <row r="2" spans="1:23" x14ac:dyDescent="0.25">
      <c r="A2" s="21" t="s">
        <v>6</v>
      </c>
      <c r="B2" s="22" t="s">
        <v>7</v>
      </c>
      <c r="C2" s="22" t="s">
        <v>8</v>
      </c>
      <c r="D2" s="22" t="s">
        <v>9</v>
      </c>
      <c r="E2" s="22">
        <v>1</v>
      </c>
      <c r="F2" s="22" t="s">
        <v>10</v>
      </c>
      <c r="G2" s="22" t="s">
        <v>11</v>
      </c>
      <c r="H2" s="23" t="s">
        <v>9</v>
      </c>
      <c r="J2" s="33" t="s">
        <v>129</v>
      </c>
      <c r="K2" s="33" t="s">
        <v>132</v>
      </c>
      <c r="L2" s="12"/>
      <c r="M2" s="12"/>
      <c r="O2" s="17"/>
      <c r="P2" s="17"/>
    </row>
    <row r="3" spans="1:23" x14ac:dyDescent="0.25">
      <c r="A3" s="4" t="s">
        <v>12</v>
      </c>
      <c r="B3" s="5" t="s">
        <v>7</v>
      </c>
      <c r="C3" s="5" t="s">
        <v>8</v>
      </c>
      <c r="D3" s="5" t="s">
        <v>9</v>
      </c>
      <c r="E3" s="5">
        <v>1</v>
      </c>
      <c r="F3" s="5" t="s">
        <v>10</v>
      </c>
      <c r="G3" s="5" t="s">
        <v>9</v>
      </c>
      <c r="H3" s="6" t="s">
        <v>9</v>
      </c>
      <c r="J3" s="33" t="s">
        <v>130</v>
      </c>
      <c r="K3" s="12" t="s">
        <v>11</v>
      </c>
      <c r="L3" s="12" t="s">
        <v>9</v>
      </c>
      <c r="M3" s="12" t="s">
        <v>131</v>
      </c>
      <c r="O3" s="17"/>
      <c r="P3" s="17"/>
      <c r="Q3" s="17">
        <v>0</v>
      </c>
      <c r="S3" s="92" t="s">
        <v>1</v>
      </c>
      <c r="T3" s="92"/>
      <c r="U3" s="92"/>
      <c r="V3" s="92"/>
    </row>
    <row r="4" spans="1:23" x14ac:dyDescent="0.25">
      <c r="A4" s="4" t="s">
        <v>13</v>
      </c>
      <c r="B4" s="5" t="s">
        <v>7</v>
      </c>
      <c r="C4" s="5" t="s">
        <v>8</v>
      </c>
      <c r="D4" s="5" t="s">
        <v>9</v>
      </c>
      <c r="E4" s="5">
        <v>2</v>
      </c>
      <c r="F4" s="5" t="s">
        <v>10</v>
      </c>
      <c r="G4" s="5" t="s">
        <v>11</v>
      </c>
      <c r="H4" s="6" t="s">
        <v>9</v>
      </c>
      <c r="J4" s="34" t="s">
        <v>41</v>
      </c>
      <c r="K4" s="35">
        <v>4</v>
      </c>
      <c r="L4" s="35">
        <v>4</v>
      </c>
      <c r="M4" s="35">
        <v>8</v>
      </c>
      <c r="O4" s="17">
        <f>IF($K4=0,"Leaf",IF($L4=0,"Leaf",-$L4/$M4*LOG($L4/$M4,2)-$K4/$M4*LOG($K4/$M4,2)))</f>
        <v>1</v>
      </c>
      <c r="P4" s="17">
        <f t="shared" ref="P4" si="0">IF(ISNUMBER(O4),-M4/$M$10*$O4,$Q$3)</f>
        <v>-0.22222222222222221</v>
      </c>
      <c r="S4" s="97" t="s">
        <v>182</v>
      </c>
      <c r="T4" s="97"/>
      <c r="U4" s="97"/>
      <c r="V4" s="97"/>
    </row>
    <row r="5" spans="1:23" x14ac:dyDescent="0.25">
      <c r="A5" s="4" t="s">
        <v>14</v>
      </c>
      <c r="B5" s="5" t="s">
        <v>7</v>
      </c>
      <c r="C5" s="5" t="s">
        <v>8</v>
      </c>
      <c r="D5" s="5" t="s">
        <v>9</v>
      </c>
      <c r="E5" s="5">
        <v>2</v>
      </c>
      <c r="F5" s="5" t="s">
        <v>10</v>
      </c>
      <c r="G5" s="5" t="s">
        <v>11</v>
      </c>
      <c r="H5" s="6" t="s">
        <v>9</v>
      </c>
      <c r="J5" s="34" t="s">
        <v>34</v>
      </c>
      <c r="K5" s="35">
        <v>3</v>
      </c>
      <c r="L5" s="35">
        <v>3</v>
      </c>
      <c r="M5" s="35">
        <v>6</v>
      </c>
      <c r="O5" s="17">
        <f>IF($K5=0,"Leaf",IF($L5=0,"Leaf",-$L5/$M5*LOG($L5/$M5,2)-$K5/$M5*LOG($K5/$M5,2)))</f>
        <v>1</v>
      </c>
      <c r="P5" s="17">
        <f>IF(ISNUMBER(O5),-M5/$M$10*$O5,$Q$3)</f>
        <v>-0.16666666666666666</v>
      </c>
      <c r="S5" s="32" t="s">
        <v>94</v>
      </c>
      <c r="T5" s="32" t="s">
        <v>55</v>
      </c>
      <c r="U5" s="79" t="s">
        <v>7</v>
      </c>
      <c r="V5" s="32" t="s">
        <v>69</v>
      </c>
    </row>
    <row r="6" spans="1:23" x14ac:dyDescent="0.25">
      <c r="A6" s="4" t="s">
        <v>15</v>
      </c>
      <c r="B6" s="5" t="s">
        <v>7</v>
      </c>
      <c r="C6" s="5" t="s">
        <v>16</v>
      </c>
      <c r="D6" s="5" t="s">
        <v>9</v>
      </c>
      <c r="E6" s="5" t="s">
        <v>17</v>
      </c>
      <c r="F6" s="5" t="s">
        <v>10</v>
      </c>
      <c r="G6" s="5" t="s">
        <v>9</v>
      </c>
      <c r="H6" s="6" t="s">
        <v>9</v>
      </c>
      <c r="J6" s="34" t="s">
        <v>28</v>
      </c>
      <c r="K6" s="35">
        <v>2</v>
      </c>
      <c r="L6" s="35">
        <v>3</v>
      </c>
      <c r="M6" s="35">
        <v>5</v>
      </c>
      <c r="O6" s="17">
        <f>IF($K6=0,"Leaf",IF($L6=0,"Leaf",-$L6/$M6*LOG($L6/$M6,2)-$K6/$M6*LOG($K6/$M6,2)))</f>
        <v>0.97095059445466858</v>
      </c>
      <c r="P6" s="17">
        <f>IF(ISNUMBER(O6),-M6/$M$10*$O6,$Q$3)</f>
        <v>-0.13485424922981509</v>
      </c>
      <c r="S6" s="98" t="s">
        <v>183</v>
      </c>
      <c r="T6" s="98"/>
      <c r="U6" s="98"/>
      <c r="V6" s="98"/>
      <c r="W6" s="98"/>
    </row>
    <row r="7" spans="1:23" x14ac:dyDescent="0.25">
      <c r="A7" s="4" t="s">
        <v>18</v>
      </c>
      <c r="B7" s="5" t="s">
        <v>7</v>
      </c>
      <c r="C7" s="5" t="s">
        <v>16</v>
      </c>
      <c r="D7" s="5" t="s">
        <v>9</v>
      </c>
      <c r="E7" s="5" t="s">
        <v>17</v>
      </c>
      <c r="F7" s="5" t="s">
        <v>10</v>
      </c>
      <c r="G7" s="5" t="s">
        <v>9</v>
      </c>
      <c r="H7" s="6" t="s">
        <v>11</v>
      </c>
      <c r="J7" s="34" t="s">
        <v>16</v>
      </c>
      <c r="K7" s="35">
        <v>2</v>
      </c>
      <c r="L7" s="35">
        <v>7</v>
      </c>
      <c r="M7" s="35">
        <v>9</v>
      </c>
      <c r="O7" s="17">
        <f>IF($K7=0,"Leaf",IF($L7=0,"Leaf",-$L7/$M7*LOG($L7/$M7,2)-$K7/$M7*LOG($K7/$M7,2)))</f>
        <v>0.76420450650862026</v>
      </c>
      <c r="P7" s="17">
        <f>IF(ISNUMBER(O7),-M7/$M$10*$O7,$Q$3)</f>
        <v>-0.19105112662715507</v>
      </c>
      <c r="S7" s="64" t="s">
        <v>145</v>
      </c>
      <c r="T7" s="17" t="s">
        <v>3</v>
      </c>
      <c r="U7" s="26" t="s">
        <v>146</v>
      </c>
      <c r="V7" s="17" t="s">
        <v>135</v>
      </c>
      <c r="W7" s="17" t="s">
        <v>147</v>
      </c>
    </row>
    <row r="8" spans="1:23" x14ac:dyDescent="0.25">
      <c r="A8" s="4" t="s">
        <v>19</v>
      </c>
      <c r="B8" s="5" t="s">
        <v>7</v>
      </c>
      <c r="C8" s="5" t="s">
        <v>16</v>
      </c>
      <c r="D8" s="5" t="s">
        <v>9</v>
      </c>
      <c r="E8" s="5" t="s">
        <v>17</v>
      </c>
      <c r="F8" s="5" t="s">
        <v>10</v>
      </c>
      <c r="G8" s="5" t="s">
        <v>11</v>
      </c>
      <c r="H8" s="6" t="s">
        <v>9</v>
      </c>
      <c r="J8" s="34" t="s">
        <v>50</v>
      </c>
      <c r="K8" s="35">
        <v>2</v>
      </c>
      <c r="L8" s="35">
        <v>2</v>
      </c>
      <c r="M8" s="35">
        <v>4</v>
      </c>
      <c r="O8" s="17">
        <f t="shared" ref="O8:O39" si="1">IF($K8=0,"Leaf",IF($L8=0,"Leaf",-$L8/$M8*LOG($L8/$M8,2)-$K8/$M8*LOG($K8/$M8,2)))</f>
        <v>1</v>
      </c>
      <c r="P8" s="17">
        <f>IF(ISNUMBER(O8),-M8/$M$10*$O8,$Q$3)</f>
        <v>-0.1111111111111111</v>
      </c>
      <c r="Q8" s="98" t="s">
        <v>184</v>
      </c>
      <c r="R8" s="98"/>
      <c r="S8" s="98"/>
      <c r="T8" s="98"/>
      <c r="U8" s="98"/>
      <c r="V8" s="98"/>
    </row>
    <row r="9" spans="1:23" x14ac:dyDescent="0.25">
      <c r="A9" s="4" t="s">
        <v>20</v>
      </c>
      <c r="B9" s="5" t="s">
        <v>7</v>
      </c>
      <c r="C9" s="5" t="s">
        <v>16</v>
      </c>
      <c r="D9" s="5" t="s">
        <v>9</v>
      </c>
      <c r="E9" s="5" t="s">
        <v>17</v>
      </c>
      <c r="F9" s="5" t="s">
        <v>10</v>
      </c>
      <c r="G9" s="5" t="s">
        <v>11</v>
      </c>
      <c r="H9" s="6" t="s">
        <v>9</v>
      </c>
      <c r="J9" s="34" t="s">
        <v>8</v>
      </c>
      <c r="K9" s="35"/>
      <c r="L9" s="35">
        <v>4</v>
      </c>
      <c r="M9" s="35">
        <v>4</v>
      </c>
      <c r="O9" s="17" t="str">
        <f>IF($K9=0,"Leaf",IF($L9=0,"Leaf",-$L9/$M9*LOG($L9/$M9,2)-$K9/$M9*LOG($K9/$M9,2)))</f>
        <v>Leaf</v>
      </c>
      <c r="P9" s="17">
        <f>IF(ISNUMBER(O9),-M9/$M$10*$O9,$Q$3)</f>
        <v>0</v>
      </c>
      <c r="Q9" s="55" t="s">
        <v>8</v>
      </c>
      <c r="R9" s="55" t="s">
        <v>50</v>
      </c>
      <c r="S9" s="55" t="s">
        <v>41</v>
      </c>
      <c r="T9" s="55" t="s">
        <v>34</v>
      </c>
      <c r="U9" s="55" t="s">
        <v>28</v>
      </c>
      <c r="V9" s="55" t="s">
        <v>16</v>
      </c>
    </row>
    <row r="10" spans="1:23" ht="15.6" x14ac:dyDescent="0.3">
      <c r="A10" s="4" t="s">
        <v>21</v>
      </c>
      <c r="B10" s="5" t="s">
        <v>7</v>
      </c>
      <c r="C10" s="5" t="s">
        <v>16</v>
      </c>
      <c r="D10" s="5" t="s">
        <v>9</v>
      </c>
      <c r="E10" s="5" t="s">
        <v>17</v>
      </c>
      <c r="F10" s="5" t="s">
        <v>10</v>
      </c>
      <c r="G10" s="5" t="s">
        <v>11</v>
      </c>
      <c r="H10" s="6" t="s">
        <v>9</v>
      </c>
      <c r="J10" s="34" t="s">
        <v>131</v>
      </c>
      <c r="K10" s="35">
        <v>13</v>
      </c>
      <c r="L10" s="35">
        <v>23</v>
      </c>
      <c r="M10" s="35">
        <v>36</v>
      </c>
      <c r="O10" s="17">
        <f>IF($K10=0,"Leaf",IF($L10=0,"Leaf",-$L10/$M10*LOG($L10/$M10,2)-$K10/$M10*LOG($K10/$M10,2)))</f>
        <v>0.94360163129938202</v>
      </c>
      <c r="P10" s="46">
        <f>O10+SUM(P4:P9)</f>
        <v>0.11769625544241191</v>
      </c>
      <c r="Q10" s="69" t="s">
        <v>165</v>
      </c>
      <c r="S10" s="13"/>
      <c r="T10" s="13"/>
      <c r="U10" s="13"/>
      <c r="V10" s="13"/>
    </row>
    <row r="11" spans="1:23" x14ac:dyDescent="0.25">
      <c r="A11" s="4" t="s">
        <v>22</v>
      </c>
      <c r="B11" s="5" t="s">
        <v>7</v>
      </c>
      <c r="C11" s="5" t="s">
        <v>16</v>
      </c>
      <c r="D11" s="5" t="s">
        <v>9</v>
      </c>
      <c r="E11" s="5" t="s">
        <v>17</v>
      </c>
      <c r="F11" s="5" t="s">
        <v>10</v>
      </c>
      <c r="G11" s="5" t="s">
        <v>11</v>
      </c>
      <c r="H11" s="6" t="s">
        <v>9</v>
      </c>
      <c r="J11" s="12"/>
      <c r="K11" s="12"/>
      <c r="L11" s="12"/>
      <c r="M11" s="12"/>
      <c r="O11" s="17"/>
      <c r="P11" s="17"/>
    </row>
    <row r="12" spans="1:23" ht="15.6" x14ac:dyDescent="0.3">
      <c r="A12" s="4" t="s">
        <v>23</v>
      </c>
      <c r="B12" s="5" t="s">
        <v>7</v>
      </c>
      <c r="C12" s="5" t="s">
        <v>16</v>
      </c>
      <c r="D12" s="5" t="s">
        <v>11</v>
      </c>
      <c r="E12" s="5">
        <v>1</v>
      </c>
      <c r="F12" s="5" t="s">
        <v>24</v>
      </c>
      <c r="G12" s="5" t="s">
        <v>11</v>
      </c>
      <c r="H12" s="6" t="s">
        <v>11</v>
      </c>
      <c r="J12" s="95" t="s">
        <v>3</v>
      </c>
      <c r="K12" s="95"/>
      <c r="L12" s="95"/>
      <c r="M12" s="95"/>
      <c r="O12" s="17"/>
      <c r="P12" s="17"/>
    </row>
    <row r="13" spans="1:23" x14ac:dyDescent="0.25">
      <c r="A13" s="4" t="s">
        <v>25</v>
      </c>
      <c r="B13" s="5" t="s">
        <v>7</v>
      </c>
      <c r="C13" s="5" t="s">
        <v>16</v>
      </c>
      <c r="D13" s="5" t="s">
        <v>11</v>
      </c>
      <c r="E13" s="5">
        <v>1</v>
      </c>
      <c r="F13" s="5" t="s">
        <v>24</v>
      </c>
      <c r="G13" s="5" t="s">
        <v>11</v>
      </c>
      <c r="H13" s="6" t="s">
        <v>9</v>
      </c>
      <c r="J13" s="33" t="s">
        <v>129</v>
      </c>
      <c r="K13" s="33" t="s">
        <v>132</v>
      </c>
      <c r="L13" s="12"/>
      <c r="M13" s="12"/>
      <c r="O13" s="17"/>
      <c r="P13" s="17"/>
    </row>
    <row r="14" spans="1:23" x14ac:dyDescent="0.25">
      <c r="A14" s="4" t="s">
        <v>26</v>
      </c>
      <c r="B14" s="5" t="s">
        <v>7</v>
      </c>
      <c r="C14" s="5" t="s">
        <v>16</v>
      </c>
      <c r="D14" s="5" t="s">
        <v>11</v>
      </c>
      <c r="E14" s="5">
        <v>1</v>
      </c>
      <c r="F14" s="5" t="s">
        <v>10</v>
      </c>
      <c r="G14" s="5" t="s">
        <v>9</v>
      </c>
      <c r="H14" s="6" t="s">
        <v>9</v>
      </c>
      <c r="J14" s="33" t="s">
        <v>130</v>
      </c>
      <c r="K14" s="12" t="s">
        <v>11</v>
      </c>
      <c r="L14" s="12" t="s">
        <v>9</v>
      </c>
      <c r="M14" s="12" t="s">
        <v>131</v>
      </c>
      <c r="O14" s="17"/>
      <c r="P14" s="17"/>
    </row>
    <row r="15" spans="1:23" x14ac:dyDescent="0.25">
      <c r="A15" s="4" t="s">
        <v>27</v>
      </c>
      <c r="B15" s="5" t="s">
        <v>7</v>
      </c>
      <c r="C15" s="5" t="s">
        <v>28</v>
      </c>
      <c r="D15" s="5" t="s">
        <v>11</v>
      </c>
      <c r="E15" s="5">
        <v>2</v>
      </c>
      <c r="F15" s="5" t="s">
        <v>24</v>
      </c>
      <c r="G15" s="5" t="s">
        <v>11</v>
      </c>
      <c r="H15" s="6" t="s">
        <v>9</v>
      </c>
      <c r="J15" s="34" t="s">
        <v>11</v>
      </c>
      <c r="K15" s="35">
        <v>11</v>
      </c>
      <c r="L15" s="35">
        <v>12</v>
      </c>
      <c r="M15" s="35">
        <v>23</v>
      </c>
      <c r="O15" s="17">
        <f t="shared" si="1"/>
        <v>0.99863596415857181</v>
      </c>
      <c r="P15" s="17">
        <f>IF(ISNUMBER(O15),-M15/$M$17*$O15,$Q$3)</f>
        <v>-0.63801742154575414</v>
      </c>
    </row>
    <row r="16" spans="1:23" x14ac:dyDescent="0.25">
      <c r="A16" s="4" t="s">
        <v>29</v>
      </c>
      <c r="B16" s="5" t="s">
        <v>7</v>
      </c>
      <c r="C16" s="5" t="s">
        <v>28</v>
      </c>
      <c r="D16" s="5" t="s">
        <v>11</v>
      </c>
      <c r="E16" s="5">
        <v>2</v>
      </c>
      <c r="F16" s="5" t="s">
        <v>10</v>
      </c>
      <c r="G16" s="5" t="s">
        <v>11</v>
      </c>
      <c r="H16" s="6" t="s">
        <v>11</v>
      </c>
      <c r="J16" s="34" t="s">
        <v>9</v>
      </c>
      <c r="K16" s="35">
        <v>2</v>
      </c>
      <c r="L16" s="35">
        <v>11</v>
      </c>
      <c r="M16" s="35">
        <v>13</v>
      </c>
      <c r="O16" s="17">
        <f t="shared" si="1"/>
        <v>0.61938219467876376</v>
      </c>
      <c r="P16" s="17">
        <f t="shared" ref="P16:P38" si="2">IF(ISNUMBER(O16),-M16/$M$17*$O16,$Q$3)</f>
        <v>-0.2236657925228869</v>
      </c>
    </row>
    <row r="17" spans="1:16" x14ac:dyDescent="0.25">
      <c r="A17" s="4" t="s">
        <v>30</v>
      </c>
      <c r="B17" s="5" t="s">
        <v>7</v>
      </c>
      <c r="C17" s="5" t="s">
        <v>28</v>
      </c>
      <c r="D17" s="5" t="s">
        <v>11</v>
      </c>
      <c r="E17" s="5">
        <v>2</v>
      </c>
      <c r="F17" s="5" t="s">
        <v>10</v>
      </c>
      <c r="G17" s="5" t="s">
        <v>11</v>
      </c>
      <c r="H17" s="6" t="s">
        <v>11</v>
      </c>
      <c r="J17" s="34" t="s">
        <v>131</v>
      </c>
      <c r="K17" s="35">
        <v>13</v>
      </c>
      <c r="L17" s="35">
        <v>23</v>
      </c>
      <c r="M17" s="35">
        <v>36</v>
      </c>
      <c r="O17" s="17">
        <f t="shared" si="1"/>
        <v>0.94360163129938202</v>
      </c>
      <c r="P17" s="51">
        <f>O17+SUM(P15:P16)</f>
        <v>8.1918417230741003E-2</v>
      </c>
    </row>
    <row r="18" spans="1:16" x14ac:dyDescent="0.25">
      <c r="A18" s="4" t="s">
        <v>31</v>
      </c>
      <c r="B18" s="5" t="s">
        <v>7</v>
      </c>
      <c r="C18" s="5" t="s">
        <v>28</v>
      </c>
      <c r="D18" s="5" t="s">
        <v>11</v>
      </c>
      <c r="E18" s="5">
        <v>2</v>
      </c>
      <c r="F18" s="5" t="s">
        <v>10</v>
      </c>
      <c r="G18" s="5" t="s">
        <v>11</v>
      </c>
      <c r="H18" s="6" t="s">
        <v>9</v>
      </c>
      <c r="J18" s="12"/>
      <c r="K18" s="12"/>
      <c r="L18" s="12"/>
      <c r="M18" s="12"/>
      <c r="O18" s="17"/>
      <c r="P18" s="17"/>
    </row>
    <row r="19" spans="1:16" ht="15.6" x14ac:dyDescent="0.3">
      <c r="A19" s="4" t="s">
        <v>32</v>
      </c>
      <c r="B19" s="5" t="s">
        <v>7</v>
      </c>
      <c r="C19" s="5" t="s">
        <v>28</v>
      </c>
      <c r="D19" s="5" t="s">
        <v>11</v>
      </c>
      <c r="E19" s="5">
        <v>2</v>
      </c>
      <c r="F19" s="5" t="s">
        <v>10</v>
      </c>
      <c r="G19" s="5" t="s">
        <v>11</v>
      </c>
      <c r="H19" s="6" t="s">
        <v>9</v>
      </c>
      <c r="J19" s="95" t="s">
        <v>136</v>
      </c>
      <c r="K19" s="95"/>
      <c r="L19" s="95"/>
      <c r="M19" s="95"/>
      <c r="O19" s="17"/>
      <c r="P19" s="17"/>
    </row>
    <row r="20" spans="1:16" x14ac:dyDescent="0.25">
      <c r="A20" s="4" t="s">
        <v>33</v>
      </c>
      <c r="B20" s="5" t="s">
        <v>7</v>
      </c>
      <c r="C20" s="5" t="s">
        <v>34</v>
      </c>
      <c r="D20" s="5" t="s">
        <v>9</v>
      </c>
      <c r="E20" s="5" t="s">
        <v>17</v>
      </c>
      <c r="F20" s="5" t="s">
        <v>24</v>
      </c>
      <c r="G20" s="5" t="s">
        <v>11</v>
      </c>
      <c r="H20" s="6" t="s">
        <v>9</v>
      </c>
      <c r="J20" s="33" t="s">
        <v>129</v>
      </c>
      <c r="K20" s="33" t="s">
        <v>132</v>
      </c>
      <c r="L20" s="12"/>
      <c r="M20" s="12"/>
      <c r="O20" s="17"/>
      <c r="P20" s="17"/>
    </row>
    <row r="21" spans="1:16" x14ac:dyDescent="0.25">
      <c r="A21" s="4" t="s">
        <v>35</v>
      </c>
      <c r="B21" s="5" t="s">
        <v>7</v>
      </c>
      <c r="C21" s="5" t="s">
        <v>34</v>
      </c>
      <c r="D21" s="5" t="s">
        <v>9</v>
      </c>
      <c r="E21" s="5" t="s">
        <v>17</v>
      </c>
      <c r="F21" s="5" t="s">
        <v>24</v>
      </c>
      <c r="G21" s="5" t="s">
        <v>9</v>
      </c>
      <c r="H21" s="6" t="s">
        <v>11</v>
      </c>
      <c r="J21" s="33" t="s">
        <v>130</v>
      </c>
      <c r="K21" s="12" t="s">
        <v>11</v>
      </c>
      <c r="L21" s="12" t="s">
        <v>9</v>
      </c>
      <c r="M21" s="12" t="s">
        <v>131</v>
      </c>
      <c r="O21" s="17"/>
      <c r="P21" s="17"/>
    </row>
    <row r="22" spans="1:16" x14ac:dyDescent="0.25">
      <c r="A22" s="4" t="s">
        <v>36</v>
      </c>
      <c r="B22" s="5" t="s">
        <v>7</v>
      </c>
      <c r="C22" s="5" t="s">
        <v>34</v>
      </c>
      <c r="D22" s="5" t="s">
        <v>9</v>
      </c>
      <c r="E22" s="5" t="s">
        <v>17</v>
      </c>
      <c r="F22" s="5" t="s">
        <v>10</v>
      </c>
      <c r="G22" s="5" t="s">
        <v>11</v>
      </c>
      <c r="H22" s="6" t="s">
        <v>9</v>
      </c>
      <c r="J22" s="34">
        <v>1</v>
      </c>
      <c r="K22" s="35">
        <v>1</v>
      </c>
      <c r="L22" s="35">
        <v>4</v>
      </c>
      <c r="M22" s="35">
        <v>5</v>
      </c>
      <c r="O22" s="17">
        <f t="shared" si="1"/>
        <v>0.72192809488736231</v>
      </c>
      <c r="P22" s="17">
        <f t="shared" si="2"/>
        <v>-0.1002677909565781</v>
      </c>
    </row>
    <row r="23" spans="1:16" x14ac:dyDescent="0.25">
      <c r="A23" s="4" t="s">
        <v>37</v>
      </c>
      <c r="B23" s="5" t="s">
        <v>7</v>
      </c>
      <c r="C23" s="5" t="s">
        <v>34</v>
      </c>
      <c r="D23" s="5" t="s">
        <v>11</v>
      </c>
      <c r="E23" s="5" t="s">
        <v>17</v>
      </c>
      <c r="F23" s="5" t="s">
        <v>10</v>
      </c>
      <c r="G23" s="5" t="s">
        <v>11</v>
      </c>
      <c r="H23" s="6" t="s">
        <v>11</v>
      </c>
      <c r="J23" s="34">
        <v>2</v>
      </c>
      <c r="K23" s="35">
        <v>2</v>
      </c>
      <c r="L23" s="35">
        <v>5</v>
      </c>
      <c r="M23" s="35">
        <v>7</v>
      </c>
      <c r="O23" s="17">
        <f t="shared" si="1"/>
        <v>0.863120568566631</v>
      </c>
      <c r="P23" s="17">
        <f t="shared" si="2"/>
        <v>-0.1678289994435116</v>
      </c>
    </row>
    <row r="24" spans="1:16" x14ac:dyDescent="0.25">
      <c r="A24" s="4" t="s">
        <v>38</v>
      </c>
      <c r="B24" s="5" t="s">
        <v>7</v>
      </c>
      <c r="C24" s="5" t="s">
        <v>34</v>
      </c>
      <c r="D24" s="5" t="s">
        <v>11</v>
      </c>
      <c r="E24" s="5" t="s">
        <v>17</v>
      </c>
      <c r="F24" s="5" t="s">
        <v>24</v>
      </c>
      <c r="G24" s="5" t="s">
        <v>11</v>
      </c>
      <c r="H24" s="6" t="s">
        <v>11</v>
      </c>
      <c r="J24" s="34" t="s">
        <v>17</v>
      </c>
      <c r="K24" s="35">
        <v>10</v>
      </c>
      <c r="L24" s="35">
        <v>14</v>
      </c>
      <c r="M24" s="35">
        <v>24</v>
      </c>
      <c r="O24" s="17">
        <f t="shared" si="1"/>
        <v>0.97986875665115269</v>
      </c>
      <c r="P24" s="17">
        <f t="shared" si="2"/>
        <v>-0.65324583776743506</v>
      </c>
    </row>
    <row r="25" spans="1:16" x14ac:dyDescent="0.25">
      <c r="A25" s="4" t="s">
        <v>39</v>
      </c>
      <c r="B25" s="5" t="s">
        <v>7</v>
      </c>
      <c r="C25" s="5" t="s">
        <v>34</v>
      </c>
      <c r="D25" s="5" t="s">
        <v>11</v>
      </c>
      <c r="E25" s="5" t="s">
        <v>17</v>
      </c>
      <c r="F25" s="5" t="s">
        <v>24</v>
      </c>
      <c r="G25" s="5" t="s">
        <v>9</v>
      </c>
      <c r="H25" s="6" t="s">
        <v>9</v>
      </c>
      <c r="J25" s="34" t="s">
        <v>131</v>
      </c>
      <c r="K25" s="35">
        <v>13</v>
      </c>
      <c r="L25" s="35">
        <v>23</v>
      </c>
      <c r="M25" s="35">
        <v>36</v>
      </c>
      <c r="O25" s="17">
        <f t="shared" si="1"/>
        <v>0.94360163129938202</v>
      </c>
      <c r="P25" s="51">
        <f>O25+SUM(P22:P24)</f>
        <v>2.2259003131857247E-2</v>
      </c>
    </row>
    <row r="26" spans="1:16" x14ac:dyDescent="0.25">
      <c r="A26" s="4" t="s">
        <v>40</v>
      </c>
      <c r="B26" s="5" t="s">
        <v>7</v>
      </c>
      <c r="C26" s="5" t="s">
        <v>41</v>
      </c>
      <c r="D26" s="5" t="s">
        <v>11</v>
      </c>
      <c r="E26" s="5" t="s">
        <v>17</v>
      </c>
      <c r="F26" s="5" t="s">
        <v>10</v>
      </c>
      <c r="G26" s="5" t="s">
        <v>9</v>
      </c>
      <c r="H26" s="6" t="s">
        <v>11</v>
      </c>
      <c r="J26" s="12"/>
      <c r="K26" s="12"/>
      <c r="L26" s="12"/>
      <c r="M26" s="12"/>
      <c r="O26" s="17"/>
      <c r="P26" s="17"/>
    </row>
    <row r="27" spans="1:16" ht="15.6" x14ac:dyDescent="0.3">
      <c r="A27" s="4" t="s">
        <v>42</v>
      </c>
      <c r="B27" s="5" t="s">
        <v>7</v>
      </c>
      <c r="C27" s="5" t="s">
        <v>41</v>
      </c>
      <c r="D27" s="5" t="s">
        <v>11</v>
      </c>
      <c r="E27" s="5" t="s">
        <v>17</v>
      </c>
      <c r="F27" s="5" t="s">
        <v>10</v>
      </c>
      <c r="G27" s="5" t="s">
        <v>9</v>
      </c>
      <c r="H27" s="6" t="s">
        <v>9</v>
      </c>
      <c r="J27" s="95" t="s">
        <v>135</v>
      </c>
      <c r="K27" s="95"/>
      <c r="L27" s="95"/>
      <c r="M27" s="95"/>
      <c r="O27" s="17"/>
      <c r="P27" s="17"/>
    </row>
    <row r="28" spans="1:16" x14ac:dyDescent="0.25">
      <c r="A28" s="4" t="s">
        <v>43</v>
      </c>
      <c r="B28" s="5" t="s">
        <v>7</v>
      </c>
      <c r="C28" s="5" t="s">
        <v>41</v>
      </c>
      <c r="D28" s="5" t="s">
        <v>11</v>
      </c>
      <c r="E28" s="5" t="s">
        <v>17</v>
      </c>
      <c r="F28" s="5" t="s">
        <v>10</v>
      </c>
      <c r="G28" s="5" t="s">
        <v>11</v>
      </c>
      <c r="H28" s="6" t="s">
        <v>9</v>
      </c>
      <c r="J28" s="33" t="s">
        <v>129</v>
      </c>
      <c r="K28" s="33" t="s">
        <v>132</v>
      </c>
      <c r="L28" s="12"/>
      <c r="M28" s="12"/>
      <c r="O28" s="17"/>
      <c r="P28" s="17"/>
    </row>
    <row r="29" spans="1:16" x14ac:dyDescent="0.25">
      <c r="A29" s="4" t="s">
        <v>44</v>
      </c>
      <c r="B29" s="5" t="s">
        <v>7</v>
      </c>
      <c r="C29" s="5" t="s">
        <v>41</v>
      </c>
      <c r="D29" s="5" t="s">
        <v>11</v>
      </c>
      <c r="E29" s="5" t="s">
        <v>17</v>
      </c>
      <c r="F29" s="5" t="s">
        <v>10</v>
      </c>
      <c r="G29" s="5" t="s">
        <v>11</v>
      </c>
      <c r="H29" s="6" t="s">
        <v>11</v>
      </c>
      <c r="J29" s="33" t="s">
        <v>130</v>
      </c>
      <c r="K29" s="12" t="s">
        <v>11</v>
      </c>
      <c r="L29" s="12" t="s">
        <v>9</v>
      </c>
      <c r="M29" s="12" t="s">
        <v>131</v>
      </c>
      <c r="O29" s="17"/>
      <c r="P29" s="17"/>
    </row>
    <row r="30" spans="1:16" x14ac:dyDescent="0.25">
      <c r="A30" s="4" t="s">
        <v>45</v>
      </c>
      <c r="B30" s="5" t="s">
        <v>7</v>
      </c>
      <c r="C30" s="5" t="s">
        <v>41</v>
      </c>
      <c r="D30" s="5" t="s">
        <v>11</v>
      </c>
      <c r="E30" s="5" t="s">
        <v>17</v>
      </c>
      <c r="F30" s="5" t="s">
        <v>24</v>
      </c>
      <c r="G30" s="5" t="s">
        <v>9</v>
      </c>
      <c r="H30" s="6" t="s">
        <v>9</v>
      </c>
      <c r="J30" s="34" t="s">
        <v>24</v>
      </c>
      <c r="K30" s="35">
        <v>4</v>
      </c>
      <c r="L30" s="35">
        <v>6</v>
      </c>
      <c r="M30" s="35">
        <v>10</v>
      </c>
      <c r="O30" s="17">
        <f t="shared" si="1"/>
        <v>0.97095059445466858</v>
      </c>
      <c r="P30" s="17">
        <f t="shared" si="2"/>
        <v>-0.26970849845963019</v>
      </c>
    </row>
    <row r="31" spans="1:16" x14ac:dyDescent="0.25">
      <c r="A31" s="4" t="s">
        <v>46</v>
      </c>
      <c r="B31" s="5" t="s">
        <v>7</v>
      </c>
      <c r="C31" s="5" t="s">
        <v>41</v>
      </c>
      <c r="D31" s="5" t="s">
        <v>11</v>
      </c>
      <c r="E31" s="5" t="s">
        <v>17</v>
      </c>
      <c r="F31" s="5" t="s">
        <v>24</v>
      </c>
      <c r="G31" s="5" t="s">
        <v>11</v>
      </c>
      <c r="H31" s="6" t="s">
        <v>9</v>
      </c>
      <c r="J31" s="34" t="s">
        <v>10</v>
      </c>
      <c r="K31" s="35">
        <v>9</v>
      </c>
      <c r="L31" s="35">
        <v>17</v>
      </c>
      <c r="M31" s="35">
        <v>26</v>
      </c>
      <c r="O31" s="17">
        <f t="shared" si="1"/>
        <v>0.93058612913199301</v>
      </c>
      <c r="P31" s="17">
        <f t="shared" si="2"/>
        <v>-0.67208998215088378</v>
      </c>
    </row>
    <row r="32" spans="1:16" x14ac:dyDescent="0.25">
      <c r="A32" s="4" t="s">
        <v>47</v>
      </c>
      <c r="B32" s="5" t="s">
        <v>7</v>
      </c>
      <c r="C32" s="5" t="s">
        <v>41</v>
      </c>
      <c r="D32" s="5" t="s">
        <v>11</v>
      </c>
      <c r="E32" s="5" t="s">
        <v>17</v>
      </c>
      <c r="F32" s="5" t="s">
        <v>10</v>
      </c>
      <c r="G32" s="5" t="s">
        <v>11</v>
      </c>
      <c r="H32" s="6" t="s">
        <v>11</v>
      </c>
      <c r="J32" s="34" t="s">
        <v>131</v>
      </c>
      <c r="K32" s="35">
        <v>13</v>
      </c>
      <c r="L32" s="35">
        <v>23</v>
      </c>
      <c r="M32" s="35">
        <v>36</v>
      </c>
      <c r="O32" s="17">
        <f t="shared" si="1"/>
        <v>0.94360163129938202</v>
      </c>
      <c r="P32" s="51">
        <f>O32+SUM(P30:P31)</f>
        <v>1.8031506888680493E-3</v>
      </c>
    </row>
    <row r="33" spans="1:16" x14ac:dyDescent="0.25">
      <c r="A33" s="4" t="s">
        <v>48</v>
      </c>
      <c r="B33" s="5" t="s">
        <v>7</v>
      </c>
      <c r="C33" s="5" t="s">
        <v>41</v>
      </c>
      <c r="D33" s="5" t="s">
        <v>11</v>
      </c>
      <c r="E33" s="5" t="s">
        <v>17</v>
      </c>
      <c r="F33" s="5" t="s">
        <v>10</v>
      </c>
      <c r="G33" s="5" t="s">
        <v>11</v>
      </c>
      <c r="H33" s="6" t="s">
        <v>11</v>
      </c>
      <c r="J33" s="12"/>
      <c r="K33" s="12"/>
      <c r="L33" s="12"/>
      <c r="M33" s="12"/>
      <c r="O33" s="17"/>
      <c r="P33" s="17"/>
    </row>
    <row r="34" spans="1:16" ht="15.6" x14ac:dyDescent="0.3">
      <c r="A34" s="4" t="s">
        <v>49</v>
      </c>
      <c r="B34" s="5" t="s">
        <v>7</v>
      </c>
      <c r="C34" s="5" t="s">
        <v>50</v>
      </c>
      <c r="D34" s="5" t="s">
        <v>11</v>
      </c>
      <c r="E34" s="5" t="s">
        <v>17</v>
      </c>
      <c r="F34" s="5" t="s">
        <v>24</v>
      </c>
      <c r="G34" s="5" t="s">
        <v>11</v>
      </c>
      <c r="H34" s="6" t="s">
        <v>11</v>
      </c>
      <c r="J34" s="95" t="s">
        <v>148</v>
      </c>
      <c r="K34" s="95"/>
      <c r="L34" s="95"/>
      <c r="M34" s="95"/>
      <c r="O34" s="17"/>
      <c r="P34" s="17"/>
    </row>
    <row r="35" spans="1:16" x14ac:dyDescent="0.25">
      <c r="A35" s="4" t="s">
        <v>51</v>
      </c>
      <c r="B35" s="5" t="s">
        <v>7</v>
      </c>
      <c r="C35" s="5" t="s">
        <v>50</v>
      </c>
      <c r="D35" s="5" t="s">
        <v>11</v>
      </c>
      <c r="E35" s="5" t="s">
        <v>17</v>
      </c>
      <c r="F35" s="5" t="s">
        <v>10</v>
      </c>
      <c r="G35" s="5" t="s">
        <v>9</v>
      </c>
      <c r="H35" s="6" t="s">
        <v>9</v>
      </c>
      <c r="J35" s="33" t="s">
        <v>129</v>
      </c>
      <c r="K35" s="33" t="s">
        <v>132</v>
      </c>
      <c r="L35" s="12"/>
      <c r="M35" s="12"/>
      <c r="O35" s="17"/>
      <c r="P35" s="17"/>
    </row>
    <row r="36" spans="1:16" x14ac:dyDescent="0.25">
      <c r="A36" s="4" t="s">
        <v>52</v>
      </c>
      <c r="B36" s="5" t="s">
        <v>7</v>
      </c>
      <c r="C36" s="5" t="s">
        <v>50</v>
      </c>
      <c r="D36" s="5" t="s">
        <v>11</v>
      </c>
      <c r="E36" s="5" t="s">
        <v>17</v>
      </c>
      <c r="F36" s="5" t="s">
        <v>10</v>
      </c>
      <c r="G36" s="5" t="s">
        <v>11</v>
      </c>
      <c r="H36" s="6" t="s">
        <v>9</v>
      </c>
      <c r="J36" s="33" t="s">
        <v>130</v>
      </c>
      <c r="K36" s="12" t="s">
        <v>11</v>
      </c>
      <c r="L36" s="12" t="s">
        <v>9</v>
      </c>
      <c r="M36" s="12" t="s">
        <v>131</v>
      </c>
      <c r="O36" s="17"/>
      <c r="P36" s="17"/>
    </row>
    <row r="37" spans="1:16" x14ac:dyDescent="0.25">
      <c r="A37" s="4" t="s">
        <v>53</v>
      </c>
      <c r="B37" s="5" t="s">
        <v>7</v>
      </c>
      <c r="C37" s="5" t="s">
        <v>50</v>
      </c>
      <c r="D37" s="5" t="s">
        <v>11</v>
      </c>
      <c r="E37" s="5" t="s">
        <v>17</v>
      </c>
      <c r="F37" s="5" t="s">
        <v>10</v>
      </c>
      <c r="G37" s="5" t="s">
        <v>11</v>
      </c>
      <c r="H37" s="6" t="s">
        <v>11</v>
      </c>
      <c r="J37" s="34" t="s">
        <v>11</v>
      </c>
      <c r="K37" s="35">
        <v>10</v>
      </c>
      <c r="L37" s="35">
        <v>16</v>
      </c>
      <c r="M37" s="35">
        <v>26</v>
      </c>
      <c r="O37" s="17">
        <f t="shared" si="1"/>
        <v>0.96123660472287598</v>
      </c>
      <c r="P37" s="17">
        <f t="shared" si="2"/>
        <v>-0.69422643674429929</v>
      </c>
    </row>
    <row r="38" spans="1:16" x14ac:dyDescent="0.25">
      <c r="J38" s="34" t="s">
        <v>9</v>
      </c>
      <c r="K38" s="35">
        <v>3</v>
      </c>
      <c r="L38" s="35">
        <v>7</v>
      </c>
      <c r="M38" s="35">
        <v>10</v>
      </c>
      <c r="O38" s="17">
        <f t="shared" si="1"/>
        <v>0.8812908992306927</v>
      </c>
      <c r="P38" s="17">
        <f t="shared" si="2"/>
        <v>-0.24480302756408132</v>
      </c>
    </row>
    <row r="39" spans="1:16" x14ac:dyDescent="0.25">
      <c r="J39" s="34" t="s">
        <v>131</v>
      </c>
      <c r="K39" s="35">
        <v>13</v>
      </c>
      <c r="L39" s="35">
        <v>23</v>
      </c>
      <c r="M39" s="35">
        <v>36</v>
      </c>
      <c r="O39" s="17">
        <f t="shared" si="1"/>
        <v>0.94360163129938202</v>
      </c>
      <c r="P39" s="51">
        <f>O39+SUM(P37:P38)</f>
        <v>4.5721669910013807E-3</v>
      </c>
    </row>
  </sheetData>
  <autoFilter ref="A1:H37" xr:uid="{14C6715A-BBBC-4C5B-98BA-28C864097F8E}"/>
  <mergeCells count="9">
    <mergeCell ref="J19:M19"/>
    <mergeCell ref="J27:M27"/>
    <mergeCell ref="J34:M34"/>
    <mergeCell ref="J1:M1"/>
    <mergeCell ref="S3:V3"/>
    <mergeCell ref="S4:V4"/>
    <mergeCell ref="S6:W6"/>
    <mergeCell ref="Q8:V8"/>
    <mergeCell ref="J12:M12"/>
  </mergeCells>
  <conditionalFormatting sqref="H2:H37">
    <cfRule type="containsText" dxfId="309" priority="3" operator="containsText" text="Yes">
      <formula>NOT(ISERROR(SEARCH("Yes",H2)))</formula>
    </cfRule>
  </conditionalFormatting>
  <conditionalFormatting sqref="S5:V5">
    <cfRule type="containsText" dxfId="308" priority="2" operator="containsText" text="Yes">
      <formula>NOT(ISERROR(SEARCH("Yes",S5)))</formula>
    </cfRule>
  </conditionalFormatting>
  <conditionalFormatting sqref="S4">
    <cfRule type="containsText" dxfId="307" priority="1" operator="containsText" text="Yes">
      <formula>NOT(ISERROR(SEARCH("Yes",S4)))</formula>
    </cfRule>
  </conditionalFormatting>
  <hyperlinks>
    <hyperlink ref="V5" location="SUV!A1" display="SUV" xr:uid="{CB862147-4D4C-4ACE-B24D-5BEBCE2ACB5A}"/>
    <hyperlink ref="V9" location="'Family&gt;15-16'!A1" display="2015-2016" xr:uid="{CF63E788-E36B-482E-8CA4-B515302B0A3C}"/>
    <hyperlink ref="U9" location="'Family&gt;12-14'!A1" display="2012-2014" xr:uid="{CB8EEF8E-3E99-4B2A-948F-80E75FDA1FA6}"/>
    <hyperlink ref="T9" location="'Family&gt;08-11'!A1" display="2008-2011" xr:uid="{0A279D78-DF64-4DED-A34C-D312D64D4D57}"/>
    <hyperlink ref="S9" location="'Family&gt;02-07'!A1" display="2002-2007" xr:uid="{B2E66AC2-09D9-4166-BC56-47BF2B7EACC7}"/>
    <hyperlink ref="R9" location="'Family&gt;Before 2002'!A1" display="Before 2002" xr:uid="{FA9E0DAD-569A-452A-AC5E-71553FFF1F96}"/>
    <hyperlink ref="Q9" location="'Family&gt;New'!A1" display="New" xr:uid="{F693BEF5-3337-4168-A890-42EED7E3680D}"/>
    <hyperlink ref="T5" location="Executive!A1" display="Executive" xr:uid="{584B86B9-0431-423A-8C86-B60C2FC5460C}"/>
    <hyperlink ref="S5" location="Compact!A1" display="Compact" xr:uid="{9C1A0C5C-63D1-41E4-AFFD-D02C599AD369}"/>
    <hyperlink ref="S3:V3" location="'Car Type'!A1" display="Car Type" xr:uid="{3725810C-6AF0-47A3-B08C-779985BEA754}"/>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AA29E-50FD-47CC-A3F7-FD6B8ED19104}">
  <dimension ref="A1:J6"/>
  <sheetViews>
    <sheetView workbookViewId="0"/>
  </sheetViews>
  <sheetFormatPr defaultRowHeight="15" x14ac:dyDescent="0.25"/>
  <sheetData>
    <row r="1" spans="1:10" ht="15.6" thickBot="1" x14ac:dyDescent="0.3"/>
    <row r="2" spans="1:10" ht="15.6" thickBot="1" x14ac:dyDescent="0.3">
      <c r="A2" s="14" t="s">
        <v>0</v>
      </c>
      <c r="B2" s="15" t="s">
        <v>1</v>
      </c>
      <c r="C2" s="15" t="s">
        <v>2</v>
      </c>
      <c r="D2" s="15" t="s">
        <v>3</v>
      </c>
      <c r="E2" s="15" t="s">
        <v>121</v>
      </c>
      <c r="F2" s="15" t="s">
        <v>122</v>
      </c>
      <c r="G2" s="15" t="s">
        <v>4</v>
      </c>
      <c r="H2" s="16" t="s">
        <v>5</v>
      </c>
    </row>
    <row r="3" spans="1:10" ht="15.6" thickBot="1" x14ac:dyDescent="0.3">
      <c r="A3" s="21" t="s">
        <v>6</v>
      </c>
      <c r="B3" s="22" t="s">
        <v>7</v>
      </c>
      <c r="C3" s="22" t="s">
        <v>8</v>
      </c>
      <c r="D3" s="22" t="s">
        <v>9</v>
      </c>
      <c r="E3" s="22">
        <v>1</v>
      </c>
      <c r="F3" s="22" t="s">
        <v>10</v>
      </c>
      <c r="G3" s="22" t="s">
        <v>11</v>
      </c>
      <c r="H3" s="23" t="s">
        <v>9</v>
      </c>
    </row>
    <row r="4" spans="1:10" ht="15.6" thickBot="1" x14ac:dyDescent="0.3">
      <c r="A4" s="4" t="s">
        <v>12</v>
      </c>
      <c r="B4" s="5" t="s">
        <v>7</v>
      </c>
      <c r="C4" s="5" t="s">
        <v>8</v>
      </c>
      <c r="D4" s="5" t="s">
        <v>9</v>
      </c>
      <c r="E4" s="5">
        <v>1</v>
      </c>
      <c r="F4" s="5" t="s">
        <v>10</v>
      </c>
      <c r="G4" s="5" t="s">
        <v>9</v>
      </c>
      <c r="H4" s="6" t="s">
        <v>9</v>
      </c>
      <c r="J4" s="16" t="s">
        <v>5</v>
      </c>
    </row>
    <row r="5" spans="1:10" x14ac:dyDescent="0.25">
      <c r="A5" s="4" t="s">
        <v>13</v>
      </c>
      <c r="B5" s="5" t="s">
        <v>7</v>
      </c>
      <c r="C5" s="5" t="s">
        <v>8</v>
      </c>
      <c r="D5" s="5" t="s">
        <v>9</v>
      </c>
      <c r="E5" s="5">
        <v>2</v>
      </c>
      <c r="F5" s="5" t="s">
        <v>10</v>
      </c>
      <c r="G5" s="5" t="s">
        <v>11</v>
      </c>
      <c r="H5" s="6" t="s">
        <v>9</v>
      </c>
      <c r="J5" s="83" t="s">
        <v>9</v>
      </c>
    </row>
    <row r="6" spans="1:10" x14ac:dyDescent="0.25">
      <c r="A6" s="4" t="s">
        <v>14</v>
      </c>
      <c r="B6" s="5" t="s">
        <v>7</v>
      </c>
      <c r="C6" s="5" t="s">
        <v>8</v>
      </c>
      <c r="D6" s="5" t="s">
        <v>9</v>
      </c>
      <c r="E6" s="5">
        <v>2</v>
      </c>
      <c r="F6" s="5" t="s">
        <v>10</v>
      </c>
      <c r="G6" s="5" t="s">
        <v>11</v>
      </c>
      <c r="H6" s="6" t="s">
        <v>9</v>
      </c>
    </row>
  </sheetData>
  <conditionalFormatting sqref="H3:H6">
    <cfRule type="containsText" dxfId="206" priority="2" operator="containsText" text="Yes">
      <formula>NOT(ISERROR(SEARCH("Yes",H3)))</formula>
    </cfRule>
  </conditionalFormatting>
  <conditionalFormatting sqref="J5">
    <cfRule type="containsText" dxfId="205" priority="1" operator="containsText" text="Yes">
      <formula>NOT(ISERROR(SEARCH("Yes",J5)))</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C5928-D46B-4EED-9A42-8FF07F72E0DE}">
  <dimension ref="A1:W14"/>
  <sheetViews>
    <sheetView topLeftCell="I1" workbookViewId="0">
      <selection activeCell="R13" sqref="R13"/>
    </sheetView>
  </sheetViews>
  <sheetFormatPr defaultRowHeight="15" x14ac:dyDescent="0.25"/>
  <cols>
    <col min="6" max="6" width="11" bestFit="1" customWidth="1"/>
    <col min="7" max="7" width="14.7265625" bestFit="1" customWidth="1"/>
    <col min="10" max="10" width="11.81640625" bestFit="1" customWidth="1"/>
    <col min="11" max="11" width="12.36328125" bestFit="1" customWidth="1"/>
    <col min="12" max="12" width="4" bestFit="1" customWidth="1"/>
    <col min="13" max="13" width="7.81640625" bestFit="1" customWidth="1"/>
    <col min="15" max="15" width="21.54296875" customWidth="1"/>
    <col min="16" max="16" width="29.26953125" customWidth="1"/>
    <col min="17" max="17" width="10.08984375" bestFit="1" customWidth="1"/>
  </cols>
  <sheetData>
    <row r="1" spans="1:23" ht="31.8" thickBot="1" x14ac:dyDescent="0.3">
      <c r="A1" s="14" t="s">
        <v>0</v>
      </c>
      <c r="B1" s="15" t="s">
        <v>1</v>
      </c>
      <c r="C1" s="15" t="s">
        <v>2</v>
      </c>
      <c r="D1" s="15" t="s">
        <v>3</v>
      </c>
      <c r="E1" s="15" t="s">
        <v>121</v>
      </c>
      <c r="F1" s="15" t="s">
        <v>122</v>
      </c>
      <c r="G1" s="15" t="s">
        <v>4</v>
      </c>
      <c r="H1" s="16" t="s">
        <v>5</v>
      </c>
      <c r="J1" s="94" t="s">
        <v>135</v>
      </c>
      <c r="K1" s="94"/>
      <c r="L1" s="94"/>
      <c r="M1" s="94"/>
      <c r="O1" s="39" t="s">
        <v>142</v>
      </c>
      <c r="P1" s="39" t="s">
        <v>143</v>
      </c>
    </row>
    <row r="2" spans="1:23" x14ac:dyDescent="0.25">
      <c r="A2" s="4" t="s">
        <v>49</v>
      </c>
      <c r="B2" s="5" t="s">
        <v>7</v>
      </c>
      <c r="C2" s="5" t="s">
        <v>50</v>
      </c>
      <c r="D2" s="5" t="s">
        <v>11</v>
      </c>
      <c r="E2" s="5" t="s">
        <v>17</v>
      </c>
      <c r="F2" s="5" t="s">
        <v>24</v>
      </c>
      <c r="G2" s="5" t="s">
        <v>11</v>
      </c>
      <c r="H2" s="6" t="s">
        <v>11</v>
      </c>
      <c r="J2" s="28" t="s">
        <v>129</v>
      </c>
      <c r="K2" s="28" t="s">
        <v>132</v>
      </c>
      <c r="O2" s="17"/>
      <c r="P2" s="17"/>
    </row>
    <row r="3" spans="1:23" x14ac:dyDescent="0.25">
      <c r="A3" s="4" t="s">
        <v>51</v>
      </c>
      <c r="B3" s="5" t="s">
        <v>7</v>
      </c>
      <c r="C3" s="5" t="s">
        <v>50</v>
      </c>
      <c r="D3" s="5" t="s">
        <v>11</v>
      </c>
      <c r="E3" s="5" t="s">
        <v>17</v>
      </c>
      <c r="F3" s="5" t="s">
        <v>10</v>
      </c>
      <c r="G3" s="5" t="s">
        <v>9</v>
      </c>
      <c r="H3" s="6" t="s">
        <v>9</v>
      </c>
      <c r="J3" s="28" t="s">
        <v>130</v>
      </c>
      <c r="K3" t="s">
        <v>11</v>
      </c>
      <c r="L3" t="s">
        <v>9</v>
      </c>
      <c r="M3" t="s">
        <v>131</v>
      </c>
      <c r="O3" s="17"/>
      <c r="P3" s="17"/>
      <c r="Q3" s="17">
        <v>0</v>
      </c>
      <c r="S3" s="92" t="s">
        <v>1</v>
      </c>
      <c r="T3" s="92"/>
      <c r="U3" s="92"/>
      <c r="V3" s="92"/>
    </row>
    <row r="4" spans="1:23" x14ac:dyDescent="0.25">
      <c r="A4" s="4" t="s">
        <v>52</v>
      </c>
      <c r="B4" s="5" t="s">
        <v>7</v>
      </c>
      <c r="C4" s="5" t="s">
        <v>50</v>
      </c>
      <c r="D4" s="5" t="s">
        <v>11</v>
      </c>
      <c r="E4" s="5" t="s">
        <v>17</v>
      </c>
      <c r="F4" s="5" t="s">
        <v>10</v>
      </c>
      <c r="G4" s="5" t="s">
        <v>11</v>
      </c>
      <c r="H4" s="6" t="s">
        <v>9</v>
      </c>
      <c r="J4" s="29" t="s">
        <v>24</v>
      </c>
      <c r="K4" s="27">
        <v>1</v>
      </c>
      <c r="L4" s="27"/>
      <c r="M4" s="27">
        <v>1</v>
      </c>
      <c r="O4" s="17" t="str">
        <f>IF($K4=0,"Leaf",IF($L4=0,"Leaf",-$L4/$M4*LOG($L4/$M4,2)-$K4/$M4*LOG($K4/$M4,2)))</f>
        <v>Leaf</v>
      </c>
      <c r="P4" s="17">
        <f>IF(ISNUMBER(O4),-M4/$M$6*$O4,$Q$3)</f>
        <v>0</v>
      </c>
      <c r="S4" s="97" t="s">
        <v>182</v>
      </c>
      <c r="T4" s="97"/>
      <c r="U4" s="97"/>
      <c r="V4" s="97"/>
    </row>
    <row r="5" spans="1:23" x14ac:dyDescent="0.25">
      <c r="A5" s="4" t="s">
        <v>53</v>
      </c>
      <c r="B5" s="5" t="s">
        <v>7</v>
      </c>
      <c r="C5" s="5" t="s">
        <v>50</v>
      </c>
      <c r="D5" s="5" t="s">
        <v>11</v>
      </c>
      <c r="E5" s="5" t="s">
        <v>17</v>
      </c>
      <c r="F5" s="5" t="s">
        <v>10</v>
      </c>
      <c r="G5" s="5" t="s">
        <v>11</v>
      </c>
      <c r="H5" s="6" t="s">
        <v>11</v>
      </c>
      <c r="J5" s="29" t="s">
        <v>10</v>
      </c>
      <c r="K5" s="27">
        <v>1</v>
      </c>
      <c r="L5" s="27">
        <v>2</v>
      </c>
      <c r="M5" s="27">
        <v>3</v>
      </c>
      <c r="O5" s="17">
        <f>IF($K5=0,"Leaf",IF($L5=0,"Leaf",-$L5/$M5*LOG($L5/$M5,2)-$K5/$M5*LOG($K5/$M5,2)))</f>
        <v>0.91829583405448956</v>
      </c>
      <c r="P5" s="17">
        <f>IF(ISNUMBER(O5),-M5/$M$6*$O5,$Q$3)</f>
        <v>-0.68872187554086717</v>
      </c>
      <c r="S5" s="32" t="s">
        <v>94</v>
      </c>
      <c r="T5" s="32" t="s">
        <v>55</v>
      </c>
      <c r="U5" s="67" t="s">
        <v>7</v>
      </c>
      <c r="V5" s="32" t="s">
        <v>69</v>
      </c>
    </row>
    <row r="6" spans="1:23" x14ac:dyDescent="0.25">
      <c r="J6" s="29" t="s">
        <v>131</v>
      </c>
      <c r="K6" s="27">
        <v>2</v>
      </c>
      <c r="L6" s="27">
        <v>2</v>
      </c>
      <c r="M6" s="27">
        <v>4</v>
      </c>
      <c r="O6" s="17">
        <f>IF($K6=0,"Leaf",IF($L6=0,"Leaf",-$L6/$M6*LOG($L6/$M6,2)-$K6/$M6*LOG($K6/$M6,2)))</f>
        <v>1</v>
      </c>
      <c r="P6" s="46">
        <f>O6+SUM(P4:P5)</f>
        <v>0.31127812445913283</v>
      </c>
      <c r="S6" s="98" t="s">
        <v>183</v>
      </c>
      <c r="T6" s="98"/>
      <c r="U6" s="98"/>
      <c r="V6" s="98"/>
      <c r="W6" s="98"/>
    </row>
    <row r="7" spans="1:23" x14ac:dyDescent="0.25">
      <c r="O7" s="17"/>
      <c r="P7" s="17"/>
      <c r="S7" s="64" t="s">
        <v>145</v>
      </c>
      <c r="T7" s="17" t="s">
        <v>3</v>
      </c>
      <c r="U7" s="26" t="s">
        <v>146</v>
      </c>
      <c r="V7" s="17" t="s">
        <v>135</v>
      </c>
      <c r="W7" s="17" t="s">
        <v>147</v>
      </c>
    </row>
    <row r="8" spans="1:23" ht="15.6" x14ac:dyDescent="0.3">
      <c r="J8" s="95" t="s">
        <v>148</v>
      </c>
      <c r="K8" s="95"/>
      <c r="L8" s="95"/>
      <c r="M8" s="95"/>
      <c r="O8" s="17"/>
      <c r="P8" s="17"/>
      <c r="Q8" s="98" t="s">
        <v>184</v>
      </c>
      <c r="R8" s="98"/>
      <c r="S8" s="98"/>
      <c r="T8" s="98"/>
      <c r="U8" s="98"/>
      <c r="V8" s="98"/>
    </row>
    <row r="9" spans="1:23" x14ac:dyDescent="0.25">
      <c r="J9" s="28" t="s">
        <v>129</v>
      </c>
      <c r="K9" s="28" t="s">
        <v>132</v>
      </c>
      <c r="O9" s="17"/>
      <c r="P9" s="17"/>
      <c r="Q9" s="55" t="s">
        <v>8</v>
      </c>
      <c r="R9" s="64" t="s">
        <v>50</v>
      </c>
      <c r="S9" s="55" t="s">
        <v>41</v>
      </c>
      <c r="T9" s="55" t="s">
        <v>34</v>
      </c>
      <c r="U9" s="55" t="s">
        <v>28</v>
      </c>
      <c r="V9" s="55" t="s">
        <v>16</v>
      </c>
    </row>
    <row r="10" spans="1:23" ht="15.6" x14ac:dyDescent="0.3">
      <c r="J10" s="28" t="s">
        <v>130</v>
      </c>
      <c r="K10" t="s">
        <v>11</v>
      </c>
      <c r="L10" t="s">
        <v>9</v>
      </c>
      <c r="M10" t="s">
        <v>131</v>
      </c>
      <c r="O10" s="17"/>
      <c r="P10" s="17"/>
      <c r="Q10" s="69" t="s">
        <v>165</v>
      </c>
      <c r="R10" s="81" t="s">
        <v>185</v>
      </c>
      <c r="S10" s="13"/>
      <c r="T10" s="13"/>
      <c r="U10" s="13"/>
      <c r="V10" s="13"/>
    </row>
    <row r="11" spans="1:23" ht="15.6" x14ac:dyDescent="0.3">
      <c r="J11" s="29" t="s">
        <v>11</v>
      </c>
      <c r="K11" s="27">
        <v>2</v>
      </c>
      <c r="L11" s="27">
        <v>1</v>
      </c>
      <c r="M11" s="27">
        <v>3</v>
      </c>
      <c r="O11" s="17">
        <f t="shared" ref="O11:O13" si="0">IF($K11=0,"Leaf",IF($L11=0,"Leaf",-$L11/$M11*LOG($L11/$M11,2)-$K11/$M11*LOG($K11/$M11,2)))</f>
        <v>0.91829583405448956</v>
      </c>
      <c r="P11" s="17">
        <f>IF(ISNUMBER(O11),-M11/$M$6*$O11,$Q$3)</f>
        <v>-0.68872187554086717</v>
      </c>
      <c r="Q11" s="13" t="s">
        <v>148</v>
      </c>
      <c r="R11" s="64" t="s">
        <v>135</v>
      </c>
    </row>
    <row r="12" spans="1:23" x14ac:dyDescent="0.25">
      <c r="J12" s="29" t="s">
        <v>9</v>
      </c>
      <c r="K12" s="27"/>
      <c r="L12" s="27">
        <v>1</v>
      </c>
      <c r="M12" s="27">
        <v>1</v>
      </c>
      <c r="O12" s="17" t="str">
        <f>IF($K12=0,"Leaf",IF($L12=0,"Leaf",-$L12/$M12*LOG($L12/$M12,2)-$K12/$M12*LOG($K12/$M12,2)))</f>
        <v>Leaf</v>
      </c>
      <c r="P12" s="17">
        <f>IF(ISNUMBER(O12),-M12/$M$6*$O12,$Q$3)</f>
        <v>0</v>
      </c>
      <c r="R12" s="81" t="s">
        <v>185</v>
      </c>
    </row>
    <row r="13" spans="1:23" ht="15.6" x14ac:dyDescent="0.3">
      <c r="J13" s="29" t="s">
        <v>131</v>
      </c>
      <c r="K13" s="27">
        <v>2</v>
      </c>
      <c r="L13" s="27">
        <v>2</v>
      </c>
      <c r="M13" s="27">
        <v>4</v>
      </c>
      <c r="O13" s="17">
        <f t="shared" si="0"/>
        <v>1</v>
      </c>
      <c r="P13" s="54">
        <f>O13+SUM(P11:P12)</f>
        <v>0.31127812445913283</v>
      </c>
      <c r="Q13" s="13" t="s">
        <v>186</v>
      </c>
      <c r="R13" s="68" t="s">
        <v>10</v>
      </c>
    </row>
    <row r="14" spans="1:23" x14ac:dyDescent="0.25">
      <c r="Q14" s="71" t="s">
        <v>162</v>
      </c>
    </row>
  </sheetData>
  <autoFilter ref="A1:H5" xr:uid="{A11FA294-B361-4592-97FA-3F8D412033A7}"/>
  <mergeCells count="6">
    <mergeCell ref="J8:M8"/>
    <mergeCell ref="J1:M1"/>
    <mergeCell ref="S3:V3"/>
    <mergeCell ref="S4:V4"/>
    <mergeCell ref="S6:W6"/>
    <mergeCell ref="Q8:V8"/>
  </mergeCells>
  <conditionalFormatting sqref="H2:H5">
    <cfRule type="containsText" dxfId="204" priority="3" operator="containsText" text="Yes">
      <formula>NOT(ISERROR(SEARCH("Yes",H2)))</formula>
    </cfRule>
  </conditionalFormatting>
  <conditionalFormatting sqref="S5:V5">
    <cfRule type="containsText" dxfId="203" priority="2" operator="containsText" text="Yes">
      <formula>NOT(ISERROR(SEARCH("Yes",S5)))</formula>
    </cfRule>
  </conditionalFormatting>
  <conditionalFormatting sqref="S4">
    <cfRule type="containsText" dxfId="202" priority="1" operator="containsText" text="Yes">
      <formula>NOT(ISERROR(SEARCH("Yes",S4)))</formula>
    </cfRule>
  </conditionalFormatting>
  <hyperlinks>
    <hyperlink ref="S3:V3" location="'Car Type'!A1" display="Car Type" xr:uid="{7FEFEB47-8E6B-4A3C-91CD-0D282A68944B}"/>
    <hyperlink ref="S5" location="Compact!A1" display="Compact" xr:uid="{29BAF5ED-57DC-4E25-9493-991DDAE21AE8}"/>
    <hyperlink ref="T5" location="Executive!A1" display="Executive" xr:uid="{D0BA15F7-379F-4B33-BE39-2CF86001583E}"/>
    <hyperlink ref="Q9" location="'Family&gt;New'!A1" display="New" xr:uid="{CC4C7478-D843-4EEA-ACEE-30E5809E0C2F}"/>
    <hyperlink ref="R13" location="'Family&gt;Before 2002&gt;Male'!A1" display="Male" xr:uid="{EEB6BE57-268C-40D6-B381-4704D73C8A06}"/>
    <hyperlink ref="U5" location="Family!A1" display="Family" xr:uid="{2E530C60-324D-412F-9419-4FC55C6F1DD5}"/>
    <hyperlink ref="S9" location="'Family&gt;02-07'!A1" display="2002-2007" xr:uid="{DE8422CD-4DFF-4371-969A-A6DDB04B59D0}"/>
    <hyperlink ref="T9" location="'Family&gt;08-11'!A1" display="2008-2011" xr:uid="{9B411E13-65EB-4911-AE6D-99E9920B1017}"/>
    <hyperlink ref="U9" location="'Family&gt;12-14'!A1" display="2012-2014" xr:uid="{09C9F06F-46A1-4EEC-9004-DCAEFDA26C91}"/>
    <hyperlink ref="V9" location="'Family&gt;15-16'!A1" display="2015-2016" xr:uid="{2BFE8E84-F0B8-4417-9485-46F67BB11496}"/>
    <hyperlink ref="V5" location="SUV!A1" display="SUV" xr:uid="{6976F00D-FB96-42B4-88AB-FA9E8C834288}"/>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C7001-CEB1-43BA-AED2-3AD9706969C4}">
  <dimension ref="A1:W16"/>
  <sheetViews>
    <sheetView topLeftCell="I1" workbookViewId="0">
      <selection activeCell="S9" sqref="S9"/>
    </sheetView>
  </sheetViews>
  <sheetFormatPr defaultRowHeight="15" x14ac:dyDescent="0.25"/>
  <cols>
    <col min="6" max="6" width="11" bestFit="1" customWidth="1"/>
    <col min="7" max="7" width="14.7265625" bestFit="1" customWidth="1"/>
    <col min="10" max="10" width="11.81640625" bestFit="1" customWidth="1"/>
    <col min="11" max="11" width="12.36328125" bestFit="1" customWidth="1"/>
    <col min="12" max="12" width="4" bestFit="1" customWidth="1"/>
    <col min="13" max="13" width="7.81640625" bestFit="1" customWidth="1"/>
    <col min="15" max="16" width="26.90625" customWidth="1"/>
    <col min="17" max="17" width="10.08984375" bestFit="1" customWidth="1"/>
  </cols>
  <sheetData>
    <row r="1" spans="1:23" ht="31.8" thickBot="1" x14ac:dyDescent="0.3">
      <c r="A1" s="14" t="s">
        <v>0</v>
      </c>
      <c r="B1" s="15" t="s">
        <v>1</v>
      </c>
      <c r="C1" s="15" t="s">
        <v>2</v>
      </c>
      <c r="D1" s="15" t="s">
        <v>3</v>
      </c>
      <c r="E1" s="15" t="s">
        <v>121</v>
      </c>
      <c r="F1" s="15" t="s">
        <v>122</v>
      </c>
      <c r="G1" s="15" t="s">
        <v>4</v>
      </c>
      <c r="H1" s="16" t="s">
        <v>5</v>
      </c>
      <c r="J1" s="94" t="s">
        <v>148</v>
      </c>
      <c r="K1" s="94"/>
      <c r="L1" s="94"/>
      <c r="M1" s="94"/>
      <c r="O1" s="39" t="s">
        <v>142</v>
      </c>
      <c r="P1" s="39" t="s">
        <v>143</v>
      </c>
    </row>
    <row r="2" spans="1:23" x14ac:dyDescent="0.25">
      <c r="A2" s="4" t="s">
        <v>51</v>
      </c>
      <c r="B2" s="5" t="s">
        <v>7</v>
      </c>
      <c r="C2" s="5" t="s">
        <v>50</v>
      </c>
      <c r="D2" s="5" t="s">
        <v>11</v>
      </c>
      <c r="E2" s="5" t="s">
        <v>17</v>
      </c>
      <c r="F2" s="5" t="s">
        <v>10</v>
      </c>
      <c r="G2" s="5" t="s">
        <v>9</v>
      </c>
      <c r="H2" s="6" t="s">
        <v>9</v>
      </c>
      <c r="J2" s="28" t="s">
        <v>129</v>
      </c>
      <c r="K2" s="28" t="s">
        <v>132</v>
      </c>
      <c r="O2" s="17"/>
      <c r="P2" s="17"/>
    </row>
    <row r="3" spans="1:23" x14ac:dyDescent="0.25">
      <c r="A3" s="4" t="s">
        <v>52</v>
      </c>
      <c r="B3" s="5" t="s">
        <v>7</v>
      </c>
      <c r="C3" s="5" t="s">
        <v>50</v>
      </c>
      <c r="D3" s="5" t="s">
        <v>11</v>
      </c>
      <c r="E3" s="5" t="s">
        <v>17</v>
      </c>
      <c r="F3" s="5" t="s">
        <v>10</v>
      </c>
      <c r="G3" s="5" t="s">
        <v>11</v>
      </c>
      <c r="H3" s="6" t="s">
        <v>9</v>
      </c>
      <c r="J3" s="28" t="s">
        <v>130</v>
      </c>
      <c r="K3" t="s">
        <v>11</v>
      </c>
      <c r="L3" t="s">
        <v>9</v>
      </c>
      <c r="M3" t="s">
        <v>131</v>
      </c>
      <c r="O3" s="17"/>
      <c r="P3" s="17"/>
      <c r="Q3" s="17">
        <v>0</v>
      </c>
      <c r="S3" s="92" t="s">
        <v>1</v>
      </c>
      <c r="T3" s="92"/>
      <c r="U3" s="92"/>
      <c r="V3" s="92"/>
    </row>
    <row r="4" spans="1:23" x14ac:dyDescent="0.25">
      <c r="A4" s="4" t="s">
        <v>53</v>
      </c>
      <c r="B4" s="5" t="s">
        <v>7</v>
      </c>
      <c r="C4" s="5" t="s">
        <v>50</v>
      </c>
      <c r="D4" s="5" t="s">
        <v>11</v>
      </c>
      <c r="E4" s="5" t="s">
        <v>17</v>
      </c>
      <c r="F4" s="5" t="s">
        <v>10</v>
      </c>
      <c r="G4" s="5" t="s">
        <v>11</v>
      </c>
      <c r="H4" s="6" t="s">
        <v>11</v>
      </c>
      <c r="J4" s="29" t="s">
        <v>11</v>
      </c>
      <c r="K4" s="27">
        <v>1</v>
      </c>
      <c r="L4" s="27">
        <v>1</v>
      </c>
      <c r="M4" s="27">
        <v>2</v>
      </c>
      <c r="O4" s="17">
        <f>IF($K4=0,"Leaf",IF($L4=0,"Leaf",-$L4/$M4*LOG($L4/$M4,2)-$K4/$M4*LOG($K4/$M4,2)))</f>
        <v>1</v>
      </c>
      <c r="P4" s="17">
        <f>IF(ISNUMBER(O4),-M4/$M$6*$O4,$Q$3)</f>
        <v>-0.66666666666666663</v>
      </c>
      <c r="S4" s="97" t="s">
        <v>182</v>
      </c>
      <c r="T4" s="97"/>
      <c r="U4" s="97"/>
      <c r="V4" s="97"/>
    </row>
    <row r="5" spans="1:23" x14ac:dyDescent="0.25">
      <c r="J5" s="29" t="s">
        <v>9</v>
      </c>
      <c r="K5" s="27"/>
      <c r="L5" s="27">
        <v>1</v>
      </c>
      <c r="M5" s="27">
        <v>1</v>
      </c>
      <c r="O5" s="17" t="str">
        <f>IF($K5=0,"Leaf",IF($L5=0,"Leaf",-$L5/$M5*LOG($L5/$M5,2)-$K5/$M5*LOG($K5/$M5,2)))</f>
        <v>Leaf</v>
      </c>
      <c r="P5" s="17">
        <f>IF(ISNUMBER(O5),-M5/$M$6*$O5,$Q$3)</f>
        <v>0</v>
      </c>
      <c r="S5" s="32" t="s">
        <v>94</v>
      </c>
      <c r="T5" s="32" t="s">
        <v>55</v>
      </c>
      <c r="U5" s="67" t="s">
        <v>7</v>
      </c>
      <c r="V5" s="32" t="s">
        <v>69</v>
      </c>
    </row>
    <row r="6" spans="1:23" x14ac:dyDescent="0.25">
      <c r="J6" s="29" t="s">
        <v>131</v>
      </c>
      <c r="K6" s="27">
        <v>1</v>
      </c>
      <c r="L6" s="27">
        <v>2</v>
      </c>
      <c r="M6" s="27">
        <v>3</v>
      </c>
      <c r="O6" s="17">
        <f>IF($K6=0,"Leaf",IF($L6=0,"Leaf",-$L6/$M6*LOG($L6/$M6,2)-$K6/$M6*LOG($K6/$M6,2)))</f>
        <v>0.91829583405448956</v>
      </c>
      <c r="P6" s="46">
        <f>O6+SUM(P4:P5)</f>
        <v>0.25162916738782293</v>
      </c>
      <c r="S6" s="98" t="s">
        <v>183</v>
      </c>
      <c r="T6" s="98"/>
      <c r="U6" s="98"/>
      <c r="V6" s="98"/>
      <c r="W6" s="98"/>
    </row>
    <row r="7" spans="1:23" x14ac:dyDescent="0.25">
      <c r="O7" s="17"/>
      <c r="P7" s="17"/>
      <c r="S7" s="64" t="s">
        <v>145</v>
      </c>
      <c r="T7" s="17" t="s">
        <v>3</v>
      </c>
      <c r="U7" s="26" t="s">
        <v>146</v>
      </c>
      <c r="V7" s="17" t="s">
        <v>135</v>
      </c>
      <c r="W7" s="17" t="s">
        <v>147</v>
      </c>
    </row>
    <row r="8" spans="1:23" x14ac:dyDescent="0.25">
      <c r="O8" s="17"/>
      <c r="P8" s="17"/>
      <c r="Q8" s="98" t="s">
        <v>184</v>
      </c>
      <c r="R8" s="98"/>
      <c r="S8" s="98"/>
      <c r="T8" s="98"/>
      <c r="U8" s="98"/>
      <c r="V8" s="98"/>
    </row>
    <row r="9" spans="1:23" x14ac:dyDescent="0.25">
      <c r="O9" s="17"/>
      <c r="P9" s="17"/>
      <c r="Q9" s="55" t="s">
        <v>8</v>
      </c>
      <c r="R9" s="68" t="s">
        <v>50</v>
      </c>
      <c r="S9" s="55" t="s">
        <v>41</v>
      </c>
      <c r="T9" s="55" t="s">
        <v>34</v>
      </c>
      <c r="U9" s="55" t="s">
        <v>28</v>
      </c>
      <c r="V9" s="55" t="s">
        <v>16</v>
      </c>
    </row>
    <row r="10" spans="1:23" ht="15.6" x14ac:dyDescent="0.3">
      <c r="O10" s="17"/>
      <c r="P10" s="17"/>
      <c r="Q10" s="69" t="s">
        <v>165</v>
      </c>
      <c r="R10" s="81" t="s">
        <v>185</v>
      </c>
      <c r="T10" s="13"/>
      <c r="U10" s="13"/>
      <c r="V10" s="13"/>
    </row>
    <row r="11" spans="1:23" ht="15.6" x14ac:dyDescent="0.3">
      <c r="O11" s="17"/>
      <c r="P11" s="17"/>
      <c r="Q11" s="13" t="s">
        <v>148</v>
      </c>
      <c r="R11" s="64" t="s">
        <v>135</v>
      </c>
    </row>
    <row r="12" spans="1:23" x14ac:dyDescent="0.25">
      <c r="O12" s="17"/>
      <c r="P12" s="17"/>
      <c r="R12" s="81" t="s">
        <v>185</v>
      </c>
    </row>
    <row r="13" spans="1:23" ht="15.6" x14ac:dyDescent="0.3">
      <c r="O13" s="17"/>
      <c r="P13" s="61"/>
      <c r="Q13" s="13" t="s">
        <v>186</v>
      </c>
      <c r="R13" s="64" t="s">
        <v>10</v>
      </c>
    </row>
    <row r="14" spans="1:23" x14ac:dyDescent="0.25">
      <c r="Q14" s="71" t="s">
        <v>162</v>
      </c>
      <c r="R14" s="81" t="s">
        <v>185</v>
      </c>
    </row>
    <row r="15" spans="1:23" x14ac:dyDescent="0.25">
      <c r="Q15" s="64" t="s">
        <v>188</v>
      </c>
      <c r="R15" s="64" t="s">
        <v>187</v>
      </c>
    </row>
    <row r="16" spans="1:23" x14ac:dyDescent="0.25">
      <c r="Q16" s="69" t="s">
        <v>165</v>
      </c>
      <c r="R16" s="69" t="s">
        <v>165</v>
      </c>
    </row>
  </sheetData>
  <mergeCells count="5">
    <mergeCell ref="J1:M1"/>
    <mergeCell ref="S3:V3"/>
    <mergeCell ref="S4:V4"/>
    <mergeCell ref="S6:W6"/>
    <mergeCell ref="Q8:V8"/>
  </mergeCells>
  <conditionalFormatting sqref="H2:H4">
    <cfRule type="containsText" dxfId="201" priority="3" operator="containsText" text="Yes">
      <formula>NOT(ISERROR(SEARCH("Yes",H2)))</formula>
    </cfRule>
  </conditionalFormatting>
  <conditionalFormatting sqref="S5:V5">
    <cfRule type="containsText" dxfId="200" priority="2" operator="containsText" text="Yes">
      <formula>NOT(ISERROR(SEARCH("Yes",S5)))</formula>
    </cfRule>
  </conditionalFormatting>
  <conditionalFormatting sqref="S4">
    <cfRule type="containsText" dxfId="199" priority="1" operator="containsText" text="Yes">
      <formula>NOT(ISERROR(SEARCH("Yes",S4)))</formula>
    </cfRule>
  </conditionalFormatting>
  <hyperlinks>
    <hyperlink ref="S3:V3" location="'Car Type'!A1" display="Car Type" xr:uid="{18D7F830-80FF-4B83-A9D5-830D201AA796}"/>
    <hyperlink ref="S5" location="Compact!A1" display="Compact" xr:uid="{DE86975E-F3B1-44C0-8205-A07B29BA8C75}"/>
    <hyperlink ref="T5" location="Executive!A1" display="Executive" xr:uid="{F13136A5-FA2E-40C1-A0B5-C9A659639A5B}"/>
    <hyperlink ref="Q9" location="'Family&gt;New'!A1" display="New" xr:uid="{6E5E10A2-2028-4CDC-A622-F8475210E0DE}"/>
    <hyperlink ref="R9" location="'Family&gt;Before 2002'!A1" display="Before 2002" xr:uid="{1CDC7E07-DDC7-453D-9B3E-9DA4C94B99C9}"/>
    <hyperlink ref="U5" location="Family!A1" display="Family" xr:uid="{ECC3DB5C-DB29-447E-95D2-DD423CA45FB3}"/>
    <hyperlink ref="S9" location="'Family&gt;02-07'!A1" display="2002-2007" xr:uid="{B4BCAA3D-2640-468F-92F5-1FC28187A91E}"/>
    <hyperlink ref="T9" location="'Family&gt;08-11'!A1" display="2008-2011" xr:uid="{D25E3229-5F60-47D8-922E-6A2DE6A4FA4E}"/>
    <hyperlink ref="U9" location="'Family&gt;12-14'!A1" display="2012-2014" xr:uid="{180D4D24-EB61-4158-9B09-C6EEE77B953B}"/>
    <hyperlink ref="V9" location="'Family&gt;15-16'!A1" display="2015-2016" xr:uid="{C41AE16E-0474-4FEC-976E-2E9B73860C96}"/>
    <hyperlink ref="V5" location="SUV!A1" display="SUV" xr:uid="{CEFB5C48-DCF7-40A2-B4A3-E2CA0391DF2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8C2D0-1CB9-4C12-B070-6E0B22452449}">
  <dimension ref="A1:R101"/>
  <sheetViews>
    <sheetView workbookViewId="0">
      <selection activeCell="J3" sqref="J3:L6"/>
    </sheetView>
  </sheetViews>
  <sheetFormatPr defaultColWidth="10.90625" defaultRowHeight="13.8" x14ac:dyDescent="0.25"/>
  <cols>
    <col min="1" max="1" width="10.90625" style="17"/>
    <col min="2" max="2" width="10.6328125" style="17" bestFit="1" customWidth="1"/>
    <col min="3" max="3" width="9.36328125" style="17" bestFit="1" customWidth="1"/>
    <col min="4" max="4" width="11.453125" style="17" bestFit="1" customWidth="1"/>
    <col min="5" max="5" width="9" style="17" bestFit="1" customWidth="1"/>
    <col min="6" max="6" width="18.36328125" style="17" bestFit="1" customWidth="1"/>
    <col min="7" max="7" width="24.81640625" style="17" bestFit="1" customWidth="1"/>
    <col min="8" max="8" width="9" style="17" bestFit="1" customWidth="1"/>
    <col min="9" max="9" width="9.36328125" style="17" bestFit="1" customWidth="1"/>
    <col min="10" max="10" width="10.90625" style="17"/>
    <col min="11" max="11" width="14.7265625" style="17" bestFit="1" customWidth="1"/>
    <col min="12" max="16384" width="10.90625" style="17"/>
  </cols>
  <sheetData>
    <row r="1" spans="1:18" ht="14.4" thickBot="1" x14ac:dyDescent="0.3">
      <c r="A1" s="14" t="s">
        <v>0</v>
      </c>
      <c r="B1" s="15" t="s">
        <v>1</v>
      </c>
      <c r="C1" s="15" t="s">
        <v>2</v>
      </c>
      <c r="D1" s="15" t="s">
        <v>3</v>
      </c>
      <c r="E1" s="15" t="s">
        <v>121</v>
      </c>
      <c r="F1" s="15" t="s">
        <v>122</v>
      </c>
      <c r="G1" s="15" t="s">
        <v>4</v>
      </c>
      <c r="H1" s="16" t="s">
        <v>5</v>
      </c>
    </row>
    <row r="2" spans="1:18" s="24" customFormat="1" ht="15.6" thickBot="1" x14ac:dyDescent="0.3">
      <c r="A2" s="21" t="s">
        <v>6</v>
      </c>
      <c r="B2" s="22" t="s">
        <v>7</v>
      </c>
      <c r="C2" s="22" t="s">
        <v>8</v>
      </c>
      <c r="D2" s="22" t="s">
        <v>9</v>
      </c>
      <c r="E2" s="22">
        <v>1</v>
      </c>
      <c r="F2" s="22" t="s">
        <v>10</v>
      </c>
      <c r="G2" s="22" t="s">
        <v>11</v>
      </c>
      <c r="H2" s="23" t="s">
        <v>9</v>
      </c>
      <c r="I2" s="17"/>
      <c r="J2" s="17"/>
      <c r="K2" s="17"/>
      <c r="L2" s="17"/>
      <c r="R2" s="17"/>
    </row>
    <row r="3" spans="1:18" s="24" customFormat="1" ht="15.6" thickBot="1" x14ac:dyDescent="0.3">
      <c r="A3" s="4" t="s">
        <v>12</v>
      </c>
      <c r="B3" s="5" t="s">
        <v>7</v>
      </c>
      <c r="C3" s="5" t="s">
        <v>8</v>
      </c>
      <c r="D3" s="5" t="s">
        <v>9</v>
      </c>
      <c r="E3" s="5">
        <v>1</v>
      </c>
      <c r="F3" s="5" t="s">
        <v>10</v>
      </c>
      <c r="G3" s="5" t="s">
        <v>9</v>
      </c>
      <c r="H3" s="6" t="s">
        <v>9</v>
      </c>
      <c r="I3" s="17"/>
      <c r="J3" s="17"/>
      <c r="K3" s="15" t="s">
        <v>1</v>
      </c>
      <c r="L3" s="17"/>
      <c r="M3" s="17"/>
      <c r="N3" s="17"/>
      <c r="O3" s="17"/>
      <c r="P3" s="17"/>
      <c r="Q3" s="17"/>
      <c r="R3" s="17"/>
    </row>
    <row r="4" spans="1:18" s="24" customFormat="1" ht="15" x14ac:dyDescent="0.25">
      <c r="A4" s="4" t="s">
        <v>13</v>
      </c>
      <c r="B4" s="5" t="s">
        <v>7</v>
      </c>
      <c r="C4" s="5" t="s">
        <v>8</v>
      </c>
      <c r="D4" s="5" t="s">
        <v>9</v>
      </c>
      <c r="E4" s="5">
        <v>2</v>
      </c>
      <c r="F4" s="5" t="s">
        <v>10</v>
      </c>
      <c r="G4" s="5" t="s">
        <v>11</v>
      </c>
      <c r="H4" s="6" t="s">
        <v>9</v>
      </c>
      <c r="I4" s="17"/>
      <c r="J4" s="11" t="s">
        <v>94</v>
      </c>
      <c r="K4" s="11" t="s">
        <v>123</v>
      </c>
      <c r="L4" s="11" t="s">
        <v>69</v>
      </c>
      <c r="M4" s="17"/>
      <c r="N4" s="17"/>
      <c r="O4" s="17"/>
      <c r="P4" s="17"/>
      <c r="Q4" s="17"/>
      <c r="R4" s="17"/>
    </row>
    <row r="5" spans="1:18" s="24" customFormat="1" ht="15" x14ac:dyDescent="0.25">
      <c r="A5" s="4" t="s">
        <v>14</v>
      </c>
      <c r="B5" s="5" t="s">
        <v>7</v>
      </c>
      <c r="C5" s="5" t="s">
        <v>8</v>
      </c>
      <c r="D5" s="5" t="s">
        <v>9</v>
      </c>
      <c r="E5" s="5">
        <v>2</v>
      </c>
      <c r="F5" s="5" t="s">
        <v>10</v>
      </c>
      <c r="G5" s="5" t="s">
        <v>11</v>
      </c>
      <c r="H5" s="6" t="s">
        <v>9</v>
      </c>
      <c r="I5" s="17"/>
      <c r="J5" s="17"/>
      <c r="K5" s="17"/>
      <c r="L5" s="17"/>
      <c r="M5" s="17"/>
      <c r="N5" s="17"/>
      <c r="O5" s="17"/>
      <c r="P5" s="17"/>
      <c r="Q5" s="17"/>
      <c r="R5" s="17"/>
    </row>
    <row r="6" spans="1:18" s="24" customFormat="1" ht="15" x14ac:dyDescent="0.25">
      <c r="A6" s="4" t="s">
        <v>15</v>
      </c>
      <c r="B6" s="5" t="s">
        <v>7</v>
      </c>
      <c r="C6" s="5" t="s">
        <v>16</v>
      </c>
      <c r="D6" s="5" t="s">
        <v>9</v>
      </c>
      <c r="E6" s="5" t="s">
        <v>17</v>
      </c>
      <c r="F6" s="5" t="s">
        <v>10</v>
      </c>
      <c r="G6" s="5" t="s">
        <v>9</v>
      </c>
      <c r="H6" s="6" t="s">
        <v>9</v>
      </c>
      <c r="I6" s="17"/>
      <c r="J6" s="11" t="s">
        <v>55</v>
      </c>
      <c r="K6" s="17"/>
      <c r="L6" s="11" t="s">
        <v>7</v>
      </c>
      <c r="M6" s="17"/>
      <c r="N6" s="17"/>
      <c r="O6" s="17"/>
      <c r="P6" s="17"/>
      <c r="Q6" s="17"/>
      <c r="R6" s="17"/>
    </row>
    <row r="7" spans="1:18" s="24" customFormat="1" ht="15" x14ac:dyDescent="0.25">
      <c r="A7" s="4" t="s">
        <v>18</v>
      </c>
      <c r="B7" s="5" t="s">
        <v>7</v>
      </c>
      <c r="C7" s="5" t="s">
        <v>16</v>
      </c>
      <c r="D7" s="5" t="s">
        <v>9</v>
      </c>
      <c r="E7" s="5" t="s">
        <v>17</v>
      </c>
      <c r="F7" s="5" t="s">
        <v>10</v>
      </c>
      <c r="G7" s="5" t="s">
        <v>9</v>
      </c>
      <c r="H7" s="6" t="s">
        <v>11</v>
      </c>
      <c r="I7" s="17"/>
      <c r="J7" s="17"/>
      <c r="K7" s="17"/>
      <c r="L7" s="17"/>
      <c r="M7" s="17"/>
      <c r="N7" s="17"/>
      <c r="O7" s="17"/>
      <c r="P7" s="17"/>
      <c r="Q7" s="17"/>
      <c r="R7" s="17"/>
    </row>
    <row r="8" spans="1:18" s="24" customFormat="1" ht="15.6" thickBot="1" x14ac:dyDescent="0.3">
      <c r="A8" s="4" t="s">
        <v>19</v>
      </c>
      <c r="B8" s="5" t="s">
        <v>7</v>
      </c>
      <c r="C8" s="5" t="s">
        <v>16</v>
      </c>
      <c r="D8" s="5" t="s">
        <v>9</v>
      </c>
      <c r="E8" s="5" t="s">
        <v>17</v>
      </c>
      <c r="F8" s="5" t="s">
        <v>10</v>
      </c>
      <c r="G8" s="5" t="s">
        <v>11</v>
      </c>
      <c r="H8" s="6" t="s">
        <v>9</v>
      </c>
      <c r="I8" s="17"/>
      <c r="J8" s="17"/>
      <c r="K8" s="17"/>
      <c r="L8" s="17"/>
      <c r="M8" s="17"/>
      <c r="N8" s="17"/>
      <c r="O8" s="17"/>
      <c r="P8" s="17"/>
      <c r="Q8" s="17"/>
      <c r="R8" s="17"/>
    </row>
    <row r="9" spans="1:18" s="24" customFormat="1" ht="15.6" thickBot="1" x14ac:dyDescent="0.3">
      <c r="A9" s="4" t="s">
        <v>20</v>
      </c>
      <c r="B9" s="5" t="s">
        <v>7</v>
      </c>
      <c r="C9" s="5" t="s">
        <v>16</v>
      </c>
      <c r="D9" s="5" t="s">
        <v>9</v>
      </c>
      <c r="E9" s="5" t="s">
        <v>17</v>
      </c>
      <c r="F9" s="5" t="s">
        <v>10</v>
      </c>
      <c r="G9" s="5" t="s">
        <v>11</v>
      </c>
      <c r="H9" s="6" t="s">
        <v>9</v>
      </c>
      <c r="I9" s="17"/>
      <c r="J9" s="17"/>
      <c r="K9" s="15" t="s">
        <v>3</v>
      </c>
      <c r="L9" s="17"/>
      <c r="M9" s="17"/>
      <c r="N9" s="17"/>
      <c r="O9" s="17"/>
      <c r="P9" s="17"/>
      <c r="Q9" s="17"/>
      <c r="R9" s="17"/>
    </row>
    <row r="10" spans="1:18" s="24" customFormat="1" ht="15" x14ac:dyDescent="0.25">
      <c r="A10" s="4" t="s">
        <v>21</v>
      </c>
      <c r="B10" s="5" t="s">
        <v>7</v>
      </c>
      <c r="C10" s="5" t="s">
        <v>16</v>
      </c>
      <c r="D10" s="5" t="s">
        <v>9</v>
      </c>
      <c r="E10" s="5" t="s">
        <v>17</v>
      </c>
      <c r="F10" s="5" t="s">
        <v>10</v>
      </c>
      <c r="G10" s="5" t="s">
        <v>11</v>
      </c>
      <c r="H10" s="6" t="s">
        <v>9</v>
      </c>
      <c r="I10" s="17"/>
      <c r="J10" s="17" t="s">
        <v>9</v>
      </c>
      <c r="K10" s="17" t="s">
        <v>126</v>
      </c>
      <c r="L10" s="17" t="s">
        <v>11</v>
      </c>
      <c r="M10" s="17"/>
      <c r="N10" s="17"/>
      <c r="O10" s="17"/>
      <c r="P10" s="17"/>
      <c r="Q10" s="17"/>
      <c r="R10" s="17"/>
    </row>
    <row r="11" spans="1:18" s="24" customFormat="1" ht="15" x14ac:dyDescent="0.25">
      <c r="A11" s="4" t="s">
        <v>22</v>
      </c>
      <c r="B11" s="5" t="s">
        <v>7</v>
      </c>
      <c r="C11" s="5" t="s">
        <v>16</v>
      </c>
      <c r="D11" s="5" t="s">
        <v>9</v>
      </c>
      <c r="E11" s="5" t="s">
        <v>17</v>
      </c>
      <c r="F11" s="5" t="s">
        <v>10</v>
      </c>
      <c r="G11" s="5" t="s">
        <v>11</v>
      </c>
      <c r="H11" s="6" t="s">
        <v>9</v>
      </c>
      <c r="I11" s="17"/>
      <c r="J11" s="17"/>
      <c r="K11" s="17"/>
      <c r="L11" s="17"/>
      <c r="M11" s="17"/>
      <c r="N11" s="17"/>
      <c r="O11" s="17"/>
      <c r="P11" s="17"/>
      <c r="Q11" s="17"/>
      <c r="R11" s="17"/>
    </row>
    <row r="12" spans="1:18" s="24" customFormat="1" ht="15" x14ac:dyDescent="0.25">
      <c r="A12" s="4" t="s">
        <v>23</v>
      </c>
      <c r="B12" s="5" t="s">
        <v>7</v>
      </c>
      <c r="C12" s="5" t="s">
        <v>16</v>
      </c>
      <c r="D12" s="5" t="s">
        <v>11</v>
      </c>
      <c r="E12" s="5">
        <v>1</v>
      </c>
      <c r="F12" s="5" t="s">
        <v>24</v>
      </c>
      <c r="G12" s="5" t="s">
        <v>11</v>
      </c>
      <c r="H12" s="6" t="s">
        <v>11</v>
      </c>
      <c r="I12" s="17"/>
      <c r="J12" s="17"/>
      <c r="K12" s="17"/>
      <c r="L12" s="17"/>
      <c r="M12" s="17"/>
      <c r="N12" s="17"/>
      <c r="O12" s="17"/>
      <c r="P12" s="17"/>
      <c r="Q12" s="17"/>
      <c r="R12" s="17"/>
    </row>
    <row r="13" spans="1:18" s="24" customFormat="1" ht="15" x14ac:dyDescent="0.25">
      <c r="A13" s="4" t="s">
        <v>25</v>
      </c>
      <c r="B13" s="5" t="s">
        <v>7</v>
      </c>
      <c r="C13" s="5" t="s">
        <v>16</v>
      </c>
      <c r="D13" s="5" t="s">
        <v>11</v>
      </c>
      <c r="E13" s="5">
        <v>1</v>
      </c>
      <c r="F13" s="5" t="s">
        <v>24</v>
      </c>
      <c r="G13" s="5" t="s">
        <v>11</v>
      </c>
      <c r="H13" s="6" t="s">
        <v>9</v>
      </c>
      <c r="I13" s="17"/>
      <c r="J13" s="17"/>
      <c r="K13" s="17"/>
      <c r="L13" s="17"/>
      <c r="M13" s="17"/>
      <c r="N13" s="17"/>
      <c r="O13" s="17"/>
      <c r="P13" s="17"/>
      <c r="Q13" s="17"/>
      <c r="R13" s="17"/>
    </row>
    <row r="14" spans="1:18" s="24" customFormat="1" ht="15" x14ac:dyDescent="0.25">
      <c r="A14" s="4" t="s">
        <v>26</v>
      </c>
      <c r="B14" s="5" t="s">
        <v>7</v>
      </c>
      <c r="C14" s="5" t="s">
        <v>16</v>
      </c>
      <c r="D14" s="5" t="s">
        <v>11</v>
      </c>
      <c r="E14" s="5">
        <v>1</v>
      </c>
      <c r="F14" s="5" t="s">
        <v>10</v>
      </c>
      <c r="G14" s="5" t="s">
        <v>9</v>
      </c>
      <c r="H14" s="6" t="s">
        <v>9</v>
      </c>
      <c r="I14" s="17"/>
      <c r="J14" s="17"/>
      <c r="K14" s="17"/>
      <c r="L14" s="17"/>
      <c r="M14" s="17"/>
      <c r="N14" s="17"/>
      <c r="O14" s="17"/>
      <c r="P14" s="17"/>
      <c r="Q14" s="17"/>
      <c r="R14" s="17"/>
    </row>
    <row r="15" spans="1:18" s="24" customFormat="1" ht="15.6" thickBot="1" x14ac:dyDescent="0.3">
      <c r="A15" s="4" t="s">
        <v>27</v>
      </c>
      <c r="B15" s="5" t="s">
        <v>7</v>
      </c>
      <c r="C15" s="5" t="s">
        <v>28</v>
      </c>
      <c r="D15" s="5" t="s">
        <v>11</v>
      </c>
      <c r="E15" s="5">
        <v>2</v>
      </c>
      <c r="F15" s="5" t="s">
        <v>24</v>
      </c>
      <c r="G15" s="5" t="s">
        <v>11</v>
      </c>
      <c r="H15" s="6" t="s">
        <v>9</v>
      </c>
      <c r="I15" s="17"/>
      <c r="J15" s="17"/>
      <c r="K15" s="17"/>
      <c r="L15" s="17"/>
      <c r="M15" s="17"/>
      <c r="N15" s="17"/>
      <c r="O15" s="17"/>
      <c r="P15" s="17"/>
      <c r="Q15" s="17"/>
      <c r="R15" s="17"/>
    </row>
    <row r="16" spans="1:18" s="24" customFormat="1" ht="15.6" thickBot="1" x14ac:dyDescent="0.3">
      <c r="A16" s="4" t="s">
        <v>29</v>
      </c>
      <c r="B16" s="5" t="s">
        <v>7</v>
      </c>
      <c r="C16" s="5" t="s">
        <v>28</v>
      </c>
      <c r="D16" s="5" t="s">
        <v>11</v>
      </c>
      <c r="E16" s="5">
        <v>2</v>
      </c>
      <c r="F16" s="5" t="s">
        <v>10</v>
      </c>
      <c r="G16" s="5" t="s">
        <v>11</v>
      </c>
      <c r="H16" s="6" t="s">
        <v>11</v>
      </c>
      <c r="I16" s="17"/>
      <c r="J16" s="17"/>
      <c r="K16" s="15" t="s">
        <v>121</v>
      </c>
      <c r="L16" s="17"/>
      <c r="M16" s="17"/>
      <c r="N16" s="17"/>
      <c r="O16" s="11" t="s">
        <v>50</v>
      </c>
      <c r="P16" s="11" t="s">
        <v>41</v>
      </c>
      <c r="Q16" s="11" t="s">
        <v>34</v>
      </c>
      <c r="R16" s="17"/>
    </row>
    <row r="17" spans="1:18" s="24" customFormat="1" ht="15.6" thickBot="1" x14ac:dyDescent="0.3">
      <c r="A17" s="4" t="s">
        <v>30</v>
      </c>
      <c r="B17" s="5" t="s">
        <v>7</v>
      </c>
      <c r="C17" s="5" t="s">
        <v>28</v>
      </c>
      <c r="D17" s="5" t="s">
        <v>11</v>
      </c>
      <c r="E17" s="5">
        <v>2</v>
      </c>
      <c r="F17" s="5" t="s">
        <v>10</v>
      </c>
      <c r="G17" s="5" t="s">
        <v>11</v>
      </c>
      <c r="H17" s="6" t="s">
        <v>11</v>
      </c>
      <c r="I17" s="17"/>
      <c r="J17" s="17"/>
      <c r="K17" s="17" t="s">
        <v>127</v>
      </c>
      <c r="L17" s="17"/>
      <c r="M17" s="17"/>
      <c r="N17" s="17"/>
      <c r="O17" s="17"/>
      <c r="P17" s="11" t="s">
        <v>124</v>
      </c>
      <c r="Q17" s="17"/>
      <c r="R17" s="17"/>
    </row>
    <row r="18" spans="1:18" s="24" customFormat="1" ht="15.6" thickBot="1" x14ac:dyDescent="0.3">
      <c r="A18" s="4" t="s">
        <v>31</v>
      </c>
      <c r="B18" s="5" t="s">
        <v>7</v>
      </c>
      <c r="C18" s="5" t="s">
        <v>28</v>
      </c>
      <c r="D18" s="5" t="s">
        <v>11</v>
      </c>
      <c r="E18" s="5">
        <v>2</v>
      </c>
      <c r="F18" s="5" t="s">
        <v>10</v>
      </c>
      <c r="G18" s="5" t="s">
        <v>11</v>
      </c>
      <c r="H18" s="6" t="s">
        <v>9</v>
      </c>
      <c r="I18" s="17"/>
      <c r="J18" s="17" t="s">
        <v>17</v>
      </c>
      <c r="K18" s="17">
        <v>1</v>
      </c>
      <c r="L18" s="17">
        <v>2</v>
      </c>
      <c r="M18" s="17"/>
      <c r="N18" s="17"/>
      <c r="O18" s="17"/>
      <c r="P18" s="15" t="s">
        <v>2</v>
      </c>
      <c r="Q18" s="17"/>
      <c r="R18" s="17"/>
    </row>
    <row r="19" spans="1:18" s="24" customFormat="1" ht="15" x14ac:dyDescent="0.25">
      <c r="A19" s="4" t="s">
        <v>32</v>
      </c>
      <c r="B19" s="5" t="s">
        <v>7</v>
      </c>
      <c r="C19" s="5" t="s">
        <v>28</v>
      </c>
      <c r="D19" s="5" t="s">
        <v>11</v>
      </c>
      <c r="E19" s="5">
        <v>2</v>
      </c>
      <c r="F19" s="5" t="s">
        <v>10</v>
      </c>
      <c r="G19" s="5" t="s">
        <v>11</v>
      </c>
      <c r="H19" s="6" t="s">
        <v>9</v>
      </c>
      <c r="I19" s="17"/>
      <c r="J19" s="17"/>
      <c r="K19" s="17"/>
      <c r="L19" s="17"/>
      <c r="M19" s="17"/>
      <c r="N19" s="17"/>
      <c r="O19" s="17"/>
      <c r="P19" s="11" t="s">
        <v>125</v>
      </c>
      <c r="Q19" s="17"/>
      <c r="R19" s="17"/>
    </row>
    <row r="20" spans="1:18" s="24" customFormat="1" ht="15" x14ac:dyDescent="0.25">
      <c r="A20" s="4" t="s">
        <v>33</v>
      </c>
      <c r="B20" s="5" t="s">
        <v>7</v>
      </c>
      <c r="C20" s="5" t="s">
        <v>34</v>
      </c>
      <c r="D20" s="5" t="s">
        <v>9</v>
      </c>
      <c r="E20" s="5" t="s">
        <v>17</v>
      </c>
      <c r="F20" s="5" t="s">
        <v>24</v>
      </c>
      <c r="G20" s="5" t="s">
        <v>11</v>
      </c>
      <c r="H20" s="6" t="s">
        <v>9</v>
      </c>
      <c r="I20" s="17"/>
      <c r="J20" s="17"/>
      <c r="K20" s="17"/>
      <c r="L20" s="17"/>
      <c r="M20" s="17"/>
      <c r="N20" s="17"/>
      <c r="O20" s="17" t="s">
        <v>28</v>
      </c>
      <c r="P20" s="11" t="s">
        <v>16</v>
      </c>
      <c r="Q20" s="17" t="s">
        <v>8</v>
      </c>
      <c r="R20" s="17"/>
    </row>
    <row r="21" spans="1:18" s="24" customFormat="1" ht="15" x14ac:dyDescent="0.25">
      <c r="A21" s="4" t="s">
        <v>35</v>
      </c>
      <c r="B21" s="5" t="s">
        <v>7</v>
      </c>
      <c r="C21" s="5" t="s">
        <v>34</v>
      </c>
      <c r="D21" s="5" t="s">
        <v>9</v>
      </c>
      <c r="E21" s="5" t="s">
        <v>17</v>
      </c>
      <c r="F21" s="5" t="s">
        <v>24</v>
      </c>
      <c r="G21" s="5" t="s">
        <v>9</v>
      </c>
      <c r="H21" s="6" t="s">
        <v>11</v>
      </c>
      <c r="I21" s="17"/>
      <c r="J21" s="17"/>
      <c r="K21" s="17"/>
      <c r="L21" s="17"/>
      <c r="M21" s="17"/>
      <c r="N21" s="17"/>
      <c r="O21" s="17"/>
      <c r="P21" s="17"/>
      <c r="Q21" s="17"/>
      <c r="R21" s="17"/>
    </row>
    <row r="22" spans="1:18" s="24" customFormat="1" ht="15.6" thickBot="1" x14ac:dyDescent="0.3">
      <c r="A22" s="4" t="s">
        <v>36</v>
      </c>
      <c r="B22" s="5" t="s">
        <v>7</v>
      </c>
      <c r="C22" s="5" t="s">
        <v>34</v>
      </c>
      <c r="D22" s="5" t="s">
        <v>9</v>
      </c>
      <c r="E22" s="5" t="s">
        <v>17</v>
      </c>
      <c r="F22" s="5" t="s">
        <v>10</v>
      </c>
      <c r="G22" s="5" t="s">
        <v>11</v>
      </c>
      <c r="H22" s="6" t="s">
        <v>9</v>
      </c>
      <c r="I22" s="17"/>
      <c r="J22" s="17"/>
      <c r="K22" s="17"/>
      <c r="L22" s="17"/>
    </row>
    <row r="23" spans="1:18" s="24" customFormat="1" ht="15.6" thickBot="1" x14ac:dyDescent="0.3">
      <c r="A23" s="4" t="s">
        <v>37</v>
      </c>
      <c r="B23" s="5" t="s">
        <v>7</v>
      </c>
      <c r="C23" s="5" t="s">
        <v>34</v>
      </c>
      <c r="D23" s="5" t="s">
        <v>11</v>
      </c>
      <c r="E23" s="5" t="s">
        <v>17</v>
      </c>
      <c r="F23" s="5" t="s">
        <v>10</v>
      </c>
      <c r="G23" s="5" t="s">
        <v>11</v>
      </c>
      <c r="H23" s="6" t="s">
        <v>11</v>
      </c>
      <c r="I23" s="17"/>
      <c r="J23" s="17"/>
      <c r="K23" s="15" t="s">
        <v>122</v>
      </c>
      <c r="L23" s="17"/>
    </row>
    <row r="24" spans="1:18" s="24" customFormat="1" ht="15" x14ac:dyDescent="0.25">
      <c r="A24" s="4" t="s">
        <v>38</v>
      </c>
      <c r="B24" s="5" t="s">
        <v>7</v>
      </c>
      <c r="C24" s="5" t="s">
        <v>34</v>
      </c>
      <c r="D24" s="5" t="s">
        <v>11</v>
      </c>
      <c r="E24" s="5" t="s">
        <v>17</v>
      </c>
      <c r="F24" s="5" t="s">
        <v>24</v>
      </c>
      <c r="G24" s="5" t="s">
        <v>11</v>
      </c>
      <c r="H24" s="6" t="s">
        <v>11</v>
      </c>
      <c r="I24" s="17"/>
      <c r="J24" s="17" t="s">
        <v>10</v>
      </c>
      <c r="K24" s="17" t="s">
        <v>128</v>
      </c>
      <c r="L24" s="17" t="s">
        <v>24</v>
      </c>
    </row>
    <row r="25" spans="1:18" s="24" customFormat="1" ht="15" x14ac:dyDescent="0.25">
      <c r="A25" s="4" t="s">
        <v>39</v>
      </c>
      <c r="B25" s="5" t="s">
        <v>7</v>
      </c>
      <c r="C25" s="5" t="s">
        <v>34</v>
      </c>
      <c r="D25" s="5" t="s">
        <v>11</v>
      </c>
      <c r="E25" s="5" t="s">
        <v>17</v>
      </c>
      <c r="F25" s="5" t="s">
        <v>24</v>
      </c>
      <c r="G25" s="5" t="s">
        <v>9</v>
      </c>
      <c r="H25" s="6" t="s">
        <v>9</v>
      </c>
      <c r="I25" s="17"/>
      <c r="J25" s="17"/>
      <c r="K25" s="17"/>
      <c r="L25" s="17"/>
    </row>
    <row r="26" spans="1:18" s="24" customFormat="1" ht="15" x14ac:dyDescent="0.25">
      <c r="A26" s="4" t="s">
        <v>40</v>
      </c>
      <c r="B26" s="5" t="s">
        <v>7</v>
      </c>
      <c r="C26" s="5" t="s">
        <v>41</v>
      </c>
      <c r="D26" s="5" t="s">
        <v>11</v>
      </c>
      <c r="E26" s="5" t="s">
        <v>17</v>
      </c>
      <c r="F26" s="5" t="s">
        <v>10</v>
      </c>
      <c r="G26" s="5" t="s">
        <v>9</v>
      </c>
      <c r="H26" s="6" t="s">
        <v>11</v>
      </c>
      <c r="I26" s="17"/>
      <c r="J26" s="17"/>
      <c r="K26" s="17"/>
      <c r="L26" s="17"/>
    </row>
    <row r="27" spans="1:18" s="24" customFormat="1" ht="15" x14ac:dyDescent="0.25">
      <c r="A27" s="4" t="s">
        <v>42</v>
      </c>
      <c r="B27" s="5" t="s">
        <v>7</v>
      </c>
      <c r="C27" s="5" t="s">
        <v>41</v>
      </c>
      <c r="D27" s="5" t="s">
        <v>11</v>
      </c>
      <c r="E27" s="5" t="s">
        <v>17</v>
      </c>
      <c r="F27" s="5" t="s">
        <v>10</v>
      </c>
      <c r="G27" s="5" t="s">
        <v>9</v>
      </c>
      <c r="H27" s="6" t="s">
        <v>9</v>
      </c>
      <c r="I27" s="17"/>
      <c r="J27" s="17"/>
      <c r="K27" s="17"/>
      <c r="L27" s="17"/>
    </row>
    <row r="28" spans="1:18" s="24" customFormat="1" ht="15.6" thickBot="1" x14ac:dyDescent="0.3">
      <c r="A28" s="4" t="s">
        <v>43</v>
      </c>
      <c r="B28" s="5" t="s">
        <v>7</v>
      </c>
      <c r="C28" s="5" t="s">
        <v>41</v>
      </c>
      <c r="D28" s="5" t="s">
        <v>11</v>
      </c>
      <c r="E28" s="5" t="s">
        <v>17</v>
      </c>
      <c r="F28" s="5" t="s">
        <v>10</v>
      </c>
      <c r="G28" s="5" t="s">
        <v>11</v>
      </c>
      <c r="H28" s="6" t="s">
        <v>9</v>
      </c>
      <c r="I28" s="17"/>
      <c r="J28" s="17"/>
      <c r="K28" s="17"/>
      <c r="L28" s="17"/>
    </row>
    <row r="29" spans="1:18" s="24" customFormat="1" ht="15.6" thickBot="1" x14ac:dyDescent="0.3">
      <c r="A29" s="4" t="s">
        <v>44</v>
      </c>
      <c r="B29" s="5" t="s">
        <v>7</v>
      </c>
      <c r="C29" s="5" t="s">
        <v>41</v>
      </c>
      <c r="D29" s="5" t="s">
        <v>11</v>
      </c>
      <c r="E29" s="5" t="s">
        <v>17</v>
      </c>
      <c r="F29" s="5" t="s">
        <v>10</v>
      </c>
      <c r="G29" s="5" t="s">
        <v>11</v>
      </c>
      <c r="H29" s="6" t="s">
        <v>11</v>
      </c>
      <c r="I29" s="17"/>
      <c r="J29" s="17"/>
      <c r="K29" s="15" t="s">
        <v>4</v>
      </c>
      <c r="L29" s="17"/>
    </row>
    <row r="30" spans="1:18" s="24" customFormat="1" ht="15" x14ac:dyDescent="0.25">
      <c r="A30" s="4" t="s">
        <v>45</v>
      </c>
      <c r="B30" s="5" t="s">
        <v>7</v>
      </c>
      <c r="C30" s="5" t="s">
        <v>41</v>
      </c>
      <c r="D30" s="5" t="s">
        <v>11</v>
      </c>
      <c r="E30" s="5" t="s">
        <v>17</v>
      </c>
      <c r="F30" s="5" t="s">
        <v>24</v>
      </c>
      <c r="G30" s="5" t="s">
        <v>9</v>
      </c>
      <c r="H30" s="6" t="s">
        <v>9</v>
      </c>
      <c r="I30" s="17"/>
      <c r="J30" s="17" t="s">
        <v>9</v>
      </c>
      <c r="K30" s="17" t="s">
        <v>126</v>
      </c>
      <c r="L30" s="17" t="s">
        <v>11</v>
      </c>
    </row>
    <row r="31" spans="1:18" s="24" customFormat="1" ht="15" x14ac:dyDescent="0.25">
      <c r="A31" s="4" t="s">
        <v>46</v>
      </c>
      <c r="B31" s="5" t="s">
        <v>7</v>
      </c>
      <c r="C31" s="5" t="s">
        <v>41</v>
      </c>
      <c r="D31" s="5" t="s">
        <v>11</v>
      </c>
      <c r="E31" s="5" t="s">
        <v>17</v>
      </c>
      <c r="F31" s="5" t="s">
        <v>24</v>
      </c>
      <c r="G31" s="5" t="s">
        <v>11</v>
      </c>
      <c r="H31" s="6" t="s">
        <v>9</v>
      </c>
      <c r="I31" s="17"/>
      <c r="J31" s="17"/>
      <c r="K31" s="17"/>
      <c r="L31" s="17"/>
    </row>
    <row r="32" spans="1:18" s="24" customFormat="1" ht="15" x14ac:dyDescent="0.25">
      <c r="A32" s="4" t="s">
        <v>47</v>
      </c>
      <c r="B32" s="5" t="s">
        <v>7</v>
      </c>
      <c r="C32" s="5" t="s">
        <v>41</v>
      </c>
      <c r="D32" s="5" t="s">
        <v>11</v>
      </c>
      <c r="E32" s="5" t="s">
        <v>17</v>
      </c>
      <c r="F32" s="5" t="s">
        <v>10</v>
      </c>
      <c r="G32" s="5" t="s">
        <v>11</v>
      </c>
      <c r="H32" s="6" t="s">
        <v>11</v>
      </c>
      <c r="I32" s="17"/>
      <c r="J32" s="17"/>
      <c r="K32" s="17"/>
      <c r="L32" s="17"/>
    </row>
    <row r="33" spans="1:12" s="24" customFormat="1" ht="15" x14ac:dyDescent="0.25">
      <c r="A33" s="4" t="s">
        <v>48</v>
      </c>
      <c r="B33" s="5" t="s">
        <v>7</v>
      </c>
      <c r="C33" s="5" t="s">
        <v>41</v>
      </c>
      <c r="D33" s="5" t="s">
        <v>11</v>
      </c>
      <c r="E33" s="5" t="s">
        <v>17</v>
      </c>
      <c r="F33" s="5" t="s">
        <v>10</v>
      </c>
      <c r="G33" s="5" t="s">
        <v>11</v>
      </c>
      <c r="H33" s="6" t="s">
        <v>11</v>
      </c>
      <c r="I33" s="17"/>
      <c r="J33" s="17"/>
      <c r="K33" s="17"/>
      <c r="L33" s="17"/>
    </row>
    <row r="34" spans="1:12" s="24" customFormat="1" ht="15" x14ac:dyDescent="0.25">
      <c r="A34" s="4" t="s">
        <v>49</v>
      </c>
      <c r="B34" s="5" t="s">
        <v>7</v>
      </c>
      <c r="C34" s="5" t="s">
        <v>50</v>
      </c>
      <c r="D34" s="5" t="s">
        <v>11</v>
      </c>
      <c r="E34" s="5" t="s">
        <v>17</v>
      </c>
      <c r="F34" s="5" t="s">
        <v>24</v>
      </c>
      <c r="G34" s="5" t="s">
        <v>11</v>
      </c>
      <c r="H34" s="6" t="s">
        <v>11</v>
      </c>
      <c r="I34" s="17"/>
      <c r="J34" s="17"/>
      <c r="K34" s="17"/>
      <c r="L34" s="17"/>
    </row>
    <row r="35" spans="1:12" s="24" customFormat="1" ht="15" x14ac:dyDescent="0.25">
      <c r="A35" s="4" t="s">
        <v>51</v>
      </c>
      <c r="B35" s="5" t="s">
        <v>7</v>
      </c>
      <c r="C35" s="5" t="s">
        <v>50</v>
      </c>
      <c r="D35" s="5" t="s">
        <v>11</v>
      </c>
      <c r="E35" s="5" t="s">
        <v>17</v>
      </c>
      <c r="F35" s="5" t="s">
        <v>10</v>
      </c>
      <c r="G35" s="5" t="s">
        <v>9</v>
      </c>
      <c r="H35" s="6" t="s">
        <v>9</v>
      </c>
      <c r="I35" s="17"/>
      <c r="J35" s="17"/>
      <c r="K35" s="17"/>
      <c r="L35" s="17"/>
    </row>
    <row r="36" spans="1:12" s="24" customFormat="1" ht="15" x14ac:dyDescent="0.25">
      <c r="A36" s="4" t="s">
        <v>52</v>
      </c>
      <c r="B36" s="5" t="s">
        <v>7</v>
      </c>
      <c r="C36" s="5" t="s">
        <v>50</v>
      </c>
      <c r="D36" s="5" t="s">
        <v>11</v>
      </c>
      <c r="E36" s="5" t="s">
        <v>17</v>
      </c>
      <c r="F36" s="5" t="s">
        <v>10</v>
      </c>
      <c r="G36" s="5" t="s">
        <v>11</v>
      </c>
      <c r="H36" s="6" t="s">
        <v>9</v>
      </c>
      <c r="I36" s="17"/>
      <c r="J36" s="17"/>
      <c r="K36" s="17"/>
      <c r="L36" s="17"/>
    </row>
    <row r="37" spans="1:12" s="24" customFormat="1" ht="15" x14ac:dyDescent="0.25">
      <c r="A37" s="4" t="s">
        <v>53</v>
      </c>
      <c r="B37" s="5" t="s">
        <v>7</v>
      </c>
      <c r="C37" s="5" t="s">
        <v>50</v>
      </c>
      <c r="D37" s="5" t="s">
        <v>11</v>
      </c>
      <c r="E37" s="5" t="s">
        <v>17</v>
      </c>
      <c r="F37" s="5" t="s">
        <v>10</v>
      </c>
      <c r="G37" s="5" t="s">
        <v>11</v>
      </c>
      <c r="H37" s="6" t="s">
        <v>11</v>
      </c>
      <c r="I37" s="17"/>
      <c r="J37" s="17"/>
      <c r="K37" s="17"/>
      <c r="L37" s="17"/>
    </row>
    <row r="38" spans="1:12" s="24" customFormat="1" ht="15" x14ac:dyDescent="0.25">
      <c r="A38" s="4" t="s">
        <v>54</v>
      </c>
      <c r="B38" s="5" t="s">
        <v>55</v>
      </c>
      <c r="C38" s="5" t="s">
        <v>8</v>
      </c>
      <c r="D38" s="5" t="s">
        <v>9</v>
      </c>
      <c r="E38" s="5" t="s">
        <v>17</v>
      </c>
      <c r="F38" s="5" t="s">
        <v>10</v>
      </c>
      <c r="G38" s="5" t="s">
        <v>11</v>
      </c>
      <c r="H38" s="6" t="s">
        <v>11</v>
      </c>
      <c r="I38" s="17"/>
      <c r="J38" s="17"/>
      <c r="K38" s="17"/>
      <c r="L38" s="17"/>
    </row>
    <row r="39" spans="1:12" s="24" customFormat="1" ht="15" x14ac:dyDescent="0.25">
      <c r="A39" s="4" t="s">
        <v>56</v>
      </c>
      <c r="B39" s="5" t="s">
        <v>55</v>
      </c>
      <c r="C39" s="5" t="s">
        <v>8</v>
      </c>
      <c r="D39" s="5" t="s">
        <v>9</v>
      </c>
      <c r="E39" s="5" t="s">
        <v>17</v>
      </c>
      <c r="F39" s="5" t="s">
        <v>10</v>
      </c>
      <c r="G39" s="5" t="s">
        <v>11</v>
      </c>
      <c r="H39" s="6" t="s">
        <v>11</v>
      </c>
      <c r="I39" s="17"/>
      <c r="J39" s="17"/>
      <c r="K39" s="17"/>
      <c r="L39" s="17"/>
    </row>
    <row r="40" spans="1:12" s="24" customFormat="1" ht="15" x14ac:dyDescent="0.25">
      <c r="A40" s="4" t="s">
        <v>57</v>
      </c>
      <c r="B40" s="5" t="s">
        <v>55</v>
      </c>
      <c r="C40" s="5" t="s">
        <v>8</v>
      </c>
      <c r="D40" s="5" t="s">
        <v>9</v>
      </c>
      <c r="E40" s="5">
        <v>1</v>
      </c>
      <c r="F40" s="5" t="s">
        <v>10</v>
      </c>
      <c r="G40" s="5" t="s">
        <v>11</v>
      </c>
      <c r="H40" s="6" t="s">
        <v>9</v>
      </c>
      <c r="I40" s="17"/>
      <c r="J40" s="17"/>
      <c r="K40" s="17"/>
      <c r="L40" s="17"/>
    </row>
    <row r="41" spans="1:12" s="24" customFormat="1" ht="15" x14ac:dyDescent="0.25">
      <c r="A41" s="4" t="s">
        <v>58</v>
      </c>
      <c r="B41" s="5" t="s">
        <v>55</v>
      </c>
      <c r="C41" s="5" t="s">
        <v>8</v>
      </c>
      <c r="D41" s="5" t="s">
        <v>9</v>
      </c>
      <c r="E41" s="5">
        <v>1</v>
      </c>
      <c r="F41" s="5" t="s">
        <v>10</v>
      </c>
      <c r="G41" s="5" t="s">
        <v>11</v>
      </c>
      <c r="H41" s="6" t="s">
        <v>9</v>
      </c>
      <c r="I41" s="17"/>
      <c r="J41" s="17"/>
      <c r="K41" s="17"/>
      <c r="L41" s="17"/>
    </row>
    <row r="42" spans="1:12" s="24" customFormat="1" ht="15" x14ac:dyDescent="0.25">
      <c r="A42" s="4" t="s">
        <v>59</v>
      </c>
      <c r="B42" s="5" t="s">
        <v>55</v>
      </c>
      <c r="C42" s="5" t="s">
        <v>16</v>
      </c>
      <c r="D42" s="5" t="s">
        <v>9</v>
      </c>
      <c r="E42" s="5" t="s">
        <v>17</v>
      </c>
      <c r="F42" s="5" t="s">
        <v>24</v>
      </c>
      <c r="G42" s="5" t="s">
        <v>11</v>
      </c>
      <c r="H42" s="6" t="s">
        <v>9</v>
      </c>
      <c r="I42" s="17"/>
      <c r="J42" s="17"/>
      <c r="K42" s="17"/>
      <c r="L42" s="17"/>
    </row>
    <row r="43" spans="1:12" s="24" customFormat="1" ht="15" x14ac:dyDescent="0.25">
      <c r="A43" s="4" t="s">
        <v>60</v>
      </c>
      <c r="B43" s="5" t="s">
        <v>55</v>
      </c>
      <c r="C43" s="5" t="s">
        <v>16</v>
      </c>
      <c r="D43" s="5" t="s">
        <v>9</v>
      </c>
      <c r="E43" s="5">
        <v>1</v>
      </c>
      <c r="F43" s="5" t="s">
        <v>24</v>
      </c>
      <c r="G43" s="5" t="s">
        <v>11</v>
      </c>
      <c r="H43" s="6" t="s">
        <v>9</v>
      </c>
      <c r="I43" s="17"/>
      <c r="J43" s="17"/>
      <c r="K43" s="17"/>
      <c r="L43" s="17"/>
    </row>
    <row r="44" spans="1:12" s="24" customFormat="1" ht="15" x14ac:dyDescent="0.25">
      <c r="A44" s="4" t="s">
        <v>61</v>
      </c>
      <c r="B44" s="5" t="s">
        <v>55</v>
      </c>
      <c r="C44" s="5" t="s">
        <v>16</v>
      </c>
      <c r="D44" s="5" t="s">
        <v>9</v>
      </c>
      <c r="E44" s="5" t="s">
        <v>17</v>
      </c>
      <c r="F44" s="5" t="s">
        <v>24</v>
      </c>
      <c r="G44" s="5" t="s">
        <v>11</v>
      </c>
      <c r="H44" s="6" t="s">
        <v>9</v>
      </c>
      <c r="I44" s="17"/>
      <c r="J44" s="17"/>
      <c r="K44" s="17"/>
      <c r="L44" s="17"/>
    </row>
    <row r="45" spans="1:12" s="24" customFormat="1" ht="15" x14ac:dyDescent="0.25">
      <c r="A45" s="4" t="s">
        <v>62</v>
      </c>
      <c r="B45" s="5" t="s">
        <v>55</v>
      </c>
      <c r="C45" s="5" t="s">
        <v>16</v>
      </c>
      <c r="D45" s="5" t="s">
        <v>9</v>
      </c>
      <c r="E45" s="5" t="s">
        <v>17</v>
      </c>
      <c r="F45" s="5" t="s">
        <v>10</v>
      </c>
      <c r="G45" s="5" t="s">
        <v>9</v>
      </c>
      <c r="H45" s="6" t="s">
        <v>11</v>
      </c>
      <c r="I45" s="17"/>
      <c r="J45" s="17"/>
      <c r="K45" s="17"/>
      <c r="L45" s="17"/>
    </row>
    <row r="46" spans="1:12" s="24" customFormat="1" ht="15" x14ac:dyDescent="0.25">
      <c r="A46" s="4" t="s">
        <v>63</v>
      </c>
      <c r="B46" s="5" t="s">
        <v>55</v>
      </c>
      <c r="C46" s="5" t="s">
        <v>28</v>
      </c>
      <c r="D46" s="5" t="s">
        <v>9</v>
      </c>
      <c r="E46" s="5" t="s">
        <v>17</v>
      </c>
      <c r="F46" s="5" t="s">
        <v>10</v>
      </c>
      <c r="G46" s="5" t="s">
        <v>11</v>
      </c>
      <c r="H46" s="6" t="s">
        <v>9</v>
      </c>
      <c r="I46" s="17"/>
      <c r="J46" s="17"/>
      <c r="K46" s="17"/>
      <c r="L46" s="17"/>
    </row>
    <row r="47" spans="1:12" s="24" customFormat="1" ht="15" x14ac:dyDescent="0.25">
      <c r="A47" s="4" t="s">
        <v>64</v>
      </c>
      <c r="B47" s="5" t="s">
        <v>55</v>
      </c>
      <c r="C47" s="5" t="s">
        <v>28</v>
      </c>
      <c r="D47" s="5" t="s">
        <v>11</v>
      </c>
      <c r="E47" s="5">
        <v>1</v>
      </c>
      <c r="F47" s="5" t="s">
        <v>24</v>
      </c>
      <c r="G47" s="5" t="s">
        <v>11</v>
      </c>
      <c r="H47" s="6" t="s">
        <v>9</v>
      </c>
      <c r="I47" s="17"/>
      <c r="J47" s="17"/>
      <c r="K47" s="17"/>
      <c r="L47" s="17"/>
    </row>
    <row r="48" spans="1:12" s="24" customFormat="1" ht="15" x14ac:dyDescent="0.25">
      <c r="A48" s="4" t="s">
        <v>65</v>
      </c>
      <c r="B48" s="5" t="s">
        <v>55</v>
      </c>
      <c r="C48" s="5" t="s">
        <v>28</v>
      </c>
      <c r="D48" s="5" t="s">
        <v>11</v>
      </c>
      <c r="E48" s="5">
        <v>1</v>
      </c>
      <c r="F48" s="5" t="s">
        <v>10</v>
      </c>
      <c r="G48" s="5" t="s">
        <v>9</v>
      </c>
      <c r="H48" s="6" t="s">
        <v>9</v>
      </c>
      <c r="I48" s="17"/>
      <c r="J48" s="17"/>
      <c r="K48" s="17"/>
      <c r="L48" s="17"/>
    </row>
    <row r="49" spans="1:12" s="24" customFormat="1" ht="15" x14ac:dyDescent="0.25">
      <c r="A49" s="4" t="s">
        <v>66</v>
      </c>
      <c r="B49" s="5" t="s">
        <v>55</v>
      </c>
      <c r="C49" s="5" t="s">
        <v>34</v>
      </c>
      <c r="D49" s="5" t="s">
        <v>9</v>
      </c>
      <c r="E49" s="5" t="s">
        <v>17</v>
      </c>
      <c r="F49" s="5" t="s">
        <v>10</v>
      </c>
      <c r="G49" s="5" t="s">
        <v>11</v>
      </c>
      <c r="H49" s="6" t="s">
        <v>9</v>
      </c>
      <c r="I49" s="17"/>
      <c r="J49" s="17"/>
      <c r="K49" s="17"/>
      <c r="L49" s="17"/>
    </row>
    <row r="50" spans="1:12" s="24" customFormat="1" ht="15" x14ac:dyDescent="0.25">
      <c r="A50" s="4" t="s">
        <v>67</v>
      </c>
      <c r="B50" s="5" t="s">
        <v>55</v>
      </c>
      <c r="C50" s="5" t="s">
        <v>34</v>
      </c>
      <c r="D50" s="5" t="s">
        <v>11</v>
      </c>
      <c r="E50" s="5">
        <v>1</v>
      </c>
      <c r="F50" s="5" t="s">
        <v>10</v>
      </c>
      <c r="G50" s="5" t="s">
        <v>11</v>
      </c>
      <c r="H50" s="6" t="s">
        <v>9</v>
      </c>
      <c r="I50" s="17"/>
      <c r="J50" s="17"/>
      <c r="K50" s="17"/>
      <c r="L50" s="17"/>
    </row>
    <row r="51" spans="1:12" s="24" customFormat="1" ht="15" x14ac:dyDescent="0.25">
      <c r="A51" s="4" t="s">
        <v>68</v>
      </c>
      <c r="B51" s="5" t="s">
        <v>69</v>
      </c>
      <c r="C51" s="5" t="s">
        <v>8</v>
      </c>
      <c r="D51" s="5" t="s">
        <v>9</v>
      </c>
      <c r="E51" s="5">
        <v>1</v>
      </c>
      <c r="F51" s="5" t="s">
        <v>24</v>
      </c>
      <c r="G51" s="5" t="s">
        <v>9</v>
      </c>
      <c r="H51" s="6" t="s">
        <v>9</v>
      </c>
      <c r="I51" s="17"/>
      <c r="J51" s="17"/>
      <c r="K51" s="17"/>
      <c r="L51" s="17"/>
    </row>
    <row r="52" spans="1:12" s="24" customFormat="1" ht="15" x14ac:dyDescent="0.25">
      <c r="A52" s="4" t="s">
        <v>70</v>
      </c>
      <c r="B52" s="5" t="s">
        <v>69</v>
      </c>
      <c r="C52" s="5" t="s">
        <v>8</v>
      </c>
      <c r="D52" s="5" t="s">
        <v>9</v>
      </c>
      <c r="E52" s="5">
        <v>1</v>
      </c>
      <c r="F52" s="5" t="s">
        <v>10</v>
      </c>
      <c r="G52" s="5" t="s">
        <v>11</v>
      </c>
      <c r="H52" s="6" t="s">
        <v>9</v>
      </c>
      <c r="I52" s="17"/>
      <c r="J52" s="17"/>
      <c r="K52" s="17"/>
      <c r="L52" s="17"/>
    </row>
    <row r="53" spans="1:12" s="24" customFormat="1" ht="15" x14ac:dyDescent="0.25">
      <c r="A53" s="4" t="s">
        <v>71</v>
      </c>
      <c r="B53" s="5" t="s">
        <v>69</v>
      </c>
      <c r="C53" s="5" t="s">
        <v>8</v>
      </c>
      <c r="D53" s="5" t="s">
        <v>9</v>
      </c>
      <c r="E53" s="5">
        <v>2</v>
      </c>
      <c r="F53" s="5" t="s">
        <v>24</v>
      </c>
      <c r="G53" s="5" t="s">
        <v>11</v>
      </c>
      <c r="H53" s="6" t="s">
        <v>9</v>
      </c>
      <c r="I53" s="17"/>
      <c r="J53" s="17"/>
      <c r="K53" s="17"/>
      <c r="L53" s="17"/>
    </row>
    <row r="54" spans="1:12" s="24" customFormat="1" ht="15" x14ac:dyDescent="0.25">
      <c r="A54" s="4" t="s">
        <v>72</v>
      </c>
      <c r="B54" s="5" t="s">
        <v>69</v>
      </c>
      <c r="C54" s="5" t="s">
        <v>16</v>
      </c>
      <c r="D54" s="5" t="s">
        <v>11</v>
      </c>
      <c r="E54" s="5">
        <v>1</v>
      </c>
      <c r="F54" s="5" t="s">
        <v>24</v>
      </c>
      <c r="G54" s="5" t="s">
        <v>9</v>
      </c>
      <c r="H54" s="6" t="s">
        <v>9</v>
      </c>
      <c r="I54" s="17"/>
      <c r="J54" s="17"/>
      <c r="K54" s="17"/>
      <c r="L54" s="17"/>
    </row>
    <row r="55" spans="1:12" s="24" customFormat="1" ht="15" x14ac:dyDescent="0.25">
      <c r="A55" s="4" t="s">
        <v>73</v>
      </c>
      <c r="B55" s="5" t="s">
        <v>69</v>
      </c>
      <c r="C55" s="5" t="s">
        <v>16</v>
      </c>
      <c r="D55" s="5" t="s">
        <v>11</v>
      </c>
      <c r="E55" s="5">
        <v>1</v>
      </c>
      <c r="F55" s="5" t="s">
        <v>10</v>
      </c>
      <c r="G55" s="5" t="s">
        <v>11</v>
      </c>
      <c r="H55" s="6" t="s">
        <v>11</v>
      </c>
      <c r="I55" s="17"/>
      <c r="J55" s="17"/>
      <c r="K55" s="17"/>
      <c r="L55" s="17"/>
    </row>
    <row r="56" spans="1:12" s="24" customFormat="1" ht="15" x14ac:dyDescent="0.25">
      <c r="A56" s="4" t="s">
        <v>74</v>
      </c>
      <c r="B56" s="5" t="s">
        <v>69</v>
      </c>
      <c r="C56" s="5" t="s">
        <v>16</v>
      </c>
      <c r="D56" s="5" t="s">
        <v>9</v>
      </c>
      <c r="E56" s="5">
        <v>2</v>
      </c>
      <c r="F56" s="5" t="s">
        <v>24</v>
      </c>
      <c r="G56" s="5" t="s">
        <v>11</v>
      </c>
      <c r="H56" s="6" t="s">
        <v>11</v>
      </c>
      <c r="I56" s="17"/>
      <c r="J56" s="17"/>
      <c r="K56" s="17"/>
      <c r="L56" s="17"/>
    </row>
    <row r="57" spans="1:12" s="24" customFormat="1" ht="15" x14ac:dyDescent="0.25">
      <c r="A57" s="4" t="s">
        <v>75</v>
      </c>
      <c r="B57" s="5" t="s">
        <v>69</v>
      </c>
      <c r="C57" s="5" t="s">
        <v>16</v>
      </c>
      <c r="D57" s="5" t="s">
        <v>9</v>
      </c>
      <c r="E57" s="5" t="s">
        <v>17</v>
      </c>
      <c r="F57" s="5" t="s">
        <v>24</v>
      </c>
      <c r="G57" s="5" t="s">
        <v>9</v>
      </c>
      <c r="H57" s="6" t="s">
        <v>11</v>
      </c>
      <c r="I57" s="17"/>
      <c r="J57" s="17"/>
      <c r="K57" s="17"/>
      <c r="L57" s="17"/>
    </row>
    <row r="58" spans="1:12" s="24" customFormat="1" ht="15" x14ac:dyDescent="0.25">
      <c r="A58" s="4" t="s">
        <v>76</v>
      </c>
      <c r="B58" s="5" t="s">
        <v>69</v>
      </c>
      <c r="C58" s="5" t="s">
        <v>28</v>
      </c>
      <c r="D58" s="5" t="s">
        <v>9</v>
      </c>
      <c r="E58" s="5" t="s">
        <v>17</v>
      </c>
      <c r="F58" s="5" t="s">
        <v>24</v>
      </c>
      <c r="G58" s="5" t="s">
        <v>11</v>
      </c>
      <c r="H58" s="6" t="s">
        <v>9</v>
      </c>
      <c r="I58" s="17"/>
      <c r="J58" s="17"/>
      <c r="K58" s="17"/>
      <c r="L58" s="17"/>
    </row>
    <row r="59" spans="1:12" s="24" customFormat="1" ht="15" x14ac:dyDescent="0.25">
      <c r="A59" s="4" t="s">
        <v>77</v>
      </c>
      <c r="B59" s="5" t="s">
        <v>69</v>
      </c>
      <c r="C59" s="5" t="s">
        <v>28</v>
      </c>
      <c r="D59" s="5" t="s">
        <v>9</v>
      </c>
      <c r="E59" s="5" t="s">
        <v>17</v>
      </c>
      <c r="F59" s="5" t="s">
        <v>10</v>
      </c>
      <c r="G59" s="5" t="s">
        <v>11</v>
      </c>
      <c r="H59" s="6" t="s">
        <v>9</v>
      </c>
      <c r="I59" s="17"/>
      <c r="J59" s="17"/>
      <c r="K59" s="17"/>
      <c r="L59" s="17"/>
    </row>
    <row r="60" spans="1:12" s="24" customFormat="1" ht="15" x14ac:dyDescent="0.25">
      <c r="A60" s="4" t="s">
        <v>78</v>
      </c>
      <c r="B60" s="5" t="s">
        <v>69</v>
      </c>
      <c r="C60" s="5" t="s">
        <v>28</v>
      </c>
      <c r="D60" s="5" t="s">
        <v>11</v>
      </c>
      <c r="E60" s="5">
        <v>1</v>
      </c>
      <c r="F60" s="5" t="s">
        <v>24</v>
      </c>
      <c r="G60" s="5" t="s">
        <v>11</v>
      </c>
      <c r="H60" s="6" t="s">
        <v>9</v>
      </c>
      <c r="I60" s="17"/>
      <c r="J60" s="17"/>
      <c r="K60" s="17"/>
      <c r="L60" s="17"/>
    </row>
    <row r="61" spans="1:12" s="24" customFormat="1" ht="15" x14ac:dyDescent="0.25">
      <c r="A61" s="4" t="s">
        <v>79</v>
      </c>
      <c r="B61" s="5" t="s">
        <v>69</v>
      </c>
      <c r="C61" s="5" t="s">
        <v>28</v>
      </c>
      <c r="D61" s="5" t="s">
        <v>11</v>
      </c>
      <c r="E61" s="5" t="s">
        <v>17</v>
      </c>
      <c r="F61" s="5" t="s">
        <v>24</v>
      </c>
      <c r="G61" s="5" t="s">
        <v>11</v>
      </c>
      <c r="H61" s="6" t="s">
        <v>9</v>
      </c>
      <c r="I61" s="17"/>
      <c r="J61" s="17"/>
      <c r="K61" s="17"/>
      <c r="L61" s="17"/>
    </row>
    <row r="62" spans="1:12" s="24" customFormat="1" ht="15" x14ac:dyDescent="0.25">
      <c r="A62" s="4" t="s">
        <v>80</v>
      </c>
      <c r="B62" s="5" t="s">
        <v>69</v>
      </c>
      <c r="C62" s="5" t="s">
        <v>28</v>
      </c>
      <c r="D62" s="5" t="s">
        <v>11</v>
      </c>
      <c r="E62" s="5" t="s">
        <v>17</v>
      </c>
      <c r="F62" s="5" t="s">
        <v>10</v>
      </c>
      <c r="G62" s="5" t="s">
        <v>11</v>
      </c>
      <c r="H62" s="6" t="s">
        <v>11</v>
      </c>
      <c r="I62" s="17"/>
      <c r="J62" s="17"/>
      <c r="K62" s="17"/>
      <c r="L62" s="17"/>
    </row>
    <row r="63" spans="1:12" s="24" customFormat="1" ht="15" x14ac:dyDescent="0.25">
      <c r="A63" s="4" t="s">
        <v>81</v>
      </c>
      <c r="B63" s="5" t="s">
        <v>69</v>
      </c>
      <c r="C63" s="5" t="s">
        <v>28</v>
      </c>
      <c r="D63" s="5" t="s">
        <v>11</v>
      </c>
      <c r="E63" s="5" t="s">
        <v>17</v>
      </c>
      <c r="F63" s="5" t="s">
        <v>24</v>
      </c>
      <c r="G63" s="5" t="s">
        <v>9</v>
      </c>
      <c r="H63" s="6" t="s">
        <v>11</v>
      </c>
      <c r="I63" s="17"/>
      <c r="J63" s="17"/>
      <c r="K63" s="17"/>
      <c r="L63" s="17"/>
    </row>
    <row r="64" spans="1:12" s="24" customFormat="1" ht="15" x14ac:dyDescent="0.25">
      <c r="A64" s="4" t="s">
        <v>82</v>
      </c>
      <c r="B64" s="5" t="s">
        <v>69</v>
      </c>
      <c r="C64" s="5" t="s">
        <v>28</v>
      </c>
      <c r="D64" s="5" t="s">
        <v>11</v>
      </c>
      <c r="E64" s="5" t="s">
        <v>17</v>
      </c>
      <c r="F64" s="5" t="s">
        <v>24</v>
      </c>
      <c r="G64" s="5" t="s">
        <v>9</v>
      </c>
      <c r="H64" s="6" t="s">
        <v>9</v>
      </c>
      <c r="I64" s="17"/>
      <c r="J64" s="17"/>
      <c r="K64" s="17"/>
      <c r="L64" s="17"/>
    </row>
    <row r="65" spans="1:17" s="24" customFormat="1" ht="15" x14ac:dyDescent="0.25">
      <c r="A65" s="4" t="s">
        <v>83</v>
      </c>
      <c r="B65" s="5" t="s">
        <v>69</v>
      </c>
      <c r="C65" s="5" t="s">
        <v>28</v>
      </c>
      <c r="D65" s="5" t="s">
        <v>11</v>
      </c>
      <c r="E65" s="5" t="s">
        <v>17</v>
      </c>
      <c r="F65" s="5" t="s">
        <v>10</v>
      </c>
      <c r="G65" s="5" t="s">
        <v>9</v>
      </c>
      <c r="H65" s="6" t="s">
        <v>9</v>
      </c>
      <c r="I65" s="17"/>
      <c r="J65" s="17"/>
      <c r="K65" s="17"/>
      <c r="L65" s="17"/>
    </row>
    <row r="66" spans="1:17" s="24" customFormat="1" ht="15" x14ac:dyDescent="0.25">
      <c r="A66" s="4" t="s">
        <v>84</v>
      </c>
      <c r="B66" s="5" t="s">
        <v>69</v>
      </c>
      <c r="C66" s="5" t="s">
        <v>28</v>
      </c>
      <c r="D66" s="5" t="s">
        <v>11</v>
      </c>
      <c r="E66" s="5" t="s">
        <v>17</v>
      </c>
      <c r="F66" s="5" t="s">
        <v>24</v>
      </c>
      <c r="G66" s="5" t="s">
        <v>11</v>
      </c>
      <c r="H66" s="6" t="s">
        <v>11</v>
      </c>
      <c r="I66" s="17"/>
      <c r="J66" s="17"/>
      <c r="K66" s="17"/>
      <c r="L66" s="17"/>
    </row>
    <row r="67" spans="1:17" s="24" customFormat="1" ht="15" x14ac:dyDescent="0.25">
      <c r="A67" s="4" t="s">
        <v>85</v>
      </c>
      <c r="B67" s="5" t="s">
        <v>69</v>
      </c>
      <c r="C67" s="5" t="s">
        <v>28</v>
      </c>
      <c r="D67" s="5" t="s">
        <v>11</v>
      </c>
      <c r="E67" s="5" t="s">
        <v>17</v>
      </c>
      <c r="F67" s="5" t="s">
        <v>10</v>
      </c>
      <c r="G67" s="5" t="s">
        <v>11</v>
      </c>
      <c r="H67" s="6" t="s">
        <v>11</v>
      </c>
      <c r="I67" s="17"/>
      <c r="J67" s="17"/>
      <c r="K67" s="17"/>
      <c r="L67" s="17"/>
    </row>
    <row r="68" spans="1:17" s="24" customFormat="1" ht="15" x14ac:dyDescent="0.25">
      <c r="A68" s="4" t="s">
        <v>86</v>
      </c>
      <c r="B68" s="5" t="s">
        <v>69</v>
      </c>
      <c r="C68" s="5" t="s">
        <v>28</v>
      </c>
      <c r="D68" s="5" t="s">
        <v>11</v>
      </c>
      <c r="E68" s="5">
        <v>2</v>
      </c>
      <c r="F68" s="5" t="s">
        <v>24</v>
      </c>
      <c r="G68" s="5" t="s">
        <v>11</v>
      </c>
      <c r="H68" s="6" t="s">
        <v>9</v>
      </c>
      <c r="I68" s="17"/>
      <c r="J68" s="17"/>
      <c r="K68" s="17"/>
      <c r="L68" s="17"/>
    </row>
    <row r="69" spans="1:17" s="24" customFormat="1" ht="15" x14ac:dyDescent="0.25">
      <c r="A69" s="4" t="s">
        <v>87</v>
      </c>
      <c r="B69" s="5" t="s">
        <v>69</v>
      </c>
      <c r="C69" s="5" t="s">
        <v>34</v>
      </c>
      <c r="D69" s="5" t="s">
        <v>9</v>
      </c>
      <c r="E69" s="5" t="s">
        <v>17</v>
      </c>
      <c r="F69" s="5" t="s">
        <v>24</v>
      </c>
      <c r="G69" s="5" t="s">
        <v>11</v>
      </c>
      <c r="H69" s="6" t="s">
        <v>9</v>
      </c>
      <c r="I69" s="17"/>
      <c r="J69" s="17"/>
      <c r="K69" s="17"/>
      <c r="L69" s="17"/>
    </row>
    <row r="70" spans="1:17" s="24" customFormat="1" ht="15" x14ac:dyDescent="0.25">
      <c r="A70" s="4" t="s">
        <v>88</v>
      </c>
      <c r="B70" s="5" t="s">
        <v>69</v>
      </c>
      <c r="C70" s="5" t="s">
        <v>34</v>
      </c>
      <c r="D70" s="5" t="s">
        <v>9</v>
      </c>
      <c r="E70" s="5" t="s">
        <v>17</v>
      </c>
      <c r="F70" s="5" t="s">
        <v>24</v>
      </c>
      <c r="G70" s="5" t="s">
        <v>11</v>
      </c>
      <c r="H70" s="6" t="s">
        <v>9</v>
      </c>
      <c r="I70" s="17"/>
      <c r="J70" s="17"/>
      <c r="K70" s="17"/>
      <c r="L70" s="17"/>
    </row>
    <row r="71" spans="1:17" s="24" customFormat="1" ht="15" x14ac:dyDescent="0.25">
      <c r="A71" s="4" t="s">
        <v>89</v>
      </c>
      <c r="B71" s="5" t="s">
        <v>69</v>
      </c>
      <c r="C71" s="5" t="s">
        <v>34</v>
      </c>
      <c r="D71" s="5" t="s">
        <v>9</v>
      </c>
      <c r="E71" s="5" t="s">
        <v>17</v>
      </c>
      <c r="F71" s="5" t="s">
        <v>10</v>
      </c>
      <c r="G71" s="5" t="s">
        <v>11</v>
      </c>
      <c r="H71" s="6" t="s">
        <v>9</v>
      </c>
      <c r="I71" s="17"/>
      <c r="J71" s="17"/>
      <c r="K71" s="17"/>
      <c r="L71" s="17"/>
    </row>
    <row r="72" spans="1:17" s="24" customFormat="1" ht="15" x14ac:dyDescent="0.25">
      <c r="A72" s="4" t="s">
        <v>90</v>
      </c>
      <c r="B72" s="5" t="s">
        <v>69</v>
      </c>
      <c r="C72" s="5" t="s">
        <v>34</v>
      </c>
      <c r="D72" s="5" t="s">
        <v>11</v>
      </c>
      <c r="E72" s="5">
        <v>2</v>
      </c>
      <c r="F72" s="5" t="s">
        <v>24</v>
      </c>
      <c r="G72" s="5" t="s">
        <v>11</v>
      </c>
      <c r="H72" s="6" t="s">
        <v>9</v>
      </c>
      <c r="I72" s="17"/>
      <c r="J72" s="17"/>
      <c r="K72" s="17"/>
      <c r="L72" s="17"/>
    </row>
    <row r="73" spans="1:17" s="24" customFormat="1" ht="15" x14ac:dyDescent="0.25">
      <c r="A73" s="4" t="s">
        <v>91</v>
      </c>
      <c r="B73" s="5" t="s">
        <v>69</v>
      </c>
      <c r="C73" s="5" t="s">
        <v>34</v>
      </c>
      <c r="D73" s="5" t="s">
        <v>11</v>
      </c>
      <c r="E73" s="5">
        <v>2</v>
      </c>
      <c r="F73" s="5" t="s">
        <v>24</v>
      </c>
      <c r="G73" s="5" t="s">
        <v>11</v>
      </c>
      <c r="H73" s="6" t="s">
        <v>9</v>
      </c>
      <c r="I73" s="17"/>
      <c r="J73" s="17"/>
      <c r="K73" s="17"/>
      <c r="L73" s="17"/>
    </row>
    <row r="74" spans="1:17" s="24" customFormat="1" ht="15" x14ac:dyDescent="0.25">
      <c r="A74" s="4" t="s">
        <v>92</v>
      </c>
      <c r="B74" s="5" t="s">
        <v>69</v>
      </c>
      <c r="C74" s="5" t="s">
        <v>34</v>
      </c>
      <c r="D74" s="5" t="s">
        <v>11</v>
      </c>
      <c r="E74" s="5">
        <v>2</v>
      </c>
      <c r="F74" s="5" t="s">
        <v>10</v>
      </c>
      <c r="G74" s="5" t="s">
        <v>11</v>
      </c>
      <c r="H74" s="6" t="s">
        <v>9</v>
      </c>
      <c r="I74" s="17"/>
      <c r="J74" s="17"/>
      <c r="K74" s="17"/>
      <c r="L74" s="17"/>
      <c r="M74" s="17"/>
      <c r="N74" s="17"/>
      <c r="O74" s="17"/>
      <c r="P74" s="17"/>
      <c r="Q74" s="17"/>
    </row>
    <row r="75" spans="1:17" x14ac:dyDescent="0.25">
      <c r="A75" s="4" t="s">
        <v>93</v>
      </c>
      <c r="B75" s="5" t="s">
        <v>94</v>
      </c>
      <c r="C75" s="5" t="s">
        <v>8</v>
      </c>
      <c r="D75" s="5" t="s">
        <v>9</v>
      </c>
      <c r="E75" s="5">
        <v>1</v>
      </c>
      <c r="F75" s="5" t="s">
        <v>24</v>
      </c>
      <c r="G75" s="5" t="s">
        <v>11</v>
      </c>
      <c r="H75" s="6" t="s">
        <v>9</v>
      </c>
    </row>
    <row r="76" spans="1:17" x14ac:dyDescent="0.25">
      <c r="A76" s="4" t="s">
        <v>95</v>
      </c>
      <c r="B76" s="5" t="s">
        <v>94</v>
      </c>
      <c r="C76" s="5" t="s">
        <v>8</v>
      </c>
      <c r="D76" s="5" t="s">
        <v>9</v>
      </c>
      <c r="E76" s="5">
        <v>1</v>
      </c>
      <c r="F76" s="5" t="s">
        <v>24</v>
      </c>
      <c r="G76" s="5" t="s">
        <v>11</v>
      </c>
      <c r="H76" s="6" t="s">
        <v>9</v>
      </c>
    </row>
    <row r="77" spans="1:17" x14ac:dyDescent="0.25">
      <c r="A77" s="4" t="s">
        <v>96</v>
      </c>
      <c r="B77" s="5" t="s">
        <v>94</v>
      </c>
      <c r="C77" s="5" t="s">
        <v>8</v>
      </c>
      <c r="D77" s="5" t="s">
        <v>9</v>
      </c>
      <c r="E77" s="5">
        <v>1</v>
      </c>
      <c r="F77" s="5" t="s">
        <v>10</v>
      </c>
      <c r="G77" s="5" t="s">
        <v>11</v>
      </c>
      <c r="H77" s="6" t="s">
        <v>11</v>
      </c>
    </row>
    <row r="78" spans="1:17" x14ac:dyDescent="0.25">
      <c r="A78" s="4" t="s">
        <v>97</v>
      </c>
      <c r="B78" s="5" t="s">
        <v>94</v>
      </c>
      <c r="C78" s="5" t="s">
        <v>8</v>
      </c>
      <c r="D78" s="5" t="s">
        <v>9</v>
      </c>
      <c r="E78" s="5">
        <v>2</v>
      </c>
      <c r="F78" s="5" t="s">
        <v>10</v>
      </c>
      <c r="G78" s="5" t="s">
        <v>9</v>
      </c>
      <c r="H78" s="6" t="s">
        <v>9</v>
      </c>
    </row>
    <row r="79" spans="1:17" x14ac:dyDescent="0.25">
      <c r="A79" s="4" t="s">
        <v>98</v>
      </c>
      <c r="B79" s="5" t="s">
        <v>94</v>
      </c>
      <c r="C79" s="5" t="s">
        <v>16</v>
      </c>
      <c r="D79" s="5" t="s">
        <v>11</v>
      </c>
      <c r="E79" s="5">
        <v>1</v>
      </c>
      <c r="F79" s="5" t="s">
        <v>24</v>
      </c>
      <c r="G79" s="5" t="s">
        <v>9</v>
      </c>
      <c r="H79" s="6" t="s">
        <v>9</v>
      </c>
    </row>
    <row r="80" spans="1:17" x14ac:dyDescent="0.25">
      <c r="A80" s="4" t="s">
        <v>99</v>
      </c>
      <c r="B80" s="5" t="s">
        <v>94</v>
      </c>
      <c r="C80" s="5" t="s">
        <v>16</v>
      </c>
      <c r="D80" s="5" t="s">
        <v>9</v>
      </c>
      <c r="E80" s="5">
        <v>2</v>
      </c>
      <c r="F80" s="5" t="s">
        <v>24</v>
      </c>
      <c r="G80" s="5" t="s">
        <v>11</v>
      </c>
      <c r="H80" s="6" t="s">
        <v>9</v>
      </c>
    </row>
    <row r="81" spans="1:8" x14ac:dyDescent="0.25">
      <c r="A81" s="4" t="s">
        <v>100</v>
      </c>
      <c r="B81" s="5" t="s">
        <v>94</v>
      </c>
      <c r="C81" s="5" t="s">
        <v>16</v>
      </c>
      <c r="D81" s="5" t="s">
        <v>9</v>
      </c>
      <c r="E81" s="5">
        <v>2</v>
      </c>
      <c r="F81" s="5" t="s">
        <v>10</v>
      </c>
      <c r="G81" s="5" t="s">
        <v>11</v>
      </c>
      <c r="H81" s="6" t="s">
        <v>9</v>
      </c>
    </row>
    <row r="82" spans="1:8" x14ac:dyDescent="0.25">
      <c r="A82" s="4" t="s">
        <v>101</v>
      </c>
      <c r="B82" s="5" t="s">
        <v>94</v>
      </c>
      <c r="C82" s="5" t="s">
        <v>16</v>
      </c>
      <c r="D82" s="5" t="s">
        <v>9</v>
      </c>
      <c r="E82" s="5" t="s">
        <v>17</v>
      </c>
      <c r="F82" s="5" t="s">
        <v>10</v>
      </c>
      <c r="G82" s="5" t="s">
        <v>11</v>
      </c>
      <c r="H82" s="6" t="s">
        <v>9</v>
      </c>
    </row>
    <row r="83" spans="1:8" x14ac:dyDescent="0.25">
      <c r="A83" s="4" t="s">
        <v>102</v>
      </c>
      <c r="B83" s="5" t="s">
        <v>94</v>
      </c>
      <c r="C83" s="5" t="s">
        <v>34</v>
      </c>
      <c r="D83" s="5" t="s">
        <v>9</v>
      </c>
      <c r="E83" s="5" t="s">
        <v>17</v>
      </c>
      <c r="F83" s="5" t="s">
        <v>10</v>
      </c>
      <c r="G83" s="5" t="s">
        <v>9</v>
      </c>
      <c r="H83" s="6" t="s">
        <v>9</v>
      </c>
    </row>
    <row r="84" spans="1:8" x14ac:dyDescent="0.25">
      <c r="A84" s="4" t="s">
        <v>103</v>
      </c>
      <c r="B84" s="5" t="s">
        <v>94</v>
      </c>
      <c r="C84" s="5" t="s">
        <v>34</v>
      </c>
      <c r="D84" s="5" t="s">
        <v>9</v>
      </c>
      <c r="E84" s="5" t="s">
        <v>17</v>
      </c>
      <c r="F84" s="5" t="s">
        <v>10</v>
      </c>
      <c r="G84" s="5" t="s">
        <v>11</v>
      </c>
      <c r="H84" s="6" t="s">
        <v>9</v>
      </c>
    </row>
    <row r="85" spans="1:8" x14ac:dyDescent="0.25">
      <c r="A85" s="4" t="s">
        <v>104</v>
      </c>
      <c r="B85" s="5" t="s">
        <v>94</v>
      </c>
      <c r="C85" s="5" t="s">
        <v>34</v>
      </c>
      <c r="D85" s="5" t="s">
        <v>9</v>
      </c>
      <c r="E85" s="5" t="s">
        <v>17</v>
      </c>
      <c r="F85" s="5" t="s">
        <v>10</v>
      </c>
      <c r="G85" s="5" t="s">
        <v>11</v>
      </c>
      <c r="H85" s="6" t="s">
        <v>9</v>
      </c>
    </row>
    <row r="86" spans="1:8" x14ac:dyDescent="0.25">
      <c r="A86" s="4" t="s">
        <v>105</v>
      </c>
      <c r="B86" s="5" t="s">
        <v>94</v>
      </c>
      <c r="C86" s="5" t="s">
        <v>34</v>
      </c>
      <c r="D86" s="5" t="s">
        <v>9</v>
      </c>
      <c r="E86" s="5" t="s">
        <v>17</v>
      </c>
      <c r="F86" s="5" t="s">
        <v>24</v>
      </c>
      <c r="G86" s="5" t="s">
        <v>11</v>
      </c>
      <c r="H86" s="6" t="s">
        <v>9</v>
      </c>
    </row>
    <row r="87" spans="1:8" x14ac:dyDescent="0.25">
      <c r="A87" s="4" t="s">
        <v>106</v>
      </c>
      <c r="B87" s="5" t="s">
        <v>94</v>
      </c>
      <c r="C87" s="5" t="s">
        <v>34</v>
      </c>
      <c r="D87" s="5" t="s">
        <v>11</v>
      </c>
      <c r="E87" s="5">
        <v>1</v>
      </c>
      <c r="F87" s="5" t="s">
        <v>24</v>
      </c>
      <c r="G87" s="5" t="s">
        <v>11</v>
      </c>
      <c r="H87" s="6" t="s">
        <v>9</v>
      </c>
    </row>
    <row r="88" spans="1:8" x14ac:dyDescent="0.25">
      <c r="A88" s="4" t="s">
        <v>107</v>
      </c>
      <c r="B88" s="5" t="s">
        <v>94</v>
      </c>
      <c r="C88" s="5" t="s">
        <v>34</v>
      </c>
      <c r="D88" s="5" t="s">
        <v>11</v>
      </c>
      <c r="E88" s="5">
        <v>1</v>
      </c>
      <c r="F88" s="5" t="s">
        <v>24</v>
      </c>
      <c r="G88" s="5" t="s">
        <v>11</v>
      </c>
      <c r="H88" s="6" t="s">
        <v>9</v>
      </c>
    </row>
    <row r="89" spans="1:8" x14ac:dyDescent="0.25">
      <c r="A89" s="4" t="s">
        <v>108</v>
      </c>
      <c r="B89" s="5" t="s">
        <v>94</v>
      </c>
      <c r="C89" s="5" t="s">
        <v>34</v>
      </c>
      <c r="D89" s="5" t="s">
        <v>11</v>
      </c>
      <c r="E89" s="5">
        <v>1</v>
      </c>
      <c r="F89" s="5" t="s">
        <v>10</v>
      </c>
      <c r="G89" s="5" t="s">
        <v>11</v>
      </c>
      <c r="H89" s="6" t="s">
        <v>9</v>
      </c>
    </row>
    <row r="90" spans="1:8" x14ac:dyDescent="0.25">
      <c r="A90" s="4" t="s">
        <v>109</v>
      </c>
      <c r="B90" s="5" t="s">
        <v>94</v>
      </c>
      <c r="C90" s="5" t="s">
        <v>41</v>
      </c>
      <c r="D90" s="5" t="s">
        <v>11</v>
      </c>
      <c r="E90" s="5">
        <v>2</v>
      </c>
      <c r="F90" s="5" t="s">
        <v>24</v>
      </c>
      <c r="G90" s="5" t="s">
        <v>11</v>
      </c>
      <c r="H90" s="6" t="s">
        <v>11</v>
      </c>
    </row>
    <row r="91" spans="1:8" x14ac:dyDescent="0.25">
      <c r="A91" s="4" t="s">
        <v>110</v>
      </c>
      <c r="B91" s="5" t="s">
        <v>94</v>
      </c>
      <c r="C91" s="5" t="s">
        <v>41</v>
      </c>
      <c r="D91" s="5" t="s">
        <v>11</v>
      </c>
      <c r="E91" s="5">
        <v>2</v>
      </c>
      <c r="F91" s="5" t="s">
        <v>10</v>
      </c>
      <c r="G91" s="5" t="s">
        <v>11</v>
      </c>
      <c r="H91" s="6" t="s">
        <v>9</v>
      </c>
    </row>
    <row r="92" spans="1:8" x14ac:dyDescent="0.25">
      <c r="A92" s="4" t="s">
        <v>111</v>
      </c>
      <c r="B92" s="5" t="s">
        <v>94</v>
      </c>
      <c r="C92" s="5" t="s">
        <v>41</v>
      </c>
      <c r="D92" s="5" t="s">
        <v>11</v>
      </c>
      <c r="E92" s="5">
        <v>2</v>
      </c>
      <c r="F92" s="5" t="s">
        <v>10</v>
      </c>
      <c r="G92" s="5" t="s">
        <v>11</v>
      </c>
      <c r="H92" s="6" t="s">
        <v>9</v>
      </c>
    </row>
    <row r="93" spans="1:8" x14ac:dyDescent="0.25">
      <c r="A93" s="4" t="s">
        <v>112</v>
      </c>
      <c r="B93" s="5" t="s">
        <v>94</v>
      </c>
      <c r="C93" s="5" t="s">
        <v>41</v>
      </c>
      <c r="D93" s="5" t="s">
        <v>11</v>
      </c>
      <c r="E93" s="5">
        <v>2</v>
      </c>
      <c r="F93" s="5" t="s">
        <v>10</v>
      </c>
      <c r="G93" s="5" t="s">
        <v>11</v>
      </c>
      <c r="H93" s="6" t="s">
        <v>9</v>
      </c>
    </row>
    <row r="94" spans="1:8" x14ac:dyDescent="0.25">
      <c r="A94" s="4" t="s">
        <v>113</v>
      </c>
      <c r="B94" s="5" t="s">
        <v>94</v>
      </c>
      <c r="C94" s="5" t="s">
        <v>41</v>
      </c>
      <c r="D94" s="5" t="s">
        <v>11</v>
      </c>
      <c r="E94" s="5" t="s">
        <v>17</v>
      </c>
      <c r="F94" s="5" t="s">
        <v>24</v>
      </c>
      <c r="G94" s="5" t="s">
        <v>11</v>
      </c>
      <c r="H94" s="6" t="s">
        <v>9</v>
      </c>
    </row>
    <row r="95" spans="1:8" x14ac:dyDescent="0.25">
      <c r="A95" s="4" t="s">
        <v>114</v>
      </c>
      <c r="B95" s="5" t="s">
        <v>94</v>
      </c>
      <c r="C95" s="5" t="s">
        <v>41</v>
      </c>
      <c r="D95" s="5" t="s">
        <v>11</v>
      </c>
      <c r="E95" s="5" t="s">
        <v>17</v>
      </c>
      <c r="F95" s="5" t="s">
        <v>24</v>
      </c>
      <c r="G95" s="5" t="s">
        <v>11</v>
      </c>
      <c r="H95" s="6" t="s">
        <v>9</v>
      </c>
    </row>
    <row r="96" spans="1:8" x14ac:dyDescent="0.25">
      <c r="A96" s="4" t="s">
        <v>115</v>
      </c>
      <c r="B96" s="5" t="s">
        <v>94</v>
      </c>
      <c r="C96" s="5" t="s">
        <v>41</v>
      </c>
      <c r="D96" s="5" t="s">
        <v>11</v>
      </c>
      <c r="E96" s="5" t="s">
        <v>17</v>
      </c>
      <c r="F96" s="5" t="s">
        <v>10</v>
      </c>
      <c r="G96" s="5" t="s">
        <v>11</v>
      </c>
      <c r="H96" s="6" t="s">
        <v>9</v>
      </c>
    </row>
    <row r="97" spans="1:8" x14ac:dyDescent="0.25">
      <c r="A97" s="4" t="s">
        <v>116</v>
      </c>
      <c r="B97" s="5" t="s">
        <v>94</v>
      </c>
      <c r="C97" s="5" t="s">
        <v>41</v>
      </c>
      <c r="D97" s="5" t="s">
        <v>11</v>
      </c>
      <c r="E97" s="5" t="s">
        <v>17</v>
      </c>
      <c r="F97" s="5" t="s">
        <v>10</v>
      </c>
      <c r="G97" s="5" t="s">
        <v>9</v>
      </c>
      <c r="H97" s="6" t="s">
        <v>9</v>
      </c>
    </row>
    <row r="98" spans="1:8" x14ac:dyDescent="0.25">
      <c r="A98" s="4" t="s">
        <v>117</v>
      </c>
      <c r="B98" s="5" t="s">
        <v>94</v>
      </c>
      <c r="C98" s="5" t="s">
        <v>50</v>
      </c>
      <c r="D98" s="5" t="s">
        <v>11</v>
      </c>
      <c r="E98" s="5" t="s">
        <v>17</v>
      </c>
      <c r="F98" s="5" t="s">
        <v>10</v>
      </c>
      <c r="G98" s="5" t="s">
        <v>9</v>
      </c>
      <c r="H98" s="6" t="s">
        <v>9</v>
      </c>
    </row>
    <row r="99" spans="1:8" x14ac:dyDescent="0.25">
      <c r="A99" s="4" t="s">
        <v>118</v>
      </c>
      <c r="B99" s="5" t="s">
        <v>94</v>
      </c>
      <c r="C99" s="5" t="s">
        <v>50</v>
      </c>
      <c r="D99" s="5" t="s">
        <v>11</v>
      </c>
      <c r="E99" s="5" t="s">
        <v>17</v>
      </c>
      <c r="F99" s="5" t="s">
        <v>10</v>
      </c>
      <c r="G99" s="5" t="s">
        <v>11</v>
      </c>
      <c r="H99" s="6" t="s">
        <v>9</v>
      </c>
    </row>
    <row r="100" spans="1:8" x14ac:dyDescent="0.25">
      <c r="A100" s="4" t="s">
        <v>119</v>
      </c>
      <c r="B100" s="5" t="s">
        <v>94</v>
      </c>
      <c r="C100" s="5" t="s">
        <v>50</v>
      </c>
      <c r="D100" s="5" t="s">
        <v>11</v>
      </c>
      <c r="E100" s="5" t="s">
        <v>17</v>
      </c>
      <c r="F100" s="5" t="s">
        <v>10</v>
      </c>
      <c r="G100" s="5" t="s">
        <v>11</v>
      </c>
      <c r="H100" s="6" t="s">
        <v>9</v>
      </c>
    </row>
    <row r="101" spans="1:8" ht="14.4" thickBot="1" x14ac:dyDescent="0.3">
      <c r="A101" s="7" t="s">
        <v>120</v>
      </c>
      <c r="B101" s="8" t="s">
        <v>94</v>
      </c>
      <c r="C101" s="8" t="s">
        <v>50</v>
      </c>
      <c r="D101" s="8" t="s">
        <v>11</v>
      </c>
      <c r="E101" s="8" t="s">
        <v>17</v>
      </c>
      <c r="F101" s="8" t="s">
        <v>10</v>
      </c>
      <c r="G101" s="8" t="s">
        <v>11</v>
      </c>
      <c r="H101" s="9" t="s">
        <v>9</v>
      </c>
    </row>
  </sheetData>
  <autoFilter ref="A1:H101" xr:uid="{3C74A7EB-F096-4AEC-9C6F-73AF3A3264C6}"/>
  <conditionalFormatting sqref="H2:H101 J6 L6 J4:L4 P17 O16:Q16 P19:P20">
    <cfRule type="containsText" dxfId="1687" priority="1" operator="containsText" text="Yes">
      <formula>NOT(ISERROR(SEARCH("Yes",H2)))</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9187F-C479-4AC7-B3A1-7230779EF9F0}">
  <dimension ref="A1:W17"/>
  <sheetViews>
    <sheetView topLeftCell="I1" workbookViewId="0">
      <selection activeCell="S13" sqref="S13"/>
    </sheetView>
  </sheetViews>
  <sheetFormatPr defaultRowHeight="15" x14ac:dyDescent="0.25"/>
  <cols>
    <col min="6" max="6" width="11" bestFit="1" customWidth="1"/>
    <col min="7" max="7" width="14.7265625" bestFit="1" customWidth="1"/>
    <col min="10" max="10" width="11.81640625" bestFit="1" customWidth="1"/>
    <col min="11" max="11" width="12.36328125" bestFit="1" customWidth="1"/>
    <col min="12" max="12" width="4" bestFit="1" customWidth="1"/>
    <col min="13" max="13" width="7.81640625" bestFit="1" customWidth="1"/>
    <col min="15" max="15" width="20.36328125" customWidth="1"/>
    <col min="16" max="16" width="24.08984375" customWidth="1"/>
    <col min="17" max="17" width="10.08984375" bestFit="1" customWidth="1"/>
  </cols>
  <sheetData>
    <row r="1" spans="1:23" ht="47.4" thickBot="1" x14ac:dyDescent="0.3">
      <c r="A1" s="14" t="s">
        <v>0</v>
      </c>
      <c r="B1" s="15" t="s">
        <v>1</v>
      </c>
      <c r="C1" s="15" t="s">
        <v>2</v>
      </c>
      <c r="D1" s="15" t="s">
        <v>3</v>
      </c>
      <c r="E1" s="15" t="s">
        <v>121</v>
      </c>
      <c r="F1" s="15" t="s">
        <v>122</v>
      </c>
      <c r="G1" s="15" t="s">
        <v>4</v>
      </c>
      <c r="H1" s="16" t="s">
        <v>5</v>
      </c>
      <c r="J1" s="94" t="s">
        <v>135</v>
      </c>
      <c r="K1" s="94"/>
      <c r="L1" s="94"/>
      <c r="M1" s="94"/>
      <c r="O1" s="39" t="s">
        <v>142</v>
      </c>
      <c r="P1" s="39" t="s">
        <v>143</v>
      </c>
    </row>
    <row r="2" spans="1:23" x14ac:dyDescent="0.25">
      <c r="A2" s="4" t="s">
        <v>40</v>
      </c>
      <c r="B2" s="5" t="s">
        <v>7</v>
      </c>
      <c r="C2" s="5" t="s">
        <v>41</v>
      </c>
      <c r="D2" s="5" t="s">
        <v>11</v>
      </c>
      <c r="E2" s="5" t="s">
        <v>17</v>
      </c>
      <c r="F2" s="5" t="s">
        <v>10</v>
      </c>
      <c r="G2" s="5" t="s">
        <v>9</v>
      </c>
      <c r="H2" s="6" t="s">
        <v>11</v>
      </c>
      <c r="J2" s="28" t="s">
        <v>129</v>
      </c>
      <c r="K2" s="28" t="s">
        <v>132</v>
      </c>
      <c r="O2" s="17"/>
      <c r="P2" s="17"/>
    </row>
    <row r="3" spans="1:23" x14ac:dyDescent="0.25">
      <c r="A3" s="4" t="s">
        <v>42</v>
      </c>
      <c r="B3" s="5" t="s">
        <v>7</v>
      </c>
      <c r="C3" s="5" t="s">
        <v>41</v>
      </c>
      <c r="D3" s="5" t="s">
        <v>11</v>
      </c>
      <c r="E3" s="5" t="s">
        <v>17</v>
      </c>
      <c r="F3" s="5" t="s">
        <v>10</v>
      </c>
      <c r="G3" s="5" t="s">
        <v>9</v>
      </c>
      <c r="H3" s="6" t="s">
        <v>9</v>
      </c>
      <c r="J3" s="28" t="s">
        <v>130</v>
      </c>
      <c r="K3" t="s">
        <v>11</v>
      </c>
      <c r="L3" t="s">
        <v>9</v>
      </c>
      <c r="M3" t="s">
        <v>131</v>
      </c>
      <c r="O3" s="17"/>
      <c r="P3" s="17"/>
      <c r="Q3" s="17">
        <v>0</v>
      </c>
      <c r="S3" s="92" t="s">
        <v>1</v>
      </c>
      <c r="T3" s="92"/>
      <c r="U3" s="92"/>
      <c r="V3" s="92"/>
    </row>
    <row r="4" spans="1:23" x14ac:dyDescent="0.25">
      <c r="A4" s="4" t="s">
        <v>43</v>
      </c>
      <c r="B4" s="5" t="s">
        <v>7</v>
      </c>
      <c r="C4" s="5" t="s">
        <v>41</v>
      </c>
      <c r="D4" s="5" t="s">
        <v>11</v>
      </c>
      <c r="E4" s="5" t="s">
        <v>17</v>
      </c>
      <c r="F4" s="5" t="s">
        <v>10</v>
      </c>
      <c r="G4" s="5" t="s">
        <v>11</v>
      </c>
      <c r="H4" s="6" t="s">
        <v>9</v>
      </c>
      <c r="J4" s="29" t="s">
        <v>24</v>
      </c>
      <c r="K4" s="27"/>
      <c r="L4" s="27">
        <v>2</v>
      </c>
      <c r="M4" s="27">
        <v>2</v>
      </c>
      <c r="O4" s="17" t="str">
        <f>IF($K4=0,"Leaf",IF($L4=0,"Leaf",-$L4/$M4*LOG($L4/$M4,2)-$K4/$M4*LOG($K4/$M4,2)))</f>
        <v>Leaf</v>
      </c>
      <c r="P4" s="17">
        <f>IF(ISNUMBER(O4),-M4/$M$6*$O4,$Q$3)</f>
        <v>0</v>
      </c>
      <c r="S4" s="97" t="s">
        <v>182</v>
      </c>
      <c r="T4" s="97"/>
      <c r="U4" s="97"/>
      <c r="V4" s="97"/>
    </row>
    <row r="5" spans="1:23" x14ac:dyDescent="0.25">
      <c r="A5" s="4" t="s">
        <v>44</v>
      </c>
      <c r="B5" s="5" t="s">
        <v>7</v>
      </c>
      <c r="C5" s="5" t="s">
        <v>41</v>
      </c>
      <c r="D5" s="5" t="s">
        <v>11</v>
      </c>
      <c r="E5" s="5" t="s">
        <v>17</v>
      </c>
      <c r="F5" s="5" t="s">
        <v>10</v>
      </c>
      <c r="G5" s="5" t="s">
        <v>11</v>
      </c>
      <c r="H5" s="6" t="s">
        <v>11</v>
      </c>
      <c r="J5" s="29" t="s">
        <v>10</v>
      </c>
      <c r="K5" s="27">
        <v>4</v>
      </c>
      <c r="L5" s="27">
        <v>2</v>
      </c>
      <c r="M5" s="27">
        <v>6</v>
      </c>
      <c r="O5" s="17">
        <f>IF($K5=0,"Leaf",IF($L5=0,"Leaf",-$L5/$M5*LOG($L5/$M5,2)-$K5/$M5*LOG($K5/$M5,2)))</f>
        <v>0.91829583405448956</v>
      </c>
      <c r="P5" s="17">
        <f>IF(ISNUMBER(O5),-M5/$M$6*$O5,$Q$3)</f>
        <v>-0.68872187554086717</v>
      </c>
      <c r="S5" s="32" t="s">
        <v>94</v>
      </c>
      <c r="T5" s="32" t="s">
        <v>55</v>
      </c>
      <c r="U5" s="67" t="s">
        <v>7</v>
      </c>
      <c r="V5" s="32" t="s">
        <v>69</v>
      </c>
    </row>
    <row r="6" spans="1:23" x14ac:dyDescent="0.25">
      <c r="A6" s="4" t="s">
        <v>45</v>
      </c>
      <c r="B6" s="5" t="s">
        <v>7</v>
      </c>
      <c r="C6" s="5" t="s">
        <v>41</v>
      </c>
      <c r="D6" s="5" t="s">
        <v>11</v>
      </c>
      <c r="E6" s="5" t="s">
        <v>17</v>
      </c>
      <c r="F6" s="5" t="s">
        <v>24</v>
      </c>
      <c r="G6" s="5" t="s">
        <v>9</v>
      </c>
      <c r="H6" s="6" t="s">
        <v>9</v>
      </c>
      <c r="J6" s="29" t="s">
        <v>131</v>
      </c>
      <c r="K6" s="27">
        <v>4</v>
      </c>
      <c r="L6" s="27">
        <v>4</v>
      </c>
      <c r="M6" s="27">
        <v>8</v>
      </c>
      <c r="O6" s="17">
        <f>IF($K6=0,"Leaf",IF($L6=0,"Leaf",-$L6/$M6*LOG($L6/$M6,2)-$K6/$M6*LOG($K6/$M6,2)))</f>
        <v>1</v>
      </c>
      <c r="P6" s="46">
        <f>O6+SUM(P4:P5)</f>
        <v>0.31127812445913283</v>
      </c>
      <c r="S6" s="98" t="s">
        <v>183</v>
      </c>
      <c r="T6" s="98"/>
      <c r="U6" s="98"/>
      <c r="V6" s="98"/>
      <c r="W6" s="98"/>
    </row>
    <row r="7" spans="1:23" x14ac:dyDescent="0.25">
      <c r="A7" s="4" t="s">
        <v>46</v>
      </c>
      <c r="B7" s="5" t="s">
        <v>7</v>
      </c>
      <c r="C7" s="5" t="s">
        <v>41</v>
      </c>
      <c r="D7" s="5" t="s">
        <v>11</v>
      </c>
      <c r="E7" s="5" t="s">
        <v>17</v>
      </c>
      <c r="F7" s="5" t="s">
        <v>24</v>
      </c>
      <c r="G7" s="5" t="s">
        <v>11</v>
      </c>
      <c r="H7" s="6" t="s">
        <v>9</v>
      </c>
      <c r="O7" s="17"/>
      <c r="P7" s="17"/>
      <c r="S7" s="64" t="s">
        <v>145</v>
      </c>
      <c r="T7" s="17" t="s">
        <v>3</v>
      </c>
      <c r="U7" s="26" t="s">
        <v>146</v>
      </c>
      <c r="V7" s="17" t="s">
        <v>135</v>
      </c>
      <c r="W7" s="17" t="s">
        <v>147</v>
      </c>
    </row>
    <row r="8" spans="1:23" ht="15.6" x14ac:dyDescent="0.25">
      <c r="A8" s="4" t="s">
        <v>47</v>
      </c>
      <c r="B8" s="5" t="s">
        <v>7</v>
      </c>
      <c r="C8" s="5" t="s">
        <v>41</v>
      </c>
      <c r="D8" s="5" t="s">
        <v>11</v>
      </c>
      <c r="E8" s="5" t="s">
        <v>17</v>
      </c>
      <c r="F8" s="5" t="s">
        <v>10</v>
      </c>
      <c r="G8" s="5" t="s">
        <v>11</v>
      </c>
      <c r="H8" s="6" t="s">
        <v>11</v>
      </c>
      <c r="J8" s="94" t="s">
        <v>148</v>
      </c>
      <c r="K8" s="94"/>
      <c r="L8" s="94"/>
      <c r="M8" s="94"/>
      <c r="O8" s="17"/>
      <c r="P8" s="17"/>
      <c r="Q8" s="98" t="s">
        <v>184</v>
      </c>
      <c r="R8" s="98"/>
      <c r="S8" s="98"/>
      <c r="T8" s="98"/>
      <c r="U8" s="98"/>
      <c r="V8" s="98"/>
    </row>
    <row r="9" spans="1:23" x14ac:dyDescent="0.25">
      <c r="A9" s="4" t="s">
        <v>48</v>
      </c>
      <c r="B9" s="5" t="s">
        <v>7</v>
      </c>
      <c r="C9" s="5" t="s">
        <v>41</v>
      </c>
      <c r="D9" s="5" t="s">
        <v>11</v>
      </c>
      <c r="E9" s="5" t="s">
        <v>17</v>
      </c>
      <c r="F9" s="5" t="s">
        <v>10</v>
      </c>
      <c r="G9" s="5" t="s">
        <v>11</v>
      </c>
      <c r="H9" s="6" t="s">
        <v>11</v>
      </c>
      <c r="J9" s="28" t="s">
        <v>129</v>
      </c>
      <c r="K9" s="28" t="s">
        <v>132</v>
      </c>
      <c r="O9" s="17"/>
      <c r="P9" s="17"/>
      <c r="Q9" s="55" t="s">
        <v>8</v>
      </c>
      <c r="R9" s="56" t="s">
        <v>50</v>
      </c>
      <c r="S9" s="64" t="s">
        <v>41</v>
      </c>
      <c r="T9" s="55" t="s">
        <v>34</v>
      </c>
      <c r="U9" s="55" t="s">
        <v>28</v>
      </c>
      <c r="V9" s="55" t="s">
        <v>16</v>
      </c>
    </row>
    <row r="10" spans="1:23" ht="15.6" x14ac:dyDescent="0.3">
      <c r="J10" s="28" t="s">
        <v>130</v>
      </c>
      <c r="K10" t="s">
        <v>11</v>
      </c>
      <c r="L10" t="s">
        <v>9</v>
      </c>
      <c r="M10" t="s">
        <v>131</v>
      </c>
      <c r="O10" s="17"/>
      <c r="P10" s="17"/>
      <c r="Q10" s="69" t="s">
        <v>165</v>
      </c>
      <c r="R10" s="84" t="s">
        <v>185</v>
      </c>
      <c r="S10" s="81" t="s">
        <v>170</v>
      </c>
      <c r="T10" s="13"/>
      <c r="U10" s="13"/>
      <c r="V10" s="13"/>
    </row>
    <row r="11" spans="1:23" ht="15.6" x14ac:dyDescent="0.3">
      <c r="J11" s="29" t="s">
        <v>11</v>
      </c>
      <c r="K11" s="27">
        <v>3</v>
      </c>
      <c r="L11" s="27">
        <v>2</v>
      </c>
      <c r="M11" s="27">
        <v>5</v>
      </c>
      <c r="O11" s="17">
        <f>IF($K11=0,"Leaf",IF($L11=0,"Leaf",-$L11/$M11*LOG($L11/$M11,2)-$K11/$M11*LOG($K11/$M11,2)))</f>
        <v>0.97095059445466858</v>
      </c>
      <c r="P11" s="17">
        <f>IF(ISNUMBER(O11),-M11/$M$6*$O11,$Q$3)</f>
        <v>-0.60684412153416789</v>
      </c>
      <c r="Q11" s="13" t="s">
        <v>148</v>
      </c>
      <c r="R11" s="85" t="s">
        <v>135</v>
      </c>
      <c r="S11" s="64" t="s">
        <v>135</v>
      </c>
      <c r="T11" s="13" t="s">
        <v>148</v>
      </c>
    </row>
    <row r="12" spans="1:23" x14ac:dyDescent="0.25">
      <c r="J12" s="29" t="s">
        <v>9</v>
      </c>
      <c r="K12" s="27">
        <v>1</v>
      </c>
      <c r="L12" s="27">
        <v>2</v>
      </c>
      <c r="M12" s="27">
        <v>3</v>
      </c>
      <c r="O12" s="17">
        <f>IF($K12=0,"Leaf",IF($L12=0,"Leaf",-$L12/$M12*LOG($L12/$M12,2)-$K12/$M12*LOG($K12/$M12,2)))</f>
        <v>0.91829583405448956</v>
      </c>
      <c r="P12" s="17">
        <f>IF(ISNUMBER(O12),-M12/$M$6*$O12,$Q$3)</f>
        <v>-0.34436093777043358</v>
      </c>
      <c r="R12" s="84" t="s">
        <v>185</v>
      </c>
      <c r="S12" s="81" t="s">
        <v>170</v>
      </c>
    </row>
    <row r="13" spans="1:23" ht="15.6" x14ac:dyDescent="0.3">
      <c r="J13" s="29" t="s">
        <v>131</v>
      </c>
      <c r="K13" s="27">
        <v>4</v>
      </c>
      <c r="L13" s="27">
        <v>4</v>
      </c>
      <c r="M13" s="27">
        <v>8</v>
      </c>
      <c r="O13" s="17">
        <f t="shared" ref="O13" si="0">IF($K13=0,"Leaf",IF($L13=0,"Leaf",-$L13/$M13*LOG($L13/$M13,2)-$K13/$M13*LOG($K13/$M13,2)))</f>
        <v>1</v>
      </c>
      <c r="P13" s="54">
        <f>O13+SUM(P11:P12)</f>
        <v>4.879494069539847E-2</v>
      </c>
      <c r="Q13" s="13" t="s">
        <v>186</v>
      </c>
      <c r="R13" s="56" t="s">
        <v>10</v>
      </c>
      <c r="S13" s="68" t="s">
        <v>10</v>
      </c>
      <c r="T13" s="64" t="s">
        <v>24</v>
      </c>
    </row>
    <row r="14" spans="1:23" x14ac:dyDescent="0.25">
      <c r="Q14" s="71" t="s">
        <v>162</v>
      </c>
      <c r="R14" s="84" t="s">
        <v>185</v>
      </c>
      <c r="T14" s="69" t="s">
        <v>165</v>
      </c>
    </row>
    <row r="15" spans="1:23" x14ac:dyDescent="0.25">
      <c r="Q15" s="85" t="s">
        <v>188</v>
      </c>
      <c r="R15" s="85" t="s">
        <v>187</v>
      </c>
    </row>
    <row r="16" spans="1:23" x14ac:dyDescent="0.25">
      <c r="Q16" s="69" t="s">
        <v>165</v>
      </c>
      <c r="R16" s="69" t="s">
        <v>165</v>
      </c>
    </row>
    <row r="17" spans="17:17" x14ac:dyDescent="0.25">
      <c r="Q17" s="85"/>
    </row>
  </sheetData>
  <autoFilter ref="A1:H9" xr:uid="{E0806E49-7948-4651-875C-F601FA8A2C87}"/>
  <mergeCells count="6">
    <mergeCell ref="J8:M8"/>
    <mergeCell ref="J1:M1"/>
    <mergeCell ref="S3:V3"/>
    <mergeCell ref="S4:V4"/>
    <mergeCell ref="S6:W6"/>
    <mergeCell ref="Q8:V8"/>
  </mergeCells>
  <conditionalFormatting sqref="H2:H9">
    <cfRule type="containsText" dxfId="198" priority="3" operator="containsText" text="Yes">
      <formula>NOT(ISERROR(SEARCH("Yes",H2)))</formula>
    </cfRule>
  </conditionalFormatting>
  <conditionalFormatting sqref="S5:V5">
    <cfRule type="containsText" dxfId="197" priority="2" operator="containsText" text="Yes">
      <formula>NOT(ISERROR(SEARCH("Yes",S5)))</formula>
    </cfRule>
  </conditionalFormatting>
  <conditionalFormatting sqref="S4">
    <cfRule type="containsText" dxfId="196" priority="1" operator="containsText" text="Yes">
      <formula>NOT(ISERROR(SEARCH("Yes",S4)))</formula>
    </cfRule>
  </conditionalFormatting>
  <hyperlinks>
    <hyperlink ref="S3:V3" location="'Car Type'!A1" display="Car Type" xr:uid="{B671D4A4-22A1-460B-A34D-0994CF65E991}"/>
    <hyperlink ref="S5" location="Compact!A1" display="Compact" xr:uid="{EB27EFF2-9BB2-455C-AE7E-3F21CCD8EFA1}"/>
    <hyperlink ref="T5" location="Executive!A1" display="Executive" xr:uid="{6BD99B9B-1A6C-4F6C-8341-01DBD0849EDB}"/>
    <hyperlink ref="Q9" location="'Family&gt;New'!A1" display="New" xr:uid="{11181C5F-6A92-4983-850D-8D328F02C068}"/>
    <hyperlink ref="R9" location="'Family&gt;Before 2002'!A1" display="Before 2002" xr:uid="{EEA9608B-5AFA-4ABE-9DFB-281EECA18925}"/>
    <hyperlink ref="U5" location="Family!A1" display="Family" xr:uid="{56245E93-3953-4F37-B64A-69D073DDE00C}"/>
    <hyperlink ref="S13" location="'Family&gt;02-07&gt;Male'!A1" display="Male" xr:uid="{E86418A6-B7DD-4F69-816B-6DBDCAE145BD}"/>
    <hyperlink ref="R13" location="'Family&gt;Before 2002&gt;Male'!A1" display="Male" xr:uid="{FD9338FE-1495-44D8-8CEC-7502A649FB9B}"/>
    <hyperlink ref="T9" location="'Family&gt;08-11'!A1" display="2008-2011" xr:uid="{A85D7E3C-CFA2-4826-A7A1-80F6435ECC0D}"/>
    <hyperlink ref="U9" location="'Family&gt;12-14'!A1" display="2012-2014" xr:uid="{E470F812-C915-4140-A4C2-F60EFF5243BE}"/>
    <hyperlink ref="V9" location="'Family&gt;15-16'!A1" display="2015-2016" xr:uid="{9F4AEB99-A22B-426E-AA0D-E085663B876F}"/>
    <hyperlink ref="V5" location="SUV!A1" display="SUV" xr:uid="{C5417983-3092-4FB3-A021-F62FDF3E316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A438E-4AA4-4348-97E3-E168022CEA7E}">
  <dimension ref="A1:W18"/>
  <sheetViews>
    <sheetView topLeftCell="B1" workbookViewId="0">
      <selection activeCell="B2" sqref="B2:H3"/>
    </sheetView>
  </sheetViews>
  <sheetFormatPr defaultRowHeight="15" x14ac:dyDescent="0.25"/>
  <cols>
    <col min="6" max="6" width="11" bestFit="1" customWidth="1"/>
    <col min="7" max="7" width="14.7265625" bestFit="1" customWidth="1"/>
    <col min="10" max="10" width="11.81640625" bestFit="1" customWidth="1"/>
    <col min="11" max="11" width="12.36328125" bestFit="1" customWidth="1"/>
    <col min="12" max="12" width="4" bestFit="1" customWidth="1"/>
    <col min="13" max="13" width="7.81640625" bestFit="1" customWidth="1"/>
    <col min="15" max="15" width="22.7265625" customWidth="1"/>
    <col min="16" max="16" width="32.26953125" customWidth="1"/>
    <col min="17" max="17" width="10.08984375" bestFit="1" customWidth="1"/>
    <col min="18" max="18" width="8.6328125" bestFit="1" customWidth="1"/>
    <col min="19" max="20" width="10.81640625" bestFit="1" customWidth="1"/>
  </cols>
  <sheetData>
    <row r="1" spans="1:23" ht="31.8" thickBot="1" x14ac:dyDescent="0.3">
      <c r="A1" s="14" t="s">
        <v>0</v>
      </c>
      <c r="B1" s="15" t="s">
        <v>1</v>
      </c>
      <c r="C1" s="15" t="s">
        <v>2</v>
      </c>
      <c r="D1" s="15" t="s">
        <v>3</v>
      </c>
      <c r="E1" s="15" t="s">
        <v>121</v>
      </c>
      <c r="F1" s="15" t="s">
        <v>122</v>
      </c>
      <c r="G1" s="15" t="s">
        <v>4</v>
      </c>
      <c r="H1" s="16" t="s">
        <v>5</v>
      </c>
      <c r="J1" s="94" t="s">
        <v>148</v>
      </c>
      <c r="K1" s="94"/>
      <c r="L1" s="94"/>
      <c r="M1" s="94"/>
      <c r="O1" s="39" t="s">
        <v>142</v>
      </c>
      <c r="P1" s="39" t="s">
        <v>143</v>
      </c>
    </row>
    <row r="2" spans="1:23" x14ac:dyDescent="0.25">
      <c r="A2" s="4" t="s">
        <v>40</v>
      </c>
      <c r="B2" s="5" t="s">
        <v>7</v>
      </c>
      <c r="C2" s="5" t="s">
        <v>41</v>
      </c>
      <c r="D2" s="5" t="s">
        <v>11</v>
      </c>
      <c r="E2" s="5" t="s">
        <v>17</v>
      </c>
      <c r="F2" s="5" t="s">
        <v>10</v>
      </c>
      <c r="G2" s="5" t="s">
        <v>9</v>
      </c>
      <c r="H2" s="6" t="s">
        <v>11</v>
      </c>
      <c r="J2" s="28" t="s">
        <v>129</v>
      </c>
      <c r="K2" s="28" t="s">
        <v>132</v>
      </c>
      <c r="O2" s="17"/>
      <c r="P2" s="17"/>
    </row>
    <row r="3" spans="1:23" x14ac:dyDescent="0.25">
      <c r="A3" s="4" t="s">
        <v>42</v>
      </c>
      <c r="B3" s="5" t="s">
        <v>7</v>
      </c>
      <c r="C3" s="5" t="s">
        <v>41</v>
      </c>
      <c r="D3" s="5" t="s">
        <v>11</v>
      </c>
      <c r="E3" s="5" t="s">
        <v>17</v>
      </c>
      <c r="F3" s="5" t="s">
        <v>10</v>
      </c>
      <c r="G3" s="5" t="s">
        <v>9</v>
      </c>
      <c r="H3" s="6" t="s">
        <v>9</v>
      </c>
      <c r="J3" s="28" t="s">
        <v>130</v>
      </c>
      <c r="K3" t="s">
        <v>11</v>
      </c>
      <c r="L3" t="s">
        <v>9</v>
      </c>
      <c r="M3" t="s">
        <v>131</v>
      </c>
      <c r="O3" s="17"/>
      <c r="P3" s="17"/>
      <c r="Q3" s="17">
        <v>0</v>
      </c>
      <c r="S3" s="92" t="s">
        <v>1</v>
      </c>
      <c r="T3" s="92"/>
      <c r="U3" s="92"/>
      <c r="V3" s="92"/>
    </row>
    <row r="4" spans="1:23" x14ac:dyDescent="0.25">
      <c r="A4" s="4" t="s">
        <v>43</v>
      </c>
      <c r="B4" s="5" t="s">
        <v>7</v>
      </c>
      <c r="C4" s="5" t="s">
        <v>41</v>
      </c>
      <c r="D4" s="5" t="s">
        <v>11</v>
      </c>
      <c r="E4" s="5" t="s">
        <v>17</v>
      </c>
      <c r="F4" s="5" t="s">
        <v>10</v>
      </c>
      <c r="G4" s="5" t="s">
        <v>11</v>
      </c>
      <c r="H4" s="6" t="s">
        <v>9</v>
      </c>
      <c r="J4" s="29" t="s">
        <v>11</v>
      </c>
      <c r="K4" s="27">
        <v>3</v>
      </c>
      <c r="L4" s="27">
        <v>1</v>
      </c>
      <c r="M4" s="27">
        <v>4</v>
      </c>
      <c r="O4" s="17">
        <f>IF($K4=0,"Leaf",IF($L4=0,"Leaf",-$L4/$M4*LOG($L4/$M4,2)-$K4/$M4*LOG($K4/$M4,2)))</f>
        <v>0.81127812445913283</v>
      </c>
      <c r="P4" s="17">
        <f>IF(ISNUMBER(O4),-M4/$M$6*$O4,$Q$3)</f>
        <v>-0.54085208297275522</v>
      </c>
      <c r="S4" s="97" t="s">
        <v>182</v>
      </c>
      <c r="T4" s="97"/>
      <c r="U4" s="97"/>
      <c r="V4" s="97"/>
    </row>
    <row r="5" spans="1:23" x14ac:dyDescent="0.25">
      <c r="A5" s="4" t="s">
        <v>44</v>
      </c>
      <c r="B5" s="5" t="s">
        <v>7</v>
      </c>
      <c r="C5" s="5" t="s">
        <v>41</v>
      </c>
      <c r="D5" s="5" t="s">
        <v>11</v>
      </c>
      <c r="E5" s="5" t="s">
        <v>17</v>
      </c>
      <c r="F5" s="5" t="s">
        <v>10</v>
      </c>
      <c r="G5" s="5" t="s">
        <v>11</v>
      </c>
      <c r="H5" s="6" t="s">
        <v>11</v>
      </c>
      <c r="J5" s="29" t="s">
        <v>9</v>
      </c>
      <c r="K5" s="27">
        <v>1</v>
      </c>
      <c r="L5" s="27">
        <v>1</v>
      </c>
      <c r="M5" s="27">
        <v>2</v>
      </c>
      <c r="O5" s="17">
        <f>IF($K5=0,"Leaf",IF($L5=0,"Leaf",-$L5/$M5*LOG($L5/$M5,2)-$K5/$M5*LOG($K5/$M5,2)))</f>
        <v>1</v>
      </c>
      <c r="P5" s="17">
        <f>IF(ISNUMBER(O5),-M5/$M$6*$O5,$Q$3)</f>
        <v>-0.33333333333333331</v>
      </c>
      <c r="S5" s="32" t="s">
        <v>94</v>
      </c>
      <c r="T5" s="32" t="s">
        <v>55</v>
      </c>
      <c r="U5" s="67" t="s">
        <v>7</v>
      </c>
      <c r="V5" s="32" t="s">
        <v>69</v>
      </c>
    </row>
    <row r="6" spans="1:23" x14ac:dyDescent="0.25">
      <c r="A6" s="4" t="s">
        <v>47</v>
      </c>
      <c r="B6" s="5" t="s">
        <v>7</v>
      </c>
      <c r="C6" s="5" t="s">
        <v>41</v>
      </c>
      <c r="D6" s="5" t="s">
        <v>11</v>
      </c>
      <c r="E6" s="5" t="s">
        <v>17</v>
      </c>
      <c r="F6" s="5" t="s">
        <v>10</v>
      </c>
      <c r="G6" s="5" t="s">
        <v>11</v>
      </c>
      <c r="H6" s="6" t="s">
        <v>11</v>
      </c>
      <c r="J6" s="29" t="s">
        <v>131</v>
      </c>
      <c r="K6" s="27">
        <v>4</v>
      </c>
      <c r="L6" s="27">
        <v>2</v>
      </c>
      <c r="M6" s="27">
        <v>6</v>
      </c>
      <c r="O6" s="17">
        <f>IF($K6=0,"Leaf",IF($L6=0,"Leaf",-$L6/$M6*LOG($L6/$M6,2)-$K6/$M6*LOG($K6/$M6,2)))</f>
        <v>0.91829583405448956</v>
      </c>
      <c r="P6" s="46">
        <f>O6+SUM(P4:P5)</f>
        <v>4.4110417748401076E-2</v>
      </c>
      <c r="S6" s="98" t="s">
        <v>183</v>
      </c>
      <c r="T6" s="98"/>
      <c r="U6" s="98"/>
      <c r="V6" s="98"/>
      <c r="W6" s="98"/>
    </row>
    <row r="7" spans="1:23" x14ac:dyDescent="0.25">
      <c r="A7" s="4" t="s">
        <v>48</v>
      </c>
      <c r="B7" s="5" t="s">
        <v>7</v>
      </c>
      <c r="C7" s="5" t="s">
        <v>41</v>
      </c>
      <c r="D7" s="5" t="s">
        <v>11</v>
      </c>
      <c r="E7" s="5" t="s">
        <v>17</v>
      </c>
      <c r="F7" s="5" t="s">
        <v>10</v>
      </c>
      <c r="G7" s="5" t="s">
        <v>11</v>
      </c>
      <c r="H7" s="6" t="s">
        <v>11</v>
      </c>
      <c r="S7" s="64" t="s">
        <v>145</v>
      </c>
      <c r="T7" s="17" t="s">
        <v>3</v>
      </c>
      <c r="U7" s="26" t="s">
        <v>146</v>
      </c>
      <c r="V7" s="17" t="s">
        <v>135</v>
      </c>
      <c r="W7" s="17" t="s">
        <v>147</v>
      </c>
    </row>
    <row r="8" spans="1:23" x14ac:dyDescent="0.25">
      <c r="Q8" s="98" t="s">
        <v>184</v>
      </c>
      <c r="R8" s="98"/>
      <c r="S8" s="98"/>
      <c r="T8" s="98"/>
      <c r="U8" s="98"/>
      <c r="V8" s="98"/>
    </row>
    <row r="9" spans="1:23" x14ac:dyDescent="0.25">
      <c r="Q9" s="55" t="s">
        <v>8</v>
      </c>
      <c r="R9" s="56" t="s">
        <v>50</v>
      </c>
      <c r="S9" s="68" t="s">
        <v>41</v>
      </c>
      <c r="T9" s="55" t="s">
        <v>34</v>
      </c>
      <c r="U9" s="55" t="s">
        <v>28</v>
      </c>
      <c r="V9" s="55" t="s">
        <v>16</v>
      </c>
    </row>
    <row r="10" spans="1:23" x14ac:dyDescent="0.25">
      <c r="Q10" s="69" t="s">
        <v>165</v>
      </c>
      <c r="R10" s="84" t="s">
        <v>185</v>
      </c>
      <c r="S10" s="81" t="s">
        <v>170</v>
      </c>
    </row>
    <row r="11" spans="1:23" ht="15.6" x14ac:dyDescent="0.3">
      <c r="Q11" s="13" t="s">
        <v>148</v>
      </c>
      <c r="R11" s="85" t="s">
        <v>135</v>
      </c>
      <c r="S11" s="64" t="s">
        <v>135</v>
      </c>
      <c r="T11" s="13" t="s">
        <v>148</v>
      </c>
    </row>
    <row r="12" spans="1:23" x14ac:dyDescent="0.25">
      <c r="R12" s="84" t="s">
        <v>185</v>
      </c>
      <c r="S12" s="81" t="s">
        <v>170</v>
      </c>
    </row>
    <row r="13" spans="1:23" ht="15.6" x14ac:dyDescent="0.3">
      <c r="Q13" s="13" t="s">
        <v>186</v>
      </c>
      <c r="R13" s="85" t="s">
        <v>10</v>
      </c>
      <c r="S13" s="64" t="s">
        <v>10</v>
      </c>
      <c r="T13" s="64" t="s">
        <v>24</v>
      </c>
    </row>
    <row r="14" spans="1:23" x14ac:dyDescent="0.25">
      <c r="Q14" s="71" t="s">
        <v>162</v>
      </c>
      <c r="R14" s="84" t="s">
        <v>185</v>
      </c>
      <c r="S14" s="81" t="s">
        <v>170</v>
      </c>
      <c r="T14" s="69" t="s">
        <v>165</v>
      </c>
    </row>
    <row r="15" spans="1:23" x14ac:dyDescent="0.25">
      <c r="Q15" s="60" t="s">
        <v>188</v>
      </c>
      <c r="R15" s="85" t="s">
        <v>187</v>
      </c>
      <c r="S15" s="64" t="s">
        <v>188</v>
      </c>
      <c r="T15" s="64" t="s">
        <v>187</v>
      </c>
    </row>
    <row r="16" spans="1:23" x14ac:dyDescent="0.25">
      <c r="Q16" s="69" t="s">
        <v>165</v>
      </c>
      <c r="R16" s="69" t="s">
        <v>165</v>
      </c>
      <c r="S16" s="71" t="s">
        <v>162</v>
      </c>
      <c r="T16" s="69" t="s">
        <v>165</v>
      </c>
    </row>
    <row r="18" spans="20:20" x14ac:dyDescent="0.25">
      <c r="T18" s="53"/>
    </row>
  </sheetData>
  <mergeCells count="5">
    <mergeCell ref="J1:M1"/>
    <mergeCell ref="S3:V3"/>
    <mergeCell ref="S4:V4"/>
    <mergeCell ref="S6:W6"/>
    <mergeCell ref="Q8:V8"/>
  </mergeCells>
  <conditionalFormatting sqref="H2:H7">
    <cfRule type="containsText" dxfId="195" priority="3" operator="containsText" text="Yes">
      <formula>NOT(ISERROR(SEARCH("Yes",H2)))</formula>
    </cfRule>
  </conditionalFormatting>
  <conditionalFormatting sqref="S5:V5">
    <cfRule type="containsText" dxfId="194" priority="2" operator="containsText" text="Yes">
      <formula>NOT(ISERROR(SEARCH("Yes",S5)))</formula>
    </cfRule>
  </conditionalFormatting>
  <conditionalFormatting sqref="S4">
    <cfRule type="containsText" dxfId="193" priority="1" operator="containsText" text="Yes">
      <formula>NOT(ISERROR(SEARCH("Yes",S4)))</formula>
    </cfRule>
  </conditionalFormatting>
  <hyperlinks>
    <hyperlink ref="S3:V3" location="'Car Type'!A1" display="Car Type" xr:uid="{C41B0EE4-1665-476D-8BDC-0F49E000A1F4}"/>
    <hyperlink ref="S5" location="Compact!A1" display="Compact" xr:uid="{318F047B-06E0-42FD-A686-75123147DCF5}"/>
    <hyperlink ref="T5" location="Executive!A1" display="Executive" xr:uid="{8F57330A-9178-4115-8B29-E065D82D19D4}"/>
    <hyperlink ref="Q9" location="'Family&gt;New'!A1" display="New" xr:uid="{03405081-0E93-4D59-9279-1B1DFE0C5A2F}"/>
    <hyperlink ref="R9" location="'Family&gt;Before 2002'!A1" display="Before 2002" xr:uid="{31ABE681-76ED-4783-A942-E1178D30C678}"/>
    <hyperlink ref="U5" location="Family!A1" display="Family" xr:uid="{2068F794-5A65-4347-B29E-4F8A06091BC9}"/>
    <hyperlink ref="S9" location="'Family&gt;02-07'!A1" display="2002-2007" xr:uid="{2AE23920-0F8C-4418-8C98-CF594E9A1996}"/>
    <hyperlink ref="T9" location="'Family&gt;08-11'!A1" display="2008-2011" xr:uid="{3AAFAEB2-CE80-4EE0-9178-CA57B756A3E7}"/>
    <hyperlink ref="U9" location="'Family&gt;12-14'!A1" display="2012-2014" xr:uid="{4DBBEFC7-30A3-4A58-8225-6D2A2E9AAB8C}"/>
    <hyperlink ref="V9" location="'Family&gt;15-16'!A1" display="2015-2016" xr:uid="{228C5ED4-1105-432B-B3E6-2A2101AA909F}"/>
    <hyperlink ref="V5" location="SUV!A1" display="SUV" xr:uid="{C51B3778-C775-4A36-B52E-51965292071C}"/>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5719B-4683-47B9-8A32-B0CBB6627686}">
  <sheetPr filterMode="1"/>
  <dimension ref="A1:W22"/>
  <sheetViews>
    <sheetView topLeftCell="I1" workbookViewId="0">
      <selection activeCell="T22" sqref="T22"/>
    </sheetView>
  </sheetViews>
  <sheetFormatPr defaultRowHeight="15" x14ac:dyDescent="0.25"/>
  <cols>
    <col min="6" max="6" width="11" bestFit="1" customWidth="1"/>
    <col min="7" max="7" width="14.7265625" bestFit="1" customWidth="1"/>
    <col min="10" max="10" width="11.81640625" bestFit="1" customWidth="1"/>
    <col min="11" max="11" width="12.36328125" bestFit="1" customWidth="1"/>
    <col min="12" max="12" width="4" bestFit="1" customWidth="1"/>
    <col min="13" max="13" width="7.81640625" bestFit="1" customWidth="1"/>
    <col min="15" max="15" width="19.08984375" customWidth="1"/>
    <col min="16" max="16" width="26.6328125" customWidth="1"/>
    <col min="17" max="17" width="10.08984375" bestFit="1" customWidth="1"/>
    <col min="18" max="18" width="8.6328125" bestFit="1" customWidth="1"/>
    <col min="19" max="19" width="10.81640625" bestFit="1" customWidth="1"/>
    <col min="20" max="20" width="11.453125" bestFit="1" customWidth="1"/>
    <col min="23" max="23" width="9.6328125" bestFit="1" customWidth="1"/>
  </cols>
  <sheetData>
    <row r="1" spans="1:23" ht="31.8" thickBot="1" x14ac:dyDescent="0.3">
      <c r="A1" s="14" t="s">
        <v>0</v>
      </c>
      <c r="B1" s="15" t="s">
        <v>1</v>
      </c>
      <c r="C1" s="15" t="s">
        <v>2</v>
      </c>
      <c r="D1" s="15" t="s">
        <v>3</v>
      </c>
      <c r="E1" s="15" t="s">
        <v>121</v>
      </c>
      <c r="F1" s="15" t="s">
        <v>122</v>
      </c>
      <c r="G1" s="15" t="s">
        <v>4</v>
      </c>
      <c r="H1" s="16" t="s">
        <v>5</v>
      </c>
      <c r="J1" s="94" t="s">
        <v>135</v>
      </c>
      <c r="K1" s="94"/>
      <c r="L1" s="94"/>
      <c r="M1" s="94"/>
      <c r="O1" s="39" t="s">
        <v>142</v>
      </c>
      <c r="P1" s="39" t="s">
        <v>143</v>
      </c>
    </row>
    <row r="2" spans="1:23" hidden="1" x14ac:dyDescent="0.25">
      <c r="A2" s="4" t="s">
        <v>33</v>
      </c>
      <c r="B2" s="5" t="s">
        <v>7</v>
      </c>
      <c r="C2" s="5" t="s">
        <v>34</v>
      </c>
      <c r="D2" s="5" t="s">
        <v>9</v>
      </c>
      <c r="E2" s="5" t="s">
        <v>17</v>
      </c>
      <c r="F2" s="5" t="s">
        <v>24</v>
      </c>
      <c r="G2" s="5" t="s">
        <v>11</v>
      </c>
      <c r="H2" s="6" t="s">
        <v>9</v>
      </c>
      <c r="J2" s="28" t="s">
        <v>129</v>
      </c>
      <c r="K2" s="28" t="s">
        <v>132</v>
      </c>
      <c r="O2" s="17"/>
      <c r="P2" s="17"/>
    </row>
    <row r="3" spans="1:23" hidden="1" x14ac:dyDescent="0.25">
      <c r="A3" s="4" t="s">
        <v>35</v>
      </c>
      <c r="B3" s="5" t="s">
        <v>7</v>
      </c>
      <c r="C3" s="5" t="s">
        <v>34</v>
      </c>
      <c r="D3" s="5" t="s">
        <v>9</v>
      </c>
      <c r="E3" s="5" t="s">
        <v>17</v>
      </c>
      <c r="F3" s="5" t="s">
        <v>24</v>
      </c>
      <c r="G3" s="5" t="s">
        <v>9</v>
      </c>
      <c r="H3" s="6" t="s">
        <v>11</v>
      </c>
      <c r="J3" s="28" t="s">
        <v>130</v>
      </c>
      <c r="K3" t="s">
        <v>11</v>
      </c>
      <c r="L3" t="s">
        <v>9</v>
      </c>
      <c r="M3" t="s">
        <v>131</v>
      </c>
      <c r="O3" s="17"/>
      <c r="P3" s="17"/>
      <c r="Q3" s="17">
        <v>0</v>
      </c>
      <c r="S3" s="92" t="s">
        <v>1</v>
      </c>
      <c r="T3" s="92"/>
      <c r="U3" s="92"/>
      <c r="V3" s="92"/>
    </row>
    <row r="4" spans="1:23" hidden="1" x14ac:dyDescent="0.25">
      <c r="A4" s="4" t="s">
        <v>36</v>
      </c>
      <c r="B4" s="5" t="s">
        <v>7</v>
      </c>
      <c r="C4" s="5" t="s">
        <v>34</v>
      </c>
      <c r="D4" s="5" t="s">
        <v>9</v>
      </c>
      <c r="E4" s="5" t="s">
        <v>17</v>
      </c>
      <c r="F4" s="5" t="s">
        <v>10</v>
      </c>
      <c r="G4" s="5" t="s">
        <v>11</v>
      </c>
      <c r="H4" s="6" t="s">
        <v>9</v>
      </c>
      <c r="J4" s="29" t="s">
        <v>24</v>
      </c>
      <c r="K4" s="27">
        <v>2</v>
      </c>
      <c r="L4" s="27">
        <v>2</v>
      </c>
      <c r="M4" s="27">
        <v>4</v>
      </c>
      <c r="O4" s="17">
        <f>IF($K4=0,"Leaf",IF($L4=0,"Leaf",-$L4/$M4*LOG($L4/$M4,2)-$K4/$M4*LOG($K4/$M4,2)))</f>
        <v>1</v>
      </c>
      <c r="P4" s="17">
        <f>IF(ISNUMBER(O4),-M4/$M$6*$O4,$Q$3)</f>
        <v>-0.66666666666666663</v>
      </c>
      <c r="S4" s="97" t="s">
        <v>182</v>
      </c>
      <c r="T4" s="97"/>
      <c r="U4" s="97"/>
      <c r="V4" s="97"/>
    </row>
    <row r="5" spans="1:23" x14ac:dyDescent="0.25">
      <c r="A5" s="4" t="s">
        <v>37</v>
      </c>
      <c r="B5" s="5" t="s">
        <v>7</v>
      </c>
      <c r="C5" s="5" t="s">
        <v>34</v>
      </c>
      <c r="D5" s="5" t="s">
        <v>11</v>
      </c>
      <c r="E5" s="5" t="s">
        <v>17</v>
      </c>
      <c r="F5" s="5" t="s">
        <v>10</v>
      </c>
      <c r="G5" s="5" t="s">
        <v>11</v>
      </c>
      <c r="H5" s="6" t="s">
        <v>11</v>
      </c>
      <c r="J5" s="29" t="s">
        <v>10</v>
      </c>
      <c r="K5" s="27">
        <v>1</v>
      </c>
      <c r="L5" s="27">
        <v>1</v>
      </c>
      <c r="M5" s="27">
        <v>2</v>
      </c>
      <c r="O5" s="17">
        <f>IF($K5=0,"Leaf",IF($L5=0,"Leaf",-$L5/$M5*LOG($L5/$M5,2)-$K5/$M5*LOG($K5/$M5,2)))</f>
        <v>1</v>
      </c>
      <c r="P5" s="17">
        <f>IF(ISNUMBER(O5),-M5/$M$6*$O5,$Q$3)</f>
        <v>-0.33333333333333331</v>
      </c>
      <c r="S5" s="32" t="s">
        <v>94</v>
      </c>
      <c r="T5" s="32" t="s">
        <v>55</v>
      </c>
      <c r="U5" s="67" t="s">
        <v>7</v>
      </c>
      <c r="V5" s="32" t="s">
        <v>69</v>
      </c>
    </row>
    <row r="6" spans="1:23" x14ac:dyDescent="0.25">
      <c r="A6" s="4" t="s">
        <v>38</v>
      </c>
      <c r="B6" s="5" t="s">
        <v>7</v>
      </c>
      <c r="C6" s="5" t="s">
        <v>34</v>
      </c>
      <c r="D6" s="5" t="s">
        <v>11</v>
      </c>
      <c r="E6" s="5" t="s">
        <v>17</v>
      </c>
      <c r="F6" s="5" t="s">
        <v>24</v>
      </c>
      <c r="G6" s="5" t="s">
        <v>11</v>
      </c>
      <c r="H6" s="6" t="s">
        <v>11</v>
      </c>
      <c r="J6" s="29" t="s">
        <v>131</v>
      </c>
      <c r="K6" s="27">
        <v>3</v>
      </c>
      <c r="L6" s="27">
        <v>3</v>
      </c>
      <c r="M6" s="27">
        <v>6</v>
      </c>
      <c r="O6" s="17">
        <f>IF($K6=0,"Leaf",IF($L6=0,"Leaf",-$L6/$M6*LOG($L6/$M6,2)-$K6/$M6*LOG($K6/$M6,2)))</f>
        <v>1</v>
      </c>
      <c r="P6" s="54">
        <f>O6+SUM(P4:P5)</f>
        <v>0</v>
      </c>
      <c r="S6" s="98" t="s">
        <v>183</v>
      </c>
      <c r="T6" s="98"/>
      <c r="U6" s="98"/>
      <c r="V6" s="98"/>
      <c r="W6" s="98"/>
    </row>
    <row r="7" spans="1:23" x14ac:dyDescent="0.25">
      <c r="A7" s="4" t="s">
        <v>39</v>
      </c>
      <c r="B7" s="5" t="s">
        <v>7</v>
      </c>
      <c r="C7" s="5" t="s">
        <v>34</v>
      </c>
      <c r="D7" s="5" t="s">
        <v>11</v>
      </c>
      <c r="E7" s="5" t="s">
        <v>17</v>
      </c>
      <c r="F7" s="5" t="s">
        <v>24</v>
      </c>
      <c r="G7" s="5" t="s">
        <v>9</v>
      </c>
      <c r="H7" s="6" t="s">
        <v>9</v>
      </c>
      <c r="O7" s="17"/>
      <c r="P7" s="17"/>
      <c r="S7" s="64" t="s">
        <v>145</v>
      </c>
      <c r="T7" s="17" t="s">
        <v>3</v>
      </c>
      <c r="U7" s="26" t="s">
        <v>146</v>
      </c>
      <c r="V7" s="17" t="s">
        <v>135</v>
      </c>
      <c r="W7" s="17" t="s">
        <v>147</v>
      </c>
    </row>
    <row r="8" spans="1:23" ht="15.6" x14ac:dyDescent="0.25">
      <c r="J8" s="94" t="s">
        <v>148</v>
      </c>
      <c r="K8" s="94"/>
      <c r="L8" s="94"/>
      <c r="M8" s="94"/>
      <c r="O8" s="17"/>
      <c r="P8" s="17"/>
      <c r="Q8" s="98" t="s">
        <v>184</v>
      </c>
      <c r="R8" s="98"/>
      <c r="S8" s="98"/>
      <c r="T8" s="98"/>
      <c r="U8" s="98"/>
      <c r="V8" s="98"/>
    </row>
    <row r="9" spans="1:23" x14ac:dyDescent="0.25">
      <c r="J9" s="28" t="s">
        <v>129</v>
      </c>
      <c r="K9" s="28" t="s">
        <v>132</v>
      </c>
      <c r="O9" s="17"/>
      <c r="P9" s="17"/>
      <c r="Q9" s="55" t="s">
        <v>8</v>
      </c>
      <c r="R9" s="56" t="s">
        <v>50</v>
      </c>
      <c r="S9" s="55" t="s">
        <v>41</v>
      </c>
      <c r="T9" s="64" t="s">
        <v>34</v>
      </c>
      <c r="U9" s="55" t="s">
        <v>28</v>
      </c>
      <c r="V9" s="55" t="s">
        <v>16</v>
      </c>
    </row>
    <row r="10" spans="1:23" ht="15.6" x14ac:dyDescent="0.25">
      <c r="J10" s="28" t="s">
        <v>130</v>
      </c>
      <c r="K10" t="s">
        <v>11</v>
      </c>
      <c r="L10" t="s">
        <v>9</v>
      </c>
      <c r="M10" t="s">
        <v>131</v>
      </c>
      <c r="O10" s="17"/>
      <c r="P10" s="17"/>
      <c r="Q10" s="69" t="s">
        <v>165</v>
      </c>
      <c r="R10" s="84" t="s">
        <v>185</v>
      </c>
      <c r="S10" s="84" t="s">
        <v>170</v>
      </c>
      <c r="T10" s="86">
        <v>7</v>
      </c>
    </row>
    <row r="11" spans="1:23" ht="15.6" x14ac:dyDescent="0.3">
      <c r="J11" s="29" t="s">
        <v>11</v>
      </c>
      <c r="K11" s="27">
        <v>2</v>
      </c>
      <c r="L11" s="27">
        <v>2</v>
      </c>
      <c r="M11" s="27">
        <v>4</v>
      </c>
      <c r="O11" s="17">
        <f>IF($K11=0,"Leaf",IF($L11=0,"Leaf",-$L11/$M11*LOG($L11/$M11,2)-$K11/$M11*LOG($K11/$M11,2)))</f>
        <v>1</v>
      </c>
      <c r="P11" s="17">
        <f>IF(ISNUMBER(O11),-M11/$M$6*$O11,$Q$3)</f>
        <v>-0.66666666666666663</v>
      </c>
      <c r="Q11" s="13" t="s">
        <v>148</v>
      </c>
      <c r="R11" s="85" t="s">
        <v>135</v>
      </c>
      <c r="S11" s="85" t="s">
        <v>135</v>
      </c>
      <c r="T11" s="13" t="s">
        <v>148</v>
      </c>
    </row>
    <row r="12" spans="1:23" x14ac:dyDescent="0.25">
      <c r="J12" s="29" t="s">
        <v>9</v>
      </c>
      <c r="K12" s="27">
        <v>1</v>
      </c>
      <c r="L12" s="27">
        <v>1</v>
      </c>
      <c r="M12" s="27">
        <v>2</v>
      </c>
      <c r="O12" s="17">
        <f>IF($K12=0,"Leaf",IF($L12=0,"Leaf",-$L12/$M12*LOG($L12/$M12,2)-$K12/$M12*LOG($K12/$M12,2)))</f>
        <v>1</v>
      </c>
      <c r="P12" s="17">
        <f>IF(ISNUMBER(O12),-M12/$M$6*$O12,$Q$3)</f>
        <v>-0.33333333333333331</v>
      </c>
      <c r="R12" s="84" t="s">
        <v>185</v>
      </c>
      <c r="S12" s="84" t="s">
        <v>170</v>
      </c>
    </row>
    <row r="13" spans="1:23" ht="15.6" x14ac:dyDescent="0.3">
      <c r="J13" s="29" t="s">
        <v>131</v>
      </c>
      <c r="K13" s="27">
        <v>3</v>
      </c>
      <c r="L13" s="27">
        <v>3</v>
      </c>
      <c r="M13" s="27">
        <v>6</v>
      </c>
      <c r="O13" s="17">
        <f t="shared" ref="O13:O20" si="0">IF($K13=0,"Leaf",IF($L13=0,"Leaf",-$L13/$M13*LOG($L13/$M13,2)-$K13/$M13*LOG($K13/$M13,2)))</f>
        <v>1</v>
      </c>
      <c r="P13" s="54">
        <f>O13+SUM(P11:P12)</f>
        <v>0</v>
      </c>
      <c r="Q13" s="13" t="s">
        <v>186</v>
      </c>
      <c r="R13" s="56" t="s">
        <v>10</v>
      </c>
      <c r="S13" s="56" t="s">
        <v>10</v>
      </c>
      <c r="T13" s="60" t="s">
        <v>24</v>
      </c>
    </row>
    <row r="14" spans="1:23" x14ac:dyDescent="0.25">
      <c r="O14" s="17"/>
      <c r="P14" s="17"/>
      <c r="Q14" s="71" t="s">
        <v>162</v>
      </c>
      <c r="R14" s="84" t="s">
        <v>185</v>
      </c>
      <c r="S14" s="84" t="s">
        <v>170</v>
      </c>
      <c r="T14" s="69" t="s">
        <v>165</v>
      </c>
    </row>
    <row r="15" spans="1:23" ht="15.6" x14ac:dyDescent="0.3">
      <c r="J15" s="95" t="s">
        <v>3</v>
      </c>
      <c r="K15" s="95"/>
      <c r="L15" s="95"/>
      <c r="M15" s="95"/>
      <c r="O15" s="17"/>
      <c r="P15" s="17"/>
      <c r="Q15" s="60" t="s">
        <v>188</v>
      </c>
      <c r="R15" s="85" t="s">
        <v>187</v>
      </c>
      <c r="S15" s="85" t="s">
        <v>188</v>
      </c>
      <c r="T15" s="60" t="s">
        <v>187</v>
      </c>
    </row>
    <row r="16" spans="1:23" x14ac:dyDescent="0.25">
      <c r="J16" s="28" t="s">
        <v>129</v>
      </c>
      <c r="K16" s="28" t="s">
        <v>132</v>
      </c>
      <c r="O16" s="17"/>
      <c r="P16" s="17"/>
      <c r="Q16" s="69" t="s">
        <v>165</v>
      </c>
      <c r="R16" s="69" t="s">
        <v>165</v>
      </c>
      <c r="S16" s="71" t="s">
        <v>162</v>
      </c>
      <c r="T16" s="69" t="s">
        <v>165</v>
      </c>
    </row>
    <row r="17" spans="10:21" x14ac:dyDescent="0.25">
      <c r="J17" s="28" t="s">
        <v>130</v>
      </c>
      <c r="K17" t="s">
        <v>11</v>
      </c>
      <c r="L17" t="s">
        <v>9</v>
      </c>
      <c r="M17" t="s">
        <v>131</v>
      </c>
      <c r="O17" s="17"/>
      <c r="P17" s="17"/>
    </row>
    <row r="18" spans="10:21" x14ac:dyDescent="0.25">
      <c r="J18" s="29" t="s">
        <v>11</v>
      </c>
      <c r="K18" s="27">
        <v>2</v>
      </c>
      <c r="L18" s="27">
        <v>1</v>
      </c>
      <c r="M18" s="27">
        <v>3</v>
      </c>
      <c r="O18" s="17">
        <f t="shared" si="0"/>
        <v>0.91829583405448956</v>
      </c>
      <c r="P18" s="17">
        <f t="shared" ref="P18:P19" si="1">IF(ISNUMBER(O18),-M18/$M$6*$O18,$Q$3)</f>
        <v>-0.45914791702724478</v>
      </c>
      <c r="T18" s="64" t="s">
        <v>34</v>
      </c>
    </row>
    <row r="19" spans="10:21" x14ac:dyDescent="0.25">
      <c r="J19" s="29" t="s">
        <v>9</v>
      </c>
      <c r="K19" s="27">
        <v>1</v>
      </c>
      <c r="L19" s="27">
        <v>2</v>
      </c>
      <c r="M19" s="27">
        <v>3</v>
      </c>
      <c r="O19" s="17">
        <f t="shared" si="0"/>
        <v>0.91829583405448956</v>
      </c>
      <c r="P19" s="17">
        <f t="shared" si="1"/>
        <v>-0.45914791702724478</v>
      </c>
      <c r="T19" s="64" t="s">
        <v>175</v>
      </c>
    </row>
    <row r="20" spans="10:21" x14ac:dyDescent="0.25">
      <c r="J20" s="29" t="s">
        <v>131</v>
      </c>
      <c r="K20" s="27">
        <v>3</v>
      </c>
      <c r="L20" s="27">
        <v>3</v>
      </c>
      <c r="M20" s="27">
        <v>6</v>
      </c>
      <c r="O20" s="17">
        <f t="shared" si="0"/>
        <v>1</v>
      </c>
      <c r="P20" s="46">
        <f>O20+SUM(P18:P19)</f>
        <v>8.1704165945510443E-2</v>
      </c>
      <c r="S20" s="60" t="s">
        <v>135</v>
      </c>
      <c r="T20" s="64" t="s">
        <v>3</v>
      </c>
      <c r="U20" s="60" t="s">
        <v>148</v>
      </c>
    </row>
    <row r="21" spans="10:21" x14ac:dyDescent="0.25">
      <c r="T21" s="64" t="s">
        <v>170</v>
      </c>
    </row>
    <row r="22" spans="10:21" x14ac:dyDescent="0.25">
      <c r="T22" s="68" t="s">
        <v>195</v>
      </c>
      <c r="U22" s="64" t="s">
        <v>196</v>
      </c>
    </row>
  </sheetData>
  <autoFilter ref="A1:H7" xr:uid="{CC761E61-A644-4335-BF76-484FDC19D0A7}">
    <filterColumn colId="3">
      <filters>
        <filter val="No"/>
      </filters>
    </filterColumn>
  </autoFilter>
  <mergeCells count="7">
    <mergeCell ref="J15:M15"/>
    <mergeCell ref="J8:M8"/>
    <mergeCell ref="J1:M1"/>
    <mergeCell ref="S3:V3"/>
    <mergeCell ref="S4:V4"/>
    <mergeCell ref="S6:W6"/>
    <mergeCell ref="Q8:V8"/>
  </mergeCells>
  <conditionalFormatting sqref="H2:H7">
    <cfRule type="containsText" dxfId="192" priority="3" operator="containsText" text="Yes">
      <formula>NOT(ISERROR(SEARCH("Yes",H2)))</formula>
    </cfRule>
  </conditionalFormatting>
  <conditionalFormatting sqref="S5:V5">
    <cfRule type="containsText" dxfId="191" priority="2" operator="containsText" text="Yes">
      <formula>NOT(ISERROR(SEARCH("Yes",S5)))</formula>
    </cfRule>
  </conditionalFormatting>
  <conditionalFormatting sqref="S4">
    <cfRule type="containsText" dxfId="190" priority="1" operator="containsText" text="Yes">
      <formula>NOT(ISERROR(SEARCH("Yes",S4)))</formula>
    </cfRule>
  </conditionalFormatting>
  <hyperlinks>
    <hyperlink ref="S3:V3" location="'Car Type'!A1" display="Car Type" xr:uid="{12E9AFF2-C16D-46D7-ABC2-8587D2E085BE}"/>
    <hyperlink ref="S5" location="Compact!A1" display="Compact" xr:uid="{FDD700DC-F14A-40C9-8C79-856BFBD15AEA}"/>
    <hyperlink ref="T5" location="Executive!A1" display="Executive" xr:uid="{2330D90E-A2E0-4DBF-81B7-B808E427A74F}"/>
    <hyperlink ref="Q9" location="'Family&gt;New'!A1" display="New" xr:uid="{4D42EBE5-87C4-4A54-A863-6336A4D1D4B9}"/>
    <hyperlink ref="R9" location="'Family&gt;Before 2002'!A1" display="Before 2002" xr:uid="{3525C63A-1516-4FE4-B124-DC370AE7FDFC}"/>
    <hyperlink ref="U5" location="Family!A1" display="Family" xr:uid="{FB0C9F62-2662-4BEC-A6FC-90D4BFA200AF}"/>
    <hyperlink ref="S9" location="'Family&gt;02-07'!A1" display="2002-2007" xr:uid="{62D20229-B32E-4FE9-8DD7-9E7BDFC461A6}"/>
    <hyperlink ref="S13" location="'Family&gt;02-07&gt;Male'!A1" display="Male" xr:uid="{3B3BD52B-62C4-476E-9339-4CE6A466D101}"/>
    <hyperlink ref="R13" location="'Family&gt;Before 2002&gt;Male'!A1" display="Male" xr:uid="{E62EF590-7CDF-4A9C-B7ED-F24D01697594}"/>
    <hyperlink ref="U9" location="'Family&gt;12-14'!A1" display="2012-2014" xr:uid="{EDF47B00-8570-4B42-8B61-8F63626E8F3D}"/>
    <hyperlink ref="V9" location="'Family&gt;15-16'!A1" display="2015-2016" xr:uid="{23B844B9-E470-4252-88E5-F5D33F5E87D4}"/>
    <hyperlink ref="V5" location="SUV!A1" display="SUV" xr:uid="{733A60AE-62C3-45D3-98B3-FAE081EA0507}"/>
    <hyperlink ref="T22" location="'Family&gt;08-11&gt;M=Yes'!A1" display="Mobileye=Yes" xr:uid="{6AD8AB5A-DE71-4C8A-844C-7801A515806C}"/>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C0FF1-9D92-40D3-A627-2955E92ED661}">
  <dimension ref="A1:W25"/>
  <sheetViews>
    <sheetView topLeftCell="J1" workbookViewId="0">
      <selection activeCell="S5" sqref="S5"/>
    </sheetView>
  </sheetViews>
  <sheetFormatPr defaultRowHeight="15" x14ac:dyDescent="0.25"/>
  <cols>
    <col min="6" max="6" width="11" bestFit="1" customWidth="1"/>
    <col min="7" max="7" width="14.7265625" bestFit="1" customWidth="1"/>
    <col min="10" max="10" width="11.81640625" bestFit="1" customWidth="1"/>
    <col min="11" max="11" width="12.36328125" bestFit="1" customWidth="1"/>
    <col min="12" max="12" width="4" bestFit="1" customWidth="1"/>
    <col min="13" max="13" width="7.81640625" bestFit="1" customWidth="1"/>
    <col min="15" max="15" width="29.453125" customWidth="1"/>
    <col min="16" max="16" width="28" customWidth="1"/>
    <col min="17" max="17" width="10.08984375" bestFit="1" customWidth="1"/>
    <col min="18" max="18" width="8.6328125" bestFit="1" customWidth="1"/>
    <col min="19" max="19" width="10.81640625" bestFit="1" customWidth="1"/>
    <col min="20" max="20" width="10" bestFit="1" customWidth="1"/>
    <col min="21" max="21" width="9.453125" bestFit="1" customWidth="1"/>
  </cols>
  <sheetData>
    <row r="1" spans="1:23" ht="31.8" thickBot="1" x14ac:dyDescent="0.3">
      <c r="A1" s="14" t="s">
        <v>0</v>
      </c>
      <c r="B1" s="15" t="s">
        <v>1</v>
      </c>
      <c r="C1" s="15" t="s">
        <v>2</v>
      </c>
      <c r="D1" s="15" t="s">
        <v>3</v>
      </c>
      <c r="E1" s="15" t="s">
        <v>121</v>
      </c>
      <c r="F1" s="15" t="s">
        <v>122</v>
      </c>
      <c r="G1" s="15" t="s">
        <v>4</v>
      </c>
      <c r="H1" s="16" t="s">
        <v>5</v>
      </c>
      <c r="J1" s="94" t="s">
        <v>135</v>
      </c>
      <c r="K1" s="94"/>
      <c r="L1" s="94"/>
      <c r="M1" s="94"/>
      <c r="O1" s="39" t="s">
        <v>142</v>
      </c>
      <c r="P1" s="39" t="s">
        <v>143</v>
      </c>
    </row>
    <row r="2" spans="1:23" x14ac:dyDescent="0.25">
      <c r="A2" s="4" t="s">
        <v>33</v>
      </c>
      <c r="B2" s="5" t="s">
        <v>7</v>
      </c>
      <c r="C2" s="5" t="s">
        <v>34</v>
      </c>
      <c r="D2" s="5" t="s">
        <v>9</v>
      </c>
      <c r="E2" s="5" t="s">
        <v>17</v>
      </c>
      <c r="F2" s="5" t="s">
        <v>24</v>
      </c>
      <c r="G2" s="5" t="s">
        <v>11</v>
      </c>
      <c r="H2" s="6" t="s">
        <v>9</v>
      </c>
      <c r="J2" s="28" t="s">
        <v>129</v>
      </c>
      <c r="K2" s="28" t="s">
        <v>132</v>
      </c>
      <c r="O2" s="17"/>
      <c r="P2" s="17"/>
    </row>
    <row r="3" spans="1:23" x14ac:dyDescent="0.25">
      <c r="A3" s="4" t="s">
        <v>35</v>
      </c>
      <c r="B3" s="5" t="s">
        <v>7</v>
      </c>
      <c r="C3" s="5" t="s">
        <v>34</v>
      </c>
      <c r="D3" s="5" t="s">
        <v>9</v>
      </c>
      <c r="E3" s="5" t="s">
        <v>17</v>
      </c>
      <c r="F3" s="5" t="s">
        <v>24</v>
      </c>
      <c r="G3" s="5" t="s">
        <v>9</v>
      </c>
      <c r="H3" s="6" t="s">
        <v>11</v>
      </c>
      <c r="J3" s="28" t="s">
        <v>130</v>
      </c>
      <c r="K3" t="s">
        <v>11</v>
      </c>
      <c r="L3" t="s">
        <v>9</v>
      </c>
      <c r="M3" t="s">
        <v>131</v>
      </c>
      <c r="O3" s="17"/>
      <c r="P3" s="17"/>
      <c r="Q3" s="17">
        <v>0</v>
      </c>
      <c r="S3" s="92" t="s">
        <v>1</v>
      </c>
      <c r="T3" s="92"/>
      <c r="U3" s="92"/>
      <c r="V3" s="92"/>
    </row>
    <row r="4" spans="1:23" x14ac:dyDescent="0.25">
      <c r="A4" s="4" t="s">
        <v>36</v>
      </c>
      <c r="B4" s="5" t="s">
        <v>7</v>
      </c>
      <c r="C4" s="5" t="s">
        <v>34</v>
      </c>
      <c r="D4" s="5" t="s">
        <v>9</v>
      </c>
      <c r="E4" s="5" t="s">
        <v>17</v>
      </c>
      <c r="F4" s="5" t="s">
        <v>10</v>
      </c>
      <c r="G4" s="5" t="s">
        <v>11</v>
      </c>
      <c r="H4" s="6" t="s">
        <v>9</v>
      </c>
      <c r="J4" s="29" t="s">
        <v>24</v>
      </c>
      <c r="K4" s="27">
        <v>1</v>
      </c>
      <c r="L4" s="27">
        <v>1</v>
      </c>
      <c r="M4" s="27">
        <v>2</v>
      </c>
      <c r="O4" s="17">
        <f>IF($K4=0,"Leaf",IF($L4=0,"Leaf",-$L4/$M4*LOG($L4/$M4,2)-$K4/$M4*LOG($K4/$M4,2)))</f>
        <v>1</v>
      </c>
      <c r="P4" s="17">
        <f>IF(ISNUMBER(O4),-M4/$M$6*$O4,$Q$3)</f>
        <v>-0.66666666666666663</v>
      </c>
      <c r="S4" s="97" t="s">
        <v>182</v>
      </c>
      <c r="T4" s="97"/>
      <c r="U4" s="97"/>
      <c r="V4" s="97"/>
    </row>
    <row r="5" spans="1:23" x14ac:dyDescent="0.25">
      <c r="J5" s="29" t="s">
        <v>10</v>
      </c>
      <c r="K5" s="27"/>
      <c r="L5" s="27">
        <v>1</v>
      </c>
      <c r="M5" s="27">
        <v>1</v>
      </c>
      <c r="O5" s="17" t="str">
        <f>IF($K5=0,"Leaf",IF($L5=0,"Leaf",-$L5/$M5*LOG($L5/$M5,2)-$K5/$M5*LOG($K5/$M5,2)))</f>
        <v>Leaf</v>
      </c>
      <c r="P5" s="17">
        <f>IF(ISNUMBER(O5),-M5/$M$6*$O5,$Q$3)</f>
        <v>0</v>
      </c>
      <c r="S5" s="32" t="s">
        <v>94</v>
      </c>
      <c r="T5" s="32" t="s">
        <v>55</v>
      </c>
      <c r="U5" s="67" t="s">
        <v>7</v>
      </c>
      <c r="V5" s="32" t="s">
        <v>69</v>
      </c>
    </row>
    <row r="6" spans="1:23" x14ac:dyDescent="0.25">
      <c r="J6" s="29" t="s">
        <v>131</v>
      </c>
      <c r="K6" s="27">
        <v>1</v>
      </c>
      <c r="L6" s="27">
        <v>2</v>
      </c>
      <c r="M6" s="27">
        <v>3</v>
      </c>
      <c r="O6" s="17">
        <f>IF($K6=0,"Leaf",IF($L6=0,"Leaf",-$L6/$M6*LOG($L6/$M6,2)-$K6/$M6*LOG($K6/$M6,2)))</f>
        <v>0.91829583405448956</v>
      </c>
      <c r="P6" s="54">
        <f>O6+SUM(P4:P5)</f>
        <v>0.25162916738782293</v>
      </c>
      <c r="S6" s="98" t="s">
        <v>183</v>
      </c>
      <c r="T6" s="98"/>
      <c r="U6" s="98"/>
      <c r="V6" s="98"/>
      <c r="W6" s="98"/>
    </row>
    <row r="7" spans="1:23" x14ac:dyDescent="0.25">
      <c r="O7" s="17"/>
      <c r="P7" s="17"/>
      <c r="S7" s="64" t="s">
        <v>145</v>
      </c>
      <c r="T7" s="17" t="s">
        <v>3</v>
      </c>
      <c r="U7" s="26" t="s">
        <v>146</v>
      </c>
      <c r="V7" s="17" t="s">
        <v>135</v>
      </c>
      <c r="W7" s="17" t="s">
        <v>147</v>
      </c>
    </row>
    <row r="8" spans="1:23" ht="15.6" x14ac:dyDescent="0.25">
      <c r="J8" s="94" t="s">
        <v>148</v>
      </c>
      <c r="K8" s="94"/>
      <c r="L8" s="94"/>
      <c r="M8" s="94"/>
      <c r="O8" s="17"/>
      <c r="P8" s="17"/>
      <c r="Q8" s="98" t="s">
        <v>184</v>
      </c>
      <c r="R8" s="98"/>
      <c r="S8" s="98"/>
      <c r="T8" s="98"/>
      <c r="U8" s="98"/>
      <c r="V8" s="98"/>
    </row>
    <row r="9" spans="1:23" x14ac:dyDescent="0.25">
      <c r="J9" s="28" t="s">
        <v>129</v>
      </c>
      <c r="K9" s="28" t="s">
        <v>132</v>
      </c>
      <c r="O9" s="17"/>
      <c r="P9" s="17"/>
      <c r="Q9" s="55" t="s">
        <v>8</v>
      </c>
      <c r="R9" s="56" t="s">
        <v>50</v>
      </c>
      <c r="S9" s="55" t="s">
        <v>41</v>
      </c>
      <c r="T9" s="68" t="s">
        <v>34</v>
      </c>
      <c r="U9" s="55" t="s">
        <v>28</v>
      </c>
      <c r="V9" s="55" t="s">
        <v>16</v>
      </c>
    </row>
    <row r="10" spans="1:23" ht="15.6" x14ac:dyDescent="0.25">
      <c r="J10" s="28" t="s">
        <v>130</v>
      </c>
      <c r="K10" t="s">
        <v>11</v>
      </c>
      <c r="L10" t="s">
        <v>9</v>
      </c>
      <c r="M10" t="s">
        <v>131</v>
      </c>
      <c r="O10" s="17"/>
      <c r="P10" s="17"/>
      <c r="Q10" s="69" t="s">
        <v>165</v>
      </c>
      <c r="R10" s="84" t="s">
        <v>185</v>
      </c>
      <c r="S10" s="84" t="s">
        <v>170</v>
      </c>
      <c r="T10" s="86">
        <v>7</v>
      </c>
    </row>
    <row r="11" spans="1:23" ht="15.6" x14ac:dyDescent="0.3">
      <c r="J11" s="29" t="s">
        <v>11</v>
      </c>
      <c r="K11" s="27"/>
      <c r="L11" s="27">
        <v>2</v>
      </c>
      <c r="M11" s="27">
        <v>2</v>
      </c>
      <c r="O11" s="17" t="str">
        <f>IF($K11=0,"Leaf",IF($L11=0,"Leaf",-$L11/$M11*LOG($L11/$M11,2)-$K11/$M11*LOG($K11/$M11,2)))</f>
        <v>Leaf</v>
      </c>
      <c r="P11" s="17">
        <f>IF(ISNUMBER(O11),-M11/$M$6*$O11,$Q$3)</f>
        <v>0</v>
      </c>
      <c r="Q11" s="13" t="s">
        <v>148</v>
      </c>
      <c r="R11" s="85" t="s">
        <v>135</v>
      </c>
      <c r="S11" s="85" t="s">
        <v>135</v>
      </c>
      <c r="T11" s="13" t="s">
        <v>148</v>
      </c>
    </row>
    <row r="12" spans="1:23" x14ac:dyDescent="0.25">
      <c r="J12" s="29" t="s">
        <v>9</v>
      </c>
      <c r="K12" s="27">
        <v>1</v>
      </c>
      <c r="L12" s="27"/>
      <c r="M12" s="27">
        <v>1</v>
      </c>
      <c r="O12" s="17" t="str">
        <f>IF($K12=0,"Leaf",IF($L12=0,"Leaf",-$L12/$M12*LOG($L12/$M12,2)-$K12/$M12*LOG($K12/$M12,2)))</f>
        <v>Leaf</v>
      </c>
      <c r="P12" s="17">
        <f>IF(ISNUMBER(O12),-M12/$M$6*$O12,$Q$3)</f>
        <v>0</v>
      </c>
      <c r="R12" s="84" t="s">
        <v>185</v>
      </c>
      <c r="S12" s="84" t="s">
        <v>170</v>
      </c>
    </row>
    <row r="13" spans="1:23" ht="15.6" x14ac:dyDescent="0.3">
      <c r="J13" s="29" t="s">
        <v>131</v>
      </c>
      <c r="K13" s="27">
        <v>1</v>
      </c>
      <c r="L13" s="27">
        <v>2</v>
      </c>
      <c r="M13" s="27">
        <v>3</v>
      </c>
      <c r="O13" s="17">
        <f t="shared" ref="O13" si="0">IF($K13=0,"Leaf",IF($L13=0,"Leaf",-$L13/$M13*LOG($L13/$M13,2)-$K13/$M13*LOG($K13/$M13,2)))</f>
        <v>0.91829583405448956</v>
      </c>
      <c r="P13" s="46">
        <f>O13+SUM(P11:P12)</f>
        <v>0.91829583405448956</v>
      </c>
      <c r="Q13" s="13" t="s">
        <v>186</v>
      </c>
      <c r="R13" s="56" t="s">
        <v>10</v>
      </c>
      <c r="S13" s="56" t="s">
        <v>10</v>
      </c>
      <c r="T13" s="60" t="s">
        <v>24</v>
      </c>
    </row>
    <row r="14" spans="1:23" x14ac:dyDescent="0.25">
      <c r="Q14" s="71" t="s">
        <v>162</v>
      </c>
      <c r="R14" s="84" t="s">
        <v>185</v>
      </c>
      <c r="S14" s="84" t="s">
        <v>170</v>
      </c>
      <c r="T14" s="69" t="s">
        <v>165</v>
      </c>
    </row>
    <row r="15" spans="1:23" x14ac:dyDescent="0.25">
      <c r="Q15" s="60" t="s">
        <v>188</v>
      </c>
      <c r="R15" s="85" t="s">
        <v>187</v>
      </c>
      <c r="S15" s="85" t="s">
        <v>188</v>
      </c>
      <c r="T15" s="60" t="s">
        <v>187</v>
      </c>
    </row>
    <row r="16" spans="1:23" x14ac:dyDescent="0.25">
      <c r="Q16" s="69" t="s">
        <v>165</v>
      </c>
      <c r="R16" s="69" t="s">
        <v>165</v>
      </c>
      <c r="S16" s="71" t="s">
        <v>162</v>
      </c>
      <c r="T16" s="69" t="s">
        <v>165</v>
      </c>
    </row>
    <row r="18" spans="16:21" x14ac:dyDescent="0.25">
      <c r="T18" s="68" t="s">
        <v>34</v>
      </c>
    </row>
    <row r="19" spans="16:21" x14ac:dyDescent="0.25">
      <c r="T19" s="64" t="s">
        <v>175</v>
      </c>
    </row>
    <row r="20" spans="16:21" x14ac:dyDescent="0.25">
      <c r="S20" s="60" t="s">
        <v>135</v>
      </c>
      <c r="T20" s="64" t="s">
        <v>3</v>
      </c>
      <c r="U20" s="60" t="s">
        <v>148</v>
      </c>
    </row>
    <row r="21" spans="16:21" x14ac:dyDescent="0.25">
      <c r="T21" s="64" t="s">
        <v>170</v>
      </c>
    </row>
    <row r="22" spans="16:21" x14ac:dyDescent="0.25">
      <c r="T22" s="64" t="s">
        <v>195</v>
      </c>
      <c r="U22" s="68" t="s">
        <v>196</v>
      </c>
    </row>
    <row r="23" spans="16:21" x14ac:dyDescent="0.25">
      <c r="P23" s="84"/>
      <c r="T23" s="64" t="s">
        <v>185</v>
      </c>
      <c r="U23" s="53"/>
    </row>
    <row r="24" spans="16:21" x14ac:dyDescent="0.25">
      <c r="S24" s="64" t="s">
        <v>187</v>
      </c>
      <c r="T24" s="64" t="s">
        <v>188</v>
      </c>
    </row>
    <row r="25" spans="16:21" x14ac:dyDescent="0.25">
      <c r="S25" s="71" t="s">
        <v>162</v>
      </c>
      <c r="T25" s="69" t="s">
        <v>165</v>
      </c>
    </row>
  </sheetData>
  <mergeCells count="6">
    <mergeCell ref="J1:M1"/>
    <mergeCell ref="J8:M8"/>
    <mergeCell ref="S3:V3"/>
    <mergeCell ref="S4:V4"/>
    <mergeCell ref="S6:W6"/>
    <mergeCell ref="Q8:V8"/>
  </mergeCells>
  <conditionalFormatting sqref="H2:H4">
    <cfRule type="containsText" dxfId="189" priority="3" operator="containsText" text="Yes">
      <formula>NOT(ISERROR(SEARCH("Yes",H2)))</formula>
    </cfRule>
  </conditionalFormatting>
  <conditionalFormatting sqref="S5:V5">
    <cfRule type="containsText" dxfId="188" priority="2" operator="containsText" text="Yes">
      <formula>NOT(ISERROR(SEARCH("Yes",S5)))</formula>
    </cfRule>
  </conditionalFormatting>
  <conditionalFormatting sqref="S4">
    <cfRule type="containsText" dxfId="187" priority="1" operator="containsText" text="Yes">
      <formula>NOT(ISERROR(SEARCH("Yes",S4)))</formula>
    </cfRule>
  </conditionalFormatting>
  <hyperlinks>
    <hyperlink ref="S3:V3" location="'Car Type'!A1" display="Car Type" xr:uid="{8AE13F6D-5924-4156-ADE2-359F9EC06EFA}"/>
    <hyperlink ref="S5" location="Compact!A1" display="Compact" xr:uid="{D2B22696-9164-445C-B89D-3BC862E106E8}"/>
    <hyperlink ref="T5" location="Executive!A1" display="Executive" xr:uid="{ACB89DD3-F54F-432D-9295-70CCFEA17E49}"/>
    <hyperlink ref="Q9" location="'Family&gt;New'!A1" display="New" xr:uid="{DE38A218-DE17-44E1-9FE2-5985F53BF877}"/>
    <hyperlink ref="R9" location="'Family&gt;Before 2002'!A1" display="Before 2002" xr:uid="{1957F116-B404-4F6A-9176-0E42C6FB4249}"/>
    <hyperlink ref="U5" location="Family!A1" display="Family" xr:uid="{13F5BF33-4029-4BB1-B5A2-E45F2E9B83D4}"/>
    <hyperlink ref="S9" location="'Family&gt;02-07'!A1" display="2002-2007" xr:uid="{F039E96D-77E9-4A93-B4D2-CC794ABDC88C}"/>
    <hyperlink ref="S13" location="'Family&gt;02-07&gt;Male'!A1" display="Male" xr:uid="{42E9CB9C-903F-47DC-9C10-312844CF4F9D}"/>
    <hyperlink ref="R13" location="'Family&gt;Before 2002&gt;Male'!A1" display="Male" xr:uid="{B4AFDD4E-5A48-4BEB-93F2-64DB624ED156}"/>
    <hyperlink ref="U9" location="'Family&gt;12-14'!A1" display="2012-2014" xr:uid="{4653D4A1-8DB0-430C-83B1-A652980594C5}"/>
    <hyperlink ref="V9" location="'Family&gt;15-16'!A1" display="2015-2016" xr:uid="{DC4053AF-60B9-4C91-9BCD-933129CD0441}"/>
    <hyperlink ref="V5" location="SUV!A1" display="SUV" xr:uid="{5BE259D0-7C8F-4D0F-A182-FA9C62CA3DFE}"/>
    <hyperlink ref="T18" location="'Family&gt;08-11'!A1" display="2008-2011" xr:uid="{9CF2A9CF-9B21-4972-98A6-1C363A980271}"/>
    <hyperlink ref="T9" location="'Family&gt;08-11'!A1" display="2008-2011" xr:uid="{5DD8F2E5-934F-4053-AA9D-3BD5B44C2287}"/>
    <hyperlink ref="U22" location="'Family&gt;08-11&gt;M=No'!A1" display="Mobileye=No" xr:uid="{A28CE307-54FA-464A-A980-A3BC4462E05E}"/>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FAA8B-CC77-420E-9B35-E553EE01F93E}">
  <dimension ref="A1:W25"/>
  <sheetViews>
    <sheetView topLeftCell="J1" workbookViewId="0">
      <selection activeCell="U9" sqref="U9"/>
    </sheetView>
  </sheetViews>
  <sheetFormatPr defaultRowHeight="15" x14ac:dyDescent="0.25"/>
  <cols>
    <col min="6" max="6" width="11" bestFit="1" customWidth="1"/>
    <col min="7" max="7" width="14.7265625" bestFit="1" customWidth="1"/>
    <col min="10" max="10" width="11.81640625" bestFit="1" customWidth="1"/>
    <col min="11" max="11" width="12.36328125" bestFit="1" customWidth="1"/>
    <col min="12" max="12" width="4" bestFit="1" customWidth="1"/>
    <col min="13" max="13" width="7.81640625" bestFit="1" customWidth="1"/>
    <col min="15" max="15" width="22.90625" customWidth="1"/>
    <col min="16" max="16" width="26.7265625" customWidth="1"/>
    <col min="17" max="17" width="10.08984375" bestFit="1" customWidth="1"/>
    <col min="18" max="18" width="8.6328125" bestFit="1" customWidth="1"/>
    <col min="19" max="19" width="10.81640625" bestFit="1" customWidth="1"/>
    <col min="20" max="20" width="10" bestFit="1" customWidth="1"/>
    <col min="21" max="21" width="9.453125" bestFit="1" customWidth="1"/>
    <col min="22" max="22" width="8" bestFit="1" customWidth="1"/>
  </cols>
  <sheetData>
    <row r="1" spans="1:23" ht="31.8" thickBot="1" x14ac:dyDescent="0.3">
      <c r="A1" s="14" t="s">
        <v>0</v>
      </c>
      <c r="B1" s="15" t="s">
        <v>1</v>
      </c>
      <c r="C1" s="15" t="s">
        <v>2</v>
      </c>
      <c r="D1" s="15" t="s">
        <v>3</v>
      </c>
      <c r="E1" s="15" t="s">
        <v>121</v>
      </c>
      <c r="F1" s="15" t="s">
        <v>122</v>
      </c>
      <c r="G1" s="15" t="s">
        <v>4</v>
      </c>
      <c r="H1" s="16" t="s">
        <v>5</v>
      </c>
      <c r="J1" s="94" t="s">
        <v>135</v>
      </c>
      <c r="K1" s="94"/>
      <c r="L1" s="94"/>
      <c r="M1" s="94"/>
      <c r="O1" s="39" t="s">
        <v>142</v>
      </c>
      <c r="P1" s="39" t="s">
        <v>143</v>
      </c>
    </row>
    <row r="2" spans="1:23" x14ac:dyDescent="0.25">
      <c r="A2" s="4" t="s">
        <v>37</v>
      </c>
      <c r="B2" s="5" t="s">
        <v>7</v>
      </c>
      <c r="C2" s="5" t="s">
        <v>34</v>
      </c>
      <c r="D2" s="5" t="s">
        <v>11</v>
      </c>
      <c r="E2" s="5" t="s">
        <v>17</v>
      </c>
      <c r="F2" s="5" t="s">
        <v>10</v>
      </c>
      <c r="G2" s="5" t="s">
        <v>11</v>
      </c>
      <c r="H2" s="6" t="s">
        <v>11</v>
      </c>
      <c r="J2" s="28" t="s">
        <v>129</v>
      </c>
      <c r="K2" s="28" t="s">
        <v>132</v>
      </c>
      <c r="O2" s="17"/>
      <c r="P2" s="17"/>
    </row>
    <row r="3" spans="1:23" x14ac:dyDescent="0.25">
      <c r="A3" s="4" t="s">
        <v>38</v>
      </c>
      <c r="B3" s="5" t="s">
        <v>7</v>
      </c>
      <c r="C3" s="5" t="s">
        <v>34</v>
      </c>
      <c r="D3" s="5" t="s">
        <v>11</v>
      </c>
      <c r="E3" s="5" t="s">
        <v>17</v>
      </c>
      <c r="F3" s="5" t="s">
        <v>24</v>
      </c>
      <c r="G3" s="5" t="s">
        <v>11</v>
      </c>
      <c r="H3" s="6" t="s">
        <v>11</v>
      </c>
      <c r="J3" s="28" t="s">
        <v>130</v>
      </c>
      <c r="K3" t="s">
        <v>11</v>
      </c>
      <c r="L3" t="s">
        <v>9</v>
      </c>
      <c r="M3" t="s">
        <v>131</v>
      </c>
      <c r="O3" s="17"/>
      <c r="P3" s="17"/>
      <c r="Q3" s="17">
        <v>0</v>
      </c>
      <c r="S3" s="92" t="s">
        <v>1</v>
      </c>
      <c r="T3" s="92"/>
      <c r="U3" s="92"/>
      <c r="V3" s="92"/>
    </row>
    <row r="4" spans="1:23" x14ac:dyDescent="0.25">
      <c r="A4" s="4" t="s">
        <v>39</v>
      </c>
      <c r="B4" s="5" t="s">
        <v>7</v>
      </c>
      <c r="C4" s="5" t="s">
        <v>34</v>
      </c>
      <c r="D4" s="5" t="s">
        <v>11</v>
      </c>
      <c r="E4" s="5" t="s">
        <v>17</v>
      </c>
      <c r="F4" s="5" t="s">
        <v>24</v>
      </c>
      <c r="G4" s="5" t="s">
        <v>9</v>
      </c>
      <c r="H4" s="6" t="s">
        <v>9</v>
      </c>
      <c r="J4" s="29" t="s">
        <v>24</v>
      </c>
      <c r="K4" s="27">
        <v>1</v>
      </c>
      <c r="L4" s="27">
        <v>1</v>
      </c>
      <c r="M4" s="27">
        <v>2</v>
      </c>
      <c r="O4" s="17">
        <f>IF($K4=0,"Leaf",IF($L4=0,"Leaf",-$L4/$M4*LOG($L4/$M4,2)-$K4/$M4*LOG($K4/$M4,2)))</f>
        <v>1</v>
      </c>
      <c r="P4" s="17">
        <f>IF(ISNUMBER(O4),-M4/$M$6*$O4,$Q$3)</f>
        <v>-0.66666666666666663</v>
      </c>
      <c r="S4" s="97" t="s">
        <v>182</v>
      </c>
      <c r="T4" s="97"/>
      <c r="U4" s="97"/>
      <c r="V4" s="97"/>
    </row>
    <row r="5" spans="1:23" x14ac:dyDescent="0.25">
      <c r="J5" s="29" t="s">
        <v>10</v>
      </c>
      <c r="K5" s="27">
        <v>1</v>
      </c>
      <c r="L5" s="27"/>
      <c r="M5" s="27">
        <v>1</v>
      </c>
      <c r="O5" s="17" t="str">
        <f>IF($K5=0,"Leaf",IF($L5=0,"Leaf",-$L5/$M5*LOG($L5/$M5,2)-$K5/$M5*LOG($K5/$M5,2)))</f>
        <v>Leaf</v>
      </c>
      <c r="P5" s="17">
        <f>IF(ISNUMBER(O5),-M5/$M$6*$O5,$Q$3)</f>
        <v>0</v>
      </c>
      <c r="S5" s="32" t="s">
        <v>94</v>
      </c>
      <c r="T5" s="32" t="s">
        <v>55</v>
      </c>
      <c r="U5" s="67" t="s">
        <v>7</v>
      </c>
      <c r="V5" s="32" t="s">
        <v>69</v>
      </c>
    </row>
    <row r="6" spans="1:23" x14ac:dyDescent="0.25">
      <c r="J6" s="29" t="s">
        <v>131</v>
      </c>
      <c r="K6" s="27">
        <v>2</v>
      </c>
      <c r="L6" s="27">
        <v>1</v>
      </c>
      <c r="M6" s="27">
        <v>3</v>
      </c>
      <c r="O6" s="17">
        <f>IF($K6=0,"Leaf",IF($L6=0,"Leaf",-$L6/$M6*LOG($L6/$M6,2)-$K6/$M6*LOG($K6/$M6,2)))</f>
        <v>0.91829583405448956</v>
      </c>
      <c r="P6" s="54">
        <f>O6+SUM(P4:P5)</f>
        <v>0.25162916738782293</v>
      </c>
      <c r="S6" s="98" t="s">
        <v>183</v>
      </c>
      <c r="T6" s="98"/>
      <c r="U6" s="98"/>
      <c r="V6" s="98"/>
      <c r="W6" s="98"/>
    </row>
    <row r="7" spans="1:23" x14ac:dyDescent="0.25">
      <c r="O7" s="17"/>
      <c r="P7" s="17"/>
      <c r="S7" s="64" t="s">
        <v>145</v>
      </c>
      <c r="T7" s="17" t="s">
        <v>3</v>
      </c>
      <c r="U7" s="26" t="s">
        <v>146</v>
      </c>
      <c r="V7" s="17" t="s">
        <v>135</v>
      </c>
      <c r="W7" s="17" t="s">
        <v>147</v>
      </c>
    </row>
    <row r="8" spans="1:23" ht="15.6" x14ac:dyDescent="0.25">
      <c r="J8" s="94" t="s">
        <v>148</v>
      </c>
      <c r="K8" s="94"/>
      <c r="L8" s="94"/>
      <c r="M8" s="94"/>
      <c r="O8" s="17"/>
      <c r="P8" s="17"/>
      <c r="Q8" s="98" t="s">
        <v>184</v>
      </c>
      <c r="R8" s="98"/>
      <c r="S8" s="98"/>
      <c r="T8" s="98"/>
      <c r="U8" s="98"/>
      <c r="V8" s="98"/>
    </row>
    <row r="9" spans="1:23" x14ac:dyDescent="0.25">
      <c r="J9" s="28" t="s">
        <v>129</v>
      </c>
      <c r="K9" s="28" t="s">
        <v>132</v>
      </c>
      <c r="O9" s="17"/>
      <c r="P9" s="17"/>
      <c r="Q9" s="55" t="s">
        <v>8</v>
      </c>
      <c r="R9" s="56" t="s">
        <v>50</v>
      </c>
      <c r="S9" s="55" t="s">
        <v>41</v>
      </c>
      <c r="T9" s="68" t="s">
        <v>34</v>
      </c>
      <c r="U9" s="55" t="s">
        <v>28</v>
      </c>
      <c r="V9" s="55" t="s">
        <v>16</v>
      </c>
    </row>
    <row r="10" spans="1:23" ht="15.6" x14ac:dyDescent="0.25">
      <c r="J10" s="28" t="s">
        <v>130</v>
      </c>
      <c r="K10" t="s">
        <v>11</v>
      </c>
      <c r="L10" t="s">
        <v>9</v>
      </c>
      <c r="M10" t="s">
        <v>131</v>
      </c>
      <c r="O10" s="17"/>
      <c r="P10" s="17"/>
      <c r="Q10" s="69" t="s">
        <v>165</v>
      </c>
      <c r="R10" s="84" t="s">
        <v>185</v>
      </c>
      <c r="S10" s="84" t="s">
        <v>170</v>
      </c>
      <c r="T10" s="86">
        <v>7</v>
      </c>
    </row>
    <row r="11" spans="1:23" ht="15.6" x14ac:dyDescent="0.3">
      <c r="J11" s="29" t="s">
        <v>11</v>
      </c>
      <c r="K11" s="27">
        <v>2</v>
      </c>
      <c r="L11" s="27"/>
      <c r="M11" s="27">
        <v>2</v>
      </c>
      <c r="O11" s="17" t="str">
        <f>IF($K11=0,"Leaf",IF($L11=0,"Leaf",-$L11/$M11*LOG($L11/$M11,2)-$K11/$M11*LOG($K11/$M11,2)))</f>
        <v>Leaf</v>
      </c>
      <c r="P11" s="17">
        <f>IF(ISNUMBER(O11),-M11/$M$6*$O11,$Q$3)</f>
        <v>0</v>
      </c>
      <c r="Q11" s="13" t="s">
        <v>148</v>
      </c>
      <c r="R11" s="85" t="s">
        <v>135</v>
      </c>
      <c r="S11" s="85" t="s">
        <v>135</v>
      </c>
      <c r="T11" s="13" t="s">
        <v>148</v>
      </c>
    </row>
    <row r="12" spans="1:23" x14ac:dyDescent="0.25">
      <c r="J12" s="29" t="s">
        <v>9</v>
      </c>
      <c r="K12" s="27"/>
      <c r="L12" s="27">
        <v>1</v>
      </c>
      <c r="M12" s="27">
        <v>1</v>
      </c>
      <c r="O12" s="17" t="str">
        <f>IF($K12=0,"Leaf",IF($L12=0,"Leaf",-$L12/$M12*LOG($L12/$M12,2)-$K12/$M12*LOG($K12/$M12,2)))</f>
        <v>Leaf</v>
      </c>
      <c r="P12" s="17">
        <f>IF(ISNUMBER(O12),-M12/$M$6*$O12,$Q$3)</f>
        <v>0</v>
      </c>
      <c r="R12" s="84" t="s">
        <v>185</v>
      </c>
      <c r="S12" s="84" t="s">
        <v>170</v>
      </c>
    </row>
    <row r="13" spans="1:23" ht="15.6" x14ac:dyDescent="0.3">
      <c r="J13" s="29" t="s">
        <v>131</v>
      </c>
      <c r="K13" s="27">
        <v>2</v>
      </c>
      <c r="L13" s="27">
        <v>1</v>
      </c>
      <c r="M13" s="27">
        <v>3</v>
      </c>
      <c r="O13" s="17">
        <f t="shared" ref="O13" si="0">IF($K13=0,"Leaf",IF($L13=0,"Leaf",-$L13/$M13*LOG($L13/$M13,2)-$K13/$M13*LOG($K13/$M13,2)))</f>
        <v>0.91829583405448956</v>
      </c>
      <c r="P13" s="46">
        <f>O13+SUM(P11:P12)</f>
        <v>0.91829583405448956</v>
      </c>
      <c r="Q13" s="13" t="s">
        <v>186</v>
      </c>
      <c r="R13" s="56" t="s">
        <v>10</v>
      </c>
      <c r="S13" s="56" t="s">
        <v>10</v>
      </c>
      <c r="T13" s="60" t="s">
        <v>24</v>
      </c>
    </row>
    <row r="14" spans="1:23" x14ac:dyDescent="0.25">
      <c r="Q14" s="71" t="s">
        <v>162</v>
      </c>
      <c r="R14" s="84" t="s">
        <v>185</v>
      </c>
      <c r="S14" s="84" t="s">
        <v>170</v>
      </c>
      <c r="T14" s="69" t="s">
        <v>165</v>
      </c>
    </row>
    <row r="15" spans="1:23" x14ac:dyDescent="0.25">
      <c r="Q15" s="60" t="s">
        <v>188</v>
      </c>
      <c r="R15" s="85" t="s">
        <v>187</v>
      </c>
      <c r="S15" s="85" t="s">
        <v>188</v>
      </c>
      <c r="T15" s="60" t="s">
        <v>187</v>
      </c>
    </row>
    <row r="16" spans="1:23" x14ac:dyDescent="0.25">
      <c r="Q16" s="69" t="s">
        <v>165</v>
      </c>
      <c r="R16" s="69" t="s">
        <v>165</v>
      </c>
      <c r="S16" s="71" t="s">
        <v>162</v>
      </c>
      <c r="T16" s="69" t="s">
        <v>165</v>
      </c>
    </row>
    <row r="18" spans="19:22" x14ac:dyDescent="0.25">
      <c r="T18" s="68" t="s">
        <v>34</v>
      </c>
    </row>
    <row r="19" spans="19:22" x14ac:dyDescent="0.25">
      <c r="T19" s="64" t="s">
        <v>175</v>
      </c>
    </row>
    <row r="20" spans="19:22" x14ac:dyDescent="0.25">
      <c r="S20" s="60" t="s">
        <v>135</v>
      </c>
      <c r="T20" s="64" t="s">
        <v>3</v>
      </c>
      <c r="U20" s="60" t="s">
        <v>148</v>
      </c>
    </row>
    <row r="21" spans="19:22" x14ac:dyDescent="0.25">
      <c r="T21" s="64" t="s">
        <v>170</v>
      </c>
    </row>
    <row r="22" spans="19:22" x14ac:dyDescent="0.25">
      <c r="T22" s="68" t="s">
        <v>195</v>
      </c>
      <c r="U22" s="64" t="s">
        <v>196</v>
      </c>
    </row>
    <row r="23" spans="19:22" x14ac:dyDescent="0.25">
      <c r="T23" s="64" t="s">
        <v>185</v>
      </c>
      <c r="U23" s="64" t="s">
        <v>170</v>
      </c>
    </row>
    <row r="24" spans="19:22" x14ac:dyDescent="0.25">
      <c r="S24" s="64" t="s">
        <v>187</v>
      </c>
      <c r="T24" s="64" t="s">
        <v>188</v>
      </c>
      <c r="U24" s="64" t="s">
        <v>187</v>
      </c>
      <c r="V24" s="64" t="s">
        <v>188</v>
      </c>
    </row>
    <row r="25" spans="19:22" x14ac:dyDescent="0.25">
      <c r="S25" s="71" t="s">
        <v>162</v>
      </c>
      <c r="T25" s="69" t="s">
        <v>165</v>
      </c>
      <c r="U25" s="69" t="s">
        <v>165</v>
      </c>
      <c r="V25" s="71" t="s">
        <v>162</v>
      </c>
    </row>
  </sheetData>
  <mergeCells count="6">
    <mergeCell ref="J8:M8"/>
    <mergeCell ref="J1:M1"/>
    <mergeCell ref="S3:V3"/>
    <mergeCell ref="S4:V4"/>
    <mergeCell ref="S6:W6"/>
    <mergeCell ref="Q8:V8"/>
  </mergeCells>
  <conditionalFormatting sqref="H2:H4">
    <cfRule type="containsText" dxfId="186" priority="3" operator="containsText" text="Yes">
      <formula>NOT(ISERROR(SEARCH("Yes",H2)))</formula>
    </cfRule>
  </conditionalFormatting>
  <conditionalFormatting sqref="S5:V5">
    <cfRule type="containsText" dxfId="185" priority="2" operator="containsText" text="Yes">
      <formula>NOT(ISERROR(SEARCH("Yes",S5)))</formula>
    </cfRule>
  </conditionalFormatting>
  <conditionalFormatting sqref="S4">
    <cfRule type="containsText" dxfId="184" priority="1" operator="containsText" text="Yes">
      <formula>NOT(ISERROR(SEARCH("Yes",S4)))</formula>
    </cfRule>
  </conditionalFormatting>
  <hyperlinks>
    <hyperlink ref="S3:V3" location="'Car Type'!A1" display="Car Type" xr:uid="{3CBB1765-2B53-4E37-A1A6-B1C7B4746E9E}"/>
    <hyperlink ref="S5" location="Compact!A1" display="Compact" xr:uid="{2E4820BD-9A3B-44CF-8B58-A9073C827ED2}"/>
    <hyperlink ref="T5" location="Executive!A1" display="Executive" xr:uid="{437A69EA-AB3F-4CF0-8A04-A04BE3178D89}"/>
    <hyperlink ref="Q9" location="'Family&gt;New'!A1" display="New" xr:uid="{DEAA9140-1C31-49D3-906E-A17B33C87305}"/>
    <hyperlink ref="R9" location="'Family&gt;Before 2002'!A1" display="Before 2002" xr:uid="{93E96469-38E0-49B2-9CD5-ABAD7B658083}"/>
    <hyperlink ref="U5" location="Family!A1" display="Family" xr:uid="{B4410468-5C23-4753-A789-6C2E309E8C68}"/>
    <hyperlink ref="S9" location="'Family&gt;02-07'!A1" display="2002-2007" xr:uid="{0427BA5B-CF49-4167-BABE-A02849D66AA4}"/>
    <hyperlink ref="S13" location="'Family&gt;02-07&gt;Male'!A1" display="Male" xr:uid="{82C31066-AE3B-4BA6-83C4-DB756C4D3C7B}"/>
    <hyperlink ref="R13" location="'Family&gt;Before 2002&gt;Male'!A1" display="Male" xr:uid="{08A9CE66-E07E-4965-805B-D12B6EB6C3B4}"/>
    <hyperlink ref="U9" location="'Family&gt;12-14'!A1" display="2012-2014" xr:uid="{AD2F4561-51BA-4CB9-9A4B-37F0EE8E4D6E}"/>
    <hyperlink ref="V9" location="'Family&gt;15-16'!A1" display="2015-2016" xr:uid="{0A3587F2-F714-4BBA-85F4-D0AEA16F23C2}"/>
    <hyperlink ref="V5" location="SUV!A1" display="SUV" xr:uid="{29391FF7-D7D4-4A0D-A2F8-E61FA958318E}"/>
    <hyperlink ref="T18" location="'Family&gt;08-11'!A1" display="2008-2011" xr:uid="{0F7D426F-9EEC-484F-ABBC-CF61E0B6332E}"/>
    <hyperlink ref="T9" location="'Family&gt;08-11'!A1" display="2008-2011" xr:uid="{8B5E1E06-E647-404D-9638-20D0D316802E}"/>
    <hyperlink ref="T22" location="'Family&gt;08-11&gt;M=Yes'!A1" display="Mobileye=Yes" xr:uid="{D3982986-EF62-491B-97E7-033A212C8877}"/>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D99EE-A3CF-456B-9CA9-BB0E5612700B}">
  <dimension ref="A1:W25"/>
  <sheetViews>
    <sheetView topLeftCell="I4" workbookViewId="0">
      <selection activeCell="V9" sqref="V9"/>
    </sheetView>
  </sheetViews>
  <sheetFormatPr defaultRowHeight="15" x14ac:dyDescent="0.25"/>
  <cols>
    <col min="6" max="6" width="11" bestFit="1" customWidth="1"/>
    <col min="7" max="7" width="14.7265625" bestFit="1" customWidth="1"/>
    <col min="10" max="10" width="11.81640625" bestFit="1" customWidth="1"/>
    <col min="11" max="11" width="12.36328125" bestFit="1" customWidth="1"/>
    <col min="12" max="12" width="4" bestFit="1" customWidth="1"/>
    <col min="13" max="13" width="7.81640625" bestFit="1" customWidth="1"/>
    <col min="15" max="15" width="18.7265625" customWidth="1"/>
    <col min="16" max="16" width="21.1796875" customWidth="1"/>
    <col min="17" max="17" width="10.08984375" bestFit="1" customWidth="1"/>
    <col min="18" max="18" width="8.6328125" bestFit="1" customWidth="1"/>
    <col min="19" max="19" width="10.81640625" bestFit="1" customWidth="1"/>
    <col min="20" max="20" width="11.453125" bestFit="1" customWidth="1"/>
    <col min="21" max="21" width="10" bestFit="1" customWidth="1"/>
  </cols>
  <sheetData>
    <row r="1" spans="1:23" ht="47.4" thickBot="1" x14ac:dyDescent="0.3">
      <c r="A1" s="14" t="s">
        <v>0</v>
      </c>
      <c r="B1" s="15" t="s">
        <v>1</v>
      </c>
      <c r="C1" s="15" t="s">
        <v>2</v>
      </c>
      <c r="D1" s="15" t="s">
        <v>3</v>
      </c>
      <c r="E1" s="15" t="s">
        <v>121</v>
      </c>
      <c r="F1" s="15" t="s">
        <v>122</v>
      </c>
      <c r="G1" s="15" t="s">
        <v>4</v>
      </c>
      <c r="H1" s="16" t="s">
        <v>5</v>
      </c>
      <c r="J1" s="94" t="s">
        <v>135</v>
      </c>
      <c r="K1" s="94"/>
      <c r="L1" s="94"/>
      <c r="M1" s="94"/>
      <c r="O1" s="39" t="s">
        <v>142</v>
      </c>
      <c r="P1" s="39" t="s">
        <v>143</v>
      </c>
    </row>
    <row r="2" spans="1:23" x14ac:dyDescent="0.25">
      <c r="A2" s="4" t="s">
        <v>27</v>
      </c>
      <c r="B2" s="5" t="s">
        <v>7</v>
      </c>
      <c r="C2" s="5" t="s">
        <v>28</v>
      </c>
      <c r="D2" s="5" t="s">
        <v>11</v>
      </c>
      <c r="E2" s="5">
        <v>2</v>
      </c>
      <c r="F2" s="5" t="s">
        <v>24</v>
      </c>
      <c r="G2" s="5" t="s">
        <v>11</v>
      </c>
      <c r="H2" s="6" t="s">
        <v>9</v>
      </c>
      <c r="J2" s="28" t="s">
        <v>129</v>
      </c>
      <c r="K2" s="28" t="s">
        <v>132</v>
      </c>
      <c r="O2" s="17"/>
      <c r="P2" s="17"/>
    </row>
    <row r="3" spans="1:23" x14ac:dyDescent="0.25">
      <c r="A3" s="4" t="s">
        <v>29</v>
      </c>
      <c r="B3" s="5" t="s">
        <v>7</v>
      </c>
      <c r="C3" s="5" t="s">
        <v>28</v>
      </c>
      <c r="D3" s="5" t="s">
        <v>11</v>
      </c>
      <c r="E3" s="5">
        <v>2</v>
      </c>
      <c r="F3" s="5" t="s">
        <v>10</v>
      </c>
      <c r="G3" s="5" t="s">
        <v>11</v>
      </c>
      <c r="H3" s="6" t="s">
        <v>11</v>
      </c>
      <c r="J3" s="28" t="s">
        <v>130</v>
      </c>
      <c r="K3" t="s">
        <v>11</v>
      </c>
      <c r="L3" t="s">
        <v>9</v>
      </c>
      <c r="M3" t="s">
        <v>131</v>
      </c>
      <c r="O3" s="17"/>
      <c r="P3" s="17"/>
      <c r="Q3" s="17">
        <v>0</v>
      </c>
      <c r="S3" s="92" t="s">
        <v>1</v>
      </c>
      <c r="T3" s="92"/>
      <c r="U3" s="92"/>
      <c r="V3" s="92"/>
    </row>
    <row r="4" spans="1:23" x14ac:dyDescent="0.25">
      <c r="A4" s="4" t="s">
        <v>30</v>
      </c>
      <c r="B4" s="5" t="s">
        <v>7</v>
      </c>
      <c r="C4" s="5" t="s">
        <v>28</v>
      </c>
      <c r="D4" s="5" t="s">
        <v>11</v>
      </c>
      <c r="E4" s="5">
        <v>2</v>
      </c>
      <c r="F4" s="5" t="s">
        <v>10</v>
      </c>
      <c r="G4" s="5" t="s">
        <v>11</v>
      </c>
      <c r="H4" s="6" t="s">
        <v>11</v>
      </c>
      <c r="J4" s="29" t="s">
        <v>24</v>
      </c>
      <c r="K4" s="27"/>
      <c r="L4" s="27">
        <v>1</v>
      </c>
      <c r="M4" s="27">
        <v>1</v>
      </c>
      <c r="O4" s="17" t="str">
        <f>IF($K4=0,"Leaf",IF($L4=0,"Leaf",-$L4/$M4*LOG($L4/$M4,2)-$K4/$M4*LOG($K4/$M4,2)))</f>
        <v>Leaf</v>
      </c>
      <c r="P4" s="17">
        <f>IF(ISNUMBER(O4),-M4/$M$6*$O4,$Q$3)</f>
        <v>0</v>
      </c>
      <c r="S4" s="97" t="s">
        <v>182</v>
      </c>
      <c r="T4" s="97"/>
      <c r="U4" s="97"/>
      <c r="V4" s="97"/>
    </row>
    <row r="5" spans="1:23" x14ac:dyDescent="0.25">
      <c r="A5" s="4" t="s">
        <v>31</v>
      </c>
      <c r="B5" s="5" t="s">
        <v>7</v>
      </c>
      <c r="C5" s="5" t="s">
        <v>28</v>
      </c>
      <c r="D5" s="5" t="s">
        <v>11</v>
      </c>
      <c r="E5" s="5">
        <v>2</v>
      </c>
      <c r="F5" s="5" t="s">
        <v>10</v>
      </c>
      <c r="G5" s="5" t="s">
        <v>11</v>
      </c>
      <c r="H5" s="6" t="s">
        <v>9</v>
      </c>
      <c r="J5" s="29" t="s">
        <v>10</v>
      </c>
      <c r="K5" s="27">
        <v>2</v>
      </c>
      <c r="L5" s="27">
        <v>2</v>
      </c>
      <c r="M5" s="27">
        <v>4</v>
      </c>
      <c r="O5" s="17">
        <f>IF($K5=0,"Leaf",IF($L5=0,"Leaf",-$L5/$M5*LOG($L5/$M5,2)-$K5/$M5*LOG($K5/$M5,2)))</f>
        <v>1</v>
      </c>
      <c r="P5" s="17">
        <f>IF(ISNUMBER(O5),-M5/$M$6*$O5,$Q$3)</f>
        <v>-0.8</v>
      </c>
      <c r="S5" s="32" t="s">
        <v>94</v>
      </c>
      <c r="T5" s="32" t="s">
        <v>55</v>
      </c>
      <c r="U5" s="67" t="s">
        <v>7</v>
      </c>
      <c r="V5" s="32" t="s">
        <v>69</v>
      </c>
    </row>
    <row r="6" spans="1:23" x14ac:dyDescent="0.25">
      <c r="A6" s="4" t="s">
        <v>32</v>
      </c>
      <c r="B6" s="5" t="s">
        <v>7</v>
      </c>
      <c r="C6" s="5" t="s">
        <v>28</v>
      </c>
      <c r="D6" s="5" t="s">
        <v>11</v>
      </c>
      <c r="E6" s="5">
        <v>2</v>
      </c>
      <c r="F6" s="5" t="s">
        <v>10</v>
      </c>
      <c r="G6" s="5" t="s">
        <v>11</v>
      </c>
      <c r="H6" s="6" t="s">
        <v>9</v>
      </c>
      <c r="J6" s="29" t="s">
        <v>131</v>
      </c>
      <c r="K6" s="27">
        <v>2</v>
      </c>
      <c r="L6" s="27">
        <v>3</v>
      </c>
      <c r="M6" s="27">
        <v>5</v>
      </c>
      <c r="O6" s="17">
        <f>IF($K6=0,"Leaf",IF($L6=0,"Leaf",-$L6/$M6*LOG($L6/$M6,2)-$K6/$M6*LOG($K6/$M6,2)))</f>
        <v>0.97095059445466858</v>
      </c>
      <c r="P6" s="46">
        <f>O6+SUM(P4:P5)</f>
        <v>0.17095059445466854</v>
      </c>
      <c r="S6" s="98" t="s">
        <v>183</v>
      </c>
      <c r="T6" s="98"/>
      <c r="U6" s="98"/>
      <c r="V6" s="98"/>
      <c r="W6" s="98"/>
    </row>
    <row r="7" spans="1:23" x14ac:dyDescent="0.25">
      <c r="S7" s="64" t="s">
        <v>145</v>
      </c>
      <c r="T7" s="17" t="s">
        <v>3</v>
      </c>
      <c r="U7" s="26" t="s">
        <v>146</v>
      </c>
      <c r="V7" s="17" t="s">
        <v>135</v>
      </c>
      <c r="W7" s="17" t="s">
        <v>147</v>
      </c>
    </row>
    <row r="8" spans="1:23" x14ac:dyDescent="0.25">
      <c r="Q8" s="98" t="s">
        <v>184</v>
      </c>
      <c r="R8" s="98"/>
      <c r="S8" s="98"/>
      <c r="T8" s="98"/>
      <c r="U8" s="98"/>
      <c r="V8" s="98"/>
    </row>
    <row r="9" spans="1:23" x14ac:dyDescent="0.25">
      <c r="Q9" s="55" t="s">
        <v>8</v>
      </c>
      <c r="R9" s="56" t="s">
        <v>50</v>
      </c>
      <c r="S9" s="55" t="s">
        <v>41</v>
      </c>
      <c r="T9" s="56" t="s">
        <v>34</v>
      </c>
      <c r="U9" s="64" t="s">
        <v>28</v>
      </c>
      <c r="V9" s="55" t="s">
        <v>16</v>
      </c>
    </row>
    <row r="10" spans="1:23" ht="15.6" x14ac:dyDescent="0.25">
      <c r="Q10" s="69" t="s">
        <v>165</v>
      </c>
      <c r="R10" s="84" t="s">
        <v>185</v>
      </c>
      <c r="S10" s="84" t="s">
        <v>170</v>
      </c>
      <c r="T10" s="87">
        <v>7</v>
      </c>
      <c r="U10" s="64" t="s">
        <v>170</v>
      </c>
    </row>
    <row r="11" spans="1:23" ht="15.6" x14ac:dyDescent="0.3">
      <c r="Q11" s="13" t="s">
        <v>148</v>
      </c>
      <c r="R11" s="85" t="s">
        <v>135</v>
      </c>
      <c r="S11" s="85" t="s">
        <v>135</v>
      </c>
      <c r="T11" s="13" t="s">
        <v>148</v>
      </c>
      <c r="U11" s="64" t="s">
        <v>10</v>
      </c>
      <c r="V11" s="64" t="s">
        <v>24</v>
      </c>
    </row>
    <row r="12" spans="1:23" x14ac:dyDescent="0.25">
      <c r="R12" s="84" t="s">
        <v>185</v>
      </c>
      <c r="S12" s="84" t="s">
        <v>170</v>
      </c>
      <c r="U12" s="71" t="s">
        <v>162</v>
      </c>
      <c r="V12" s="69" t="s">
        <v>165</v>
      </c>
    </row>
    <row r="13" spans="1:23" ht="15.6" x14ac:dyDescent="0.3">
      <c r="Q13" s="13" t="s">
        <v>186</v>
      </c>
      <c r="R13" s="56" t="s">
        <v>10</v>
      </c>
      <c r="S13" s="56" t="s">
        <v>10</v>
      </c>
      <c r="T13" s="60" t="s">
        <v>24</v>
      </c>
    </row>
    <row r="14" spans="1:23" x14ac:dyDescent="0.25">
      <c r="Q14" s="71" t="s">
        <v>162</v>
      </c>
      <c r="R14" s="84" t="s">
        <v>185</v>
      </c>
      <c r="S14" s="84" t="s">
        <v>170</v>
      </c>
      <c r="T14" s="69" t="s">
        <v>165</v>
      </c>
    </row>
    <row r="15" spans="1:23" x14ac:dyDescent="0.25">
      <c r="Q15" s="60" t="s">
        <v>188</v>
      </c>
      <c r="R15" s="85" t="s">
        <v>187</v>
      </c>
      <c r="S15" s="85" t="s">
        <v>188</v>
      </c>
      <c r="T15" s="60" t="s">
        <v>187</v>
      </c>
    </row>
    <row r="16" spans="1:23" x14ac:dyDescent="0.25">
      <c r="Q16" s="69" t="s">
        <v>165</v>
      </c>
      <c r="R16" s="69" t="s">
        <v>165</v>
      </c>
      <c r="S16" s="71" t="s">
        <v>162</v>
      </c>
      <c r="T16" s="69" t="s">
        <v>165</v>
      </c>
    </row>
    <row r="18" spans="19:22" x14ac:dyDescent="0.25">
      <c r="T18" s="56" t="s">
        <v>34</v>
      </c>
    </row>
    <row r="19" spans="19:22" x14ac:dyDescent="0.25">
      <c r="T19" s="60" t="s">
        <v>175</v>
      </c>
    </row>
    <row r="20" spans="19:22" x14ac:dyDescent="0.25">
      <c r="S20" s="60" t="s">
        <v>135</v>
      </c>
      <c r="T20" s="60" t="s">
        <v>3</v>
      </c>
      <c r="U20" s="60" t="s">
        <v>148</v>
      </c>
    </row>
    <row r="21" spans="19:22" x14ac:dyDescent="0.25">
      <c r="T21" s="60" t="s">
        <v>170</v>
      </c>
    </row>
    <row r="22" spans="19:22" x14ac:dyDescent="0.25">
      <c r="T22" s="56" t="s">
        <v>195</v>
      </c>
      <c r="U22" s="56" t="s">
        <v>196</v>
      </c>
    </row>
    <row r="23" spans="19:22" x14ac:dyDescent="0.25">
      <c r="T23" s="60" t="s">
        <v>185</v>
      </c>
      <c r="U23" s="60" t="s">
        <v>170</v>
      </c>
    </row>
    <row r="24" spans="19:22" x14ac:dyDescent="0.25">
      <c r="S24" s="60" t="s">
        <v>187</v>
      </c>
      <c r="T24" s="60" t="s">
        <v>188</v>
      </c>
      <c r="U24" s="60" t="s">
        <v>187</v>
      </c>
      <c r="V24" s="60" t="s">
        <v>188</v>
      </c>
    </row>
    <row r="25" spans="19:22" x14ac:dyDescent="0.25">
      <c r="S25" s="71" t="s">
        <v>162</v>
      </c>
      <c r="T25" s="69" t="s">
        <v>165</v>
      </c>
      <c r="U25" s="69" t="s">
        <v>165</v>
      </c>
      <c r="V25" s="71" t="s">
        <v>162</v>
      </c>
    </row>
  </sheetData>
  <mergeCells count="5">
    <mergeCell ref="J1:M1"/>
    <mergeCell ref="S3:V3"/>
    <mergeCell ref="S4:V4"/>
    <mergeCell ref="S6:W6"/>
    <mergeCell ref="Q8:V8"/>
  </mergeCells>
  <conditionalFormatting sqref="H2:H6">
    <cfRule type="containsText" dxfId="183" priority="3" operator="containsText" text="Yes">
      <formula>NOT(ISERROR(SEARCH("Yes",H2)))</formula>
    </cfRule>
  </conditionalFormatting>
  <conditionalFormatting sqref="S5:V5">
    <cfRule type="containsText" dxfId="182" priority="2" operator="containsText" text="Yes">
      <formula>NOT(ISERROR(SEARCH("Yes",S5)))</formula>
    </cfRule>
  </conditionalFormatting>
  <conditionalFormatting sqref="S4">
    <cfRule type="containsText" dxfId="181" priority="1" operator="containsText" text="Yes">
      <formula>NOT(ISERROR(SEARCH("Yes",S4)))</formula>
    </cfRule>
  </conditionalFormatting>
  <hyperlinks>
    <hyperlink ref="S3:V3" location="'Car Type'!A1" display="Car Type" xr:uid="{1F3F5B61-B4C9-4FF2-897B-2077D5ADF44C}"/>
    <hyperlink ref="S5" location="Compact!A1" display="Compact" xr:uid="{3E04A42C-68FD-49A9-B996-5B6FC1DCC847}"/>
    <hyperlink ref="T5" location="Executive!A1" display="Executive" xr:uid="{9C857F19-3A78-4A9A-A64A-1760DE5C50C4}"/>
    <hyperlink ref="Q9" location="'Family&gt;New'!A1" display="New" xr:uid="{B69A414B-C231-4310-9A53-68098F8101EE}"/>
    <hyperlink ref="R9" location="'Family&gt;Before 2002'!A1" display="Before 2002" xr:uid="{D860C4EB-7589-4B30-8B3A-332B8159177E}"/>
    <hyperlink ref="U5" location="Family!A1" display="Family" xr:uid="{343E5291-8659-4C21-A73A-A647CB0EAE42}"/>
    <hyperlink ref="S9" location="'Family&gt;02-07'!A1" display="2002-2007" xr:uid="{06B9EA64-D99C-4FAA-B7DA-F12960D3C90C}"/>
    <hyperlink ref="S13" location="'Family&gt;02-07&gt;Male'!A1" display="Male" xr:uid="{1929A5C9-ABF0-472F-8751-631CC1E7D257}"/>
    <hyperlink ref="R13" location="'Family&gt;Before 2002&gt;Male'!A1" display="Male" xr:uid="{877D1839-5644-49F6-8A01-EB739815EE79}"/>
    <hyperlink ref="T9" location="'Family&gt;08-11'!A1" display="2008-2011" xr:uid="{42B5DE56-CD6A-41EA-A042-818A4AAA8237}"/>
    <hyperlink ref="V9" location="'Family&gt;15-16'!A1" display="2015-2016" xr:uid="{14DF6C0A-2D2E-4D28-9098-A6CEAD8CD80A}"/>
    <hyperlink ref="V5" location="SUV!A1" display="SUV" xr:uid="{1B34E843-8882-4086-BF6C-3E9FCF858D2D}"/>
    <hyperlink ref="T18" location="'Family&gt;08-11'!A1" display="2008-2011" xr:uid="{9AC0476A-4F1E-4205-83B5-292DB44E1BD1}"/>
    <hyperlink ref="T22" location="'Family&gt;08-11&gt;M=Yes'!A1" display="Mobileye=Yes" xr:uid="{BB9F7554-10E2-4653-A52A-B0E1045C390B}"/>
    <hyperlink ref="U22" location="'Family&gt;08-11&gt;M=No'!A1" display="Mobileye=No" xr:uid="{4B18CE6E-9F87-4DDC-A16C-F107E2909ED3}"/>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6D8C7-92AC-44BD-B1E5-2040088DB3D2}">
  <dimension ref="A1:Z27"/>
  <sheetViews>
    <sheetView topLeftCell="L7" workbookViewId="0">
      <selection activeCell="X12" sqref="X12"/>
    </sheetView>
  </sheetViews>
  <sheetFormatPr defaultRowHeight="15" x14ac:dyDescent="0.25"/>
  <cols>
    <col min="6" max="6" width="11" bestFit="1" customWidth="1"/>
    <col min="7" max="7" width="14.7265625" bestFit="1" customWidth="1"/>
    <col min="10" max="10" width="11.81640625" bestFit="1" customWidth="1"/>
    <col min="11" max="11" width="12.36328125" bestFit="1" customWidth="1"/>
    <col min="12" max="12" width="4" bestFit="1" customWidth="1"/>
    <col min="13" max="13" width="7.81640625" bestFit="1" customWidth="1"/>
    <col min="15" max="15" width="22" customWidth="1"/>
    <col min="16" max="16" width="27.54296875" customWidth="1"/>
    <col min="17" max="17" width="10.08984375" bestFit="1" customWidth="1"/>
    <col min="18" max="18" width="8.6328125" bestFit="1" customWidth="1"/>
    <col min="19" max="19" width="10.81640625" bestFit="1" customWidth="1"/>
    <col min="20" max="20" width="11.453125" bestFit="1" customWidth="1"/>
    <col min="21" max="21" width="10" bestFit="1" customWidth="1"/>
    <col min="22" max="22" width="8.6328125" bestFit="1" customWidth="1"/>
    <col min="25" max="25" width="10" bestFit="1" customWidth="1"/>
  </cols>
  <sheetData>
    <row r="1" spans="1:26" ht="31.8" thickBot="1" x14ac:dyDescent="0.35">
      <c r="A1" s="14" t="s">
        <v>0</v>
      </c>
      <c r="B1" s="15" t="s">
        <v>1</v>
      </c>
      <c r="C1" s="15" t="s">
        <v>2</v>
      </c>
      <c r="D1" s="15" t="s">
        <v>3</v>
      </c>
      <c r="E1" s="15" t="s">
        <v>121</v>
      </c>
      <c r="F1" s="15" t="s">
        <v>122</v>
      </c>
      <c r="G1" s="15" t="s">
        <v>4</v>
      </c>
      <c r="H1" s="16" t="s">
        <v>5</v>
      </c>
      <c r="J1" s="95" t="s">
        <v>3</v>
      </c>
      <c r="K1" s="95"/>
      <c r="L1" s="95"/>
      <c r="M1" s="95"/>
      <c r="O1" s="39" t="s">
        <v>142</v>
      </c>
      <c r="P1" s="39" t="s">
        <v>143</v>
      </c>
    </row>
    <row r="2" spans="1:26" x14ac:dyDescent="0.25">
      <c r="A2" s="4" t="s">
        <v>15</v>
      </c>
      <c r="B2" s="5" t="s">
        <v>7</v>
      </c>
      <c r="C2" s="5" t="s">
        <v>16</v>
      </c>
      <c r="D2" s="5" t="s">
        <v>9</v>
      </c>
      <c r="E2" s="5" t="s">
        <v>17</v>
      </c>
      <c r="F2" s="5" t="s">
        <v>10</v>
      </c>
      <c r="G2" s="5" t="s">
        <v>9</v>
      </c>
      <c r="H2" s="6" t="s">
        <v>9</v>
      </c>
      <c r="J2" s="28" t="s">
        <v>129</v>
      </c>
      <c r="K2" s="28" t="s">
        <v>132</v>
      </c>
      <c r="O2" s="17"/>
      <c r="P2" s="17"/>
    </row>
    <row r="3" spans="1:26" x14ac:dyDescent="0.25">
      <c r="A3" s="4" t="s">
        <v>18</v>
      </c>
      <c r="B3" s="5" t="s">
        <v>7</v>
      </c>
      <c r="C3" s="5" t="s">
        <v>16</v>
      </c>
      <c r="D3" s="5" t="s">
        <v>9</v>
      </c>
      <c r="E3" s="5" t="s">
        <v>17</v>
      </c>
      <c r="F3" s="5" t="s">
        <v>10</v>
      </c>
      <c r="G3" s="5" t="s">
        <v>9</v>
      </c>
      <c r="H3" s="6" t="s">
        <v>11</v>
      </c>
      <c r="J3" s="28" t="s">
        <v>130</v>
      </c>
      <c r="K3" t="s">
        <v>11</v>
      </c>
      <c r="L3" t="s">
        <v>9</v>
      </c>
      <c r="M3" t="s">
        <v>131</v>
      </c>
      <c r="O3" s="17"/>
      <c r="P3" s="17"/>
      <c r="Q3" s="17">
        <v>0</v>
      </c>
      <c r="S3" s="92" t="s">
        <v>1</v>
      </c>
      <c r="T3" s="92"/>
      <c r="U3" s="92"/>
      <c r="V3" s="92"/>
    </row>
    <row r="4" spans="1:26" x14ac:dyDescent="0.25">
      <c r="A4" s="4" t="s">
        <v>19</v>
      </c>
      <c r="B4" s="5" t="s">
        <v>7</v>
      </c>
      <c r="C4" s="5" t="s">
        <v>16</v>
      </c>
      <c r="D4" s="5" t="s">
        <v>9</v>
      </c>
      <c r="E4" s="5" t="s">
        <v>17</v>
      </c>
      <c r="F4" s="5" t="s">
        <v>10</v>
      </c>
      <c r="G4" s="5" t="s">
        <v>11</v>
      </c>
      <c r="H4" s="6" t="s">
        <v>9</v>
      </c>
      <c r="J4" s="29" t="s">
        <v>11</v>
      </c>
      <c r="K4" s="27">
        <v>1</v>
      </c>
      <c r="L4" s="27">
        <v>2</v>
      </c>
      <c r="M4" s="27">
        <v>3</v>
      </c>
      <c r="O4" s="17">
        <f>IF($K4=0,"Leaf",IF($L4=0,"Leaf",-$L4/$M4*LOG($L4/$M4,2)-$K4/$M4*LOG($K4/$M4,2)))</f>
        <v>0.91829583405448956</v>
      </c>
      <c r="P4" s="17">
        <f>IF(ISNUMBER(O4),-M4/$M$6*$O4,$Q$3)</f>
        <v>-0.30609861135149652</v>
      </c>
      <c r="S4" s="97" t="s">
        <v>182</v>
      </c>
      <c r="T4" s="97"/>
      <c r="U4" s="97"/>
      <c r="V4" s="97"/>
    </row>
    <row r="5" spans="1:26" x14ac:dyDescent="0.25">
      <c r="A5" s="4" t="s">
        <v>20</v>
      </c>
      <c r="B5" s="5" t="s">
        <v>7</v>
      </c>
      <c r="C5" s="5" t="s">
        <v>16</v>
      </c>
      <c r="D5" s="5" t="s">
        <v>9</v>
      </c>
      <c r="E5" s="5" t="s">
        <v>17</v>
      </c>
      <c r="F5" s="5" t="s">
        <v>10</v>
      </c>
      <c r="G5" s="5" t="s">
        <v>11</v>
      </c>
      <c r="H5" s="6" t="s">
        <v>9</v>
      </c>
      <c r="J5" s="29" t="s">
        <v>9</v>
      </c>
      <c r="K5" s="27">
        <v>1</v>
      </c>
      <c r="L5" s="27">
        <v>5</v>
      </c>
      <c r="M5" s="27">
        <v>6</v>
      </c>
      <c r="O5" s="17">
        <f>IF($K5=0,"Leaf",IF($L5=0,"Leaf",-$L5/$M5*LOG($L5/$M5,2)-$K5/$M5*LOG($K5/$M5,2)))</f>
        <v>0.65002242164835411</v>
      </c>
      <c r="P5" s="17">
        <f>IF(ISNUMBER(O5),-M5/$M$6*$O5,$Q$3)</f>
        <v>-0.43334828109890272</v>
      </c>
      <c r="S5" s="32" t="s">
        <v>94</v>
      </c>
      <c r="T5" s="32" t="s">
        <v>55</v>
      </c>
      <c r="U5" s="67" t="s">
        <v>7</v>
      </c>
      <c r="V5" s="32" t="s">
        <v>69</v>
      </c>
    </row>
    <row r="6" spans="1:26" x14ac:dyDescent="0.25">
      <c r="A6" s="4" t="s">
        <v>21</v>
      </c>
      <c r="B6" s="5" t="s">
        <v>7</v>
      </c>
      <c r="C6" s="5" t="s">
        <v>16</v>
      </c>
      <c r="D6" s="5" t="s">
        <v>9</v>
      </c>
      <c r="E6" s="5" t="s">
        <v>17</v>
      </c>
      <c r="F6" s="5" t="s">
        <v>10</v>
      </c>
      <c r="G6" s="5" t="s">
        <v>11</v>
      </c>
      <c r="H6" s="6" t="s">
        <v>9</v>
      </c>
      <c r="J6" s="29" t="s">
        <v>131</v>
      </c>
      <c r="K6" s="27">
        <v>2</v>
      </c>
      <c r="L6" s="27">
        <v>7</v>
      </c>
      <c r="M6" s="27">
        <v>9</v>
      </c>
      <c r="O6" s="17">
        <f>IF($K6=0,"Leaf",IF($L6=0,"Leaf",-$L6/$M6*LOG($L6/$M6,2)-$K6/$M6*LOG($K6/$M6,2)))</f>
        <v>0.76420450650862026</v>
      </c>
      <c r="P6" s="54">
        <f>O6+SUM(P4:P5)</f>
        <v>2.4757614058221078E-2</v>
      </c>
      <c r="S6" s="98" t="s">
        <v>183</v>
      </c>
      <c r="T6" s="98"/>
      <c r="U6" s="98"/>
      <c r="V6" s="98"/>
      <c r="W6" s="98"/>
    </row>
    <row r="7" spans="1:26" x14ac:dyDescent="0.25">
      <c r="A7" s="4" t="s">
        <v>22</v>
      </c>
      <c r="B7" s="5" t="s">
        <v>7</v>
      </c>
      <c r="C7" s="5" t="s">
        <v>16</v>
      </c>
      <c r="D7" s="5" t="s">
        <v>9</v>
      </c>
      <c r="E7" s="5" t="s">
        <v>17</v>
      </c>
      <c r="F7" s="5" t="s">
        <v>10</v>
      </c>
      <c r="G7" s="5" t="s">
        <v>11</v>
      </c>
      <c r="H7" s="6" t="s">
        <v>9</v>
      </c>
      <c r="O7" s="17"/>
      <c r="P7" s="17"/>
      <c r="S7" s="64" t="s">
        <v>145</v>
      </c>
      <c r="T7" s="17" t="s">
        <v>3</v>
      </c>
      <c r="U7" s="26" t="s">
        <v>146</v>
      </c>
      <c r="V7" s="17" t="s">
        <v>135</v>
      </c>
      <c r="W7" s="17" t="s">
        <v>147</v>
      </c>
    </row>
    <row r="8" spans="1:26" ht="15.6" x14ac:dyDescent="0.3">
      <c r="A8" s="4" t="s">
        <v>23</v>
      </c>
      <c r="B8" s="5" t="s">
        <v>7</v>
      </c>
      <c r="C8" s="5" t="s">
        <v>16</v>
      </c>
      <c r="D8" s="5" t="s">
        <v>11</v>
      </c>
      <c r="E8" s="5">
        <v>1</v>
      </c>
      <c r="F8" s="5" t="s">
        <v>24</v>
      </c>
      <c r="G8" s="5" t="s">
        <v>11</v>
      </c>
      <c r="H8" s="6" t="s">
        <v>11</v>
      </c>
      <c r="J8" s="95" t="s">
        <v>136</v>
      </c>
      <c r="K8" s="95"/>
      <c r="L8" s="95"/>
      <c r="M8" s="95"/>
      <c r="O8" s="17"/>
      <c r="P8" s="17"/>
      <c r="Q8" s="98" t="s">
        <v>184</v>
      </c>
      <c r="R8" s="98"/>
      <c r="S8" s="98"/>
      <c r="T8" s="98"/>
      <c r="U8" s="98"/>
      <c r="V8" s="98"/>
    </row>
    <row r="9" spans="1:26" x14ac:dyDescent="0.25">
      <c r="A9" s="4" t="s">
        <v>25</v>
      </c>
      <c r="B9" s="5" t="s">
        <v>7</v>
      </c>
      <c r="C9" s="5" t="s">
        <v>16</v>
      </c>
      <c r="D9" s="5" t="s">
        <v>11</v>
      </c>
      <c r="E9" s="5">
        <v>1</v>
      </c>
      <c r="F9" s="5" t="s">
        <v>24</v>
      </c>
      <c r="G9" s="5" t="s">
        <v>11</v>
      </c>
      <c r="H9" s="6" t="s">
        <v>9</v>
      </c>
      <c r="J9" s="28" t="s">
        <v>129</v>
      </c>
      <c r="K9" s="28" t="s">
        <v>132</v>
      </c>
      <c r="O9" s="17"/>
      <c r="P9" s="17"/>
      <c r="Q9" s="55" t="s">
        <v>8</v>
      </c>
      <c r="R9" s="56" t="s">
        <v>50</v>
      </c>
      <c r="S9" s="55" t="s">
        <v>41</v>
      </c>
      <c r="T9" s="56" t="s">
        <v>34</v>
      </c>
      <c r="U9" s="56" t="s">
        <v>28</v>
      </c>
      <c r="V9" s="64" t="s">
        <v>16</v>
      </c>
      <c r="W9" s="64" t="s">
        <v>189</v>
      </c>
      <c r="X9" s="64" t="s">
        <v>190</v>
      </c>
      <c r="Y9" s="85" t="s">
        <v>3</v>
      </c>
    </row>
    <row r="10" spans="1:26" ht="15.6" x14ac:dyDescent="0.25">
      <c r="A10" s="4" t="s">
        <v>26</v>
      </c>
      <c r="B10" s="5" t="s">
        <v>7</v>
      </c>
      <c r="C10" s="5" t="s">
        <v>16</v>
      </c>
      <c r="D10" s="5" t="s">
        <v>11</v>
      </c>
      <c r="E10" s="5">
        <v>1</v>
      </c>
      <c r="F10" s="5" t="s">
        <v>10</v>
      </c>
      <c r="G10" s="5" t="s">
        <v>9</v>
      </c>
      <c r="H10" s="6" t="s">
        <v>9</v>
      </c>
      <c r="J10" s="28" t="s">
        <v>130</v>
      </c>
      <c r="K10" t="s">
        <v>11</v>
      </c>
      <c r="L10" t="s">
        <v>9</v>
      </c>
      <c r="M10" t="s">
        <v>131</v>
      </c>
      <c r="O10" s="17"/>
      <c r="P10" s="17"/>
      <c r="Q10" s="69" t="s">
        <v>165</v>
      </c>
      <c r="R10" s="84" t="s">
        <v>185</v>
      </c>
      <c r="S10" s="84" t="s">
        <v>170</v>
      </c>
      <c r="T10" s="87">
        <v>7</v>
      </c>
      <c r="U10" s="60" t="s">
        <v>170</v>
      </c>
      <c r="W10" s="85" t="s">
        <v>148</v>
      </c>
      <c r="X10" s="64" t="s">
        <v>135</v>
      </c>
      <c r="Y10" s="85" t="s">
        <v>136</v>
      </c>
    </row>
    <row r="11" spans="1:26" ht="15.6" x14ac:dyDescent="0.3">
      <c r="J11" s="29">
        <v>1</v>
      </c>
      <c r="K11" s="27">
        <v>1</v>
      </c>
      <c r="L11" s="27">
        <v>2</v>
      </c>
      <c r="M11" s="27">
        <v>3</v>
      </c>
      <c r="O11" s="17">
        <f t="shared" ref="O11:O27" si="0">IF($K11=0,"Leaf",IF($L11=0,"Leaf",-$L11/$M11*LOG($L11/$M11,2)-$K11/$M11*LOG($K11/$M11,2)))</f>
        <v>0.91829583405448956</v>
      </c>
      <c r="P11" s="17">
        <f>IF(ISNUMBER(O11),-M11/$M$6*$O11,$Q$3)</f>
        <v>-0.30609861135149652</v>
      </c>
      <c r="Q11" s="13" t="s">
        <v>148</v>
      </c>
      <c r="R11" s="85" t="s">
        <v>135</v>
      </c>
      <c r="S11" s="85" t="s">
        <v>135</v>
      </c>
      <c r="T11" s="13" t="s">
        <v>148</v>
      </c>
      <c r="U11" s="60" t="s">
        <v>10</v>
      </c>
      <c r="V11" s="60" t="s">
        <v>24</v>
      </c>
      <c r="X11" s="64" t="s">
        <v>170</v>
      </c>
    </row>
    <row r="12" spans="1:26" x14ac:dyDescent="0.25">
      <c r="J12" s="29" t="s">
        <v>17</v>
      </c>
      <c r="K12" s="27">
        <v>1</v>
      </c>
      <c r="L12" s="27">
        <v>5</v>
      </c>
      <c r="M12" s="27">
        <v>6</v>
      </c>
      <c r="O12" s="17">
        <f t="shared" si="0"/>
        <v>0.65002242164835411</v>
      </c>
      <c r="P12" s="17">
        <f t="shared" ref="P12:P26" si="1">IF(ISNUMBER(O12),-M12/$M$6*$O12,$Q$3)</f>
        <v>-0.43334828109890272</v>
      </c>
      <c r="R12" s="84" t="s">
        <v>185</v>
      </c>
      <c r="S12" s="84" t="s">
        <v>170</v>
      </c>
      <c r="U12" s="71" t="s">
        <v>162</v>
      </c>
      <c r="V12" s="69" t="s">
        <v>165</v>
      </c>
      <c r="X12" s="68" t="s">
        <v>10</v>
      </c>
      <c r="Y12" s="64" t="s">
        <v>24</v>
      </c>
      <c r="Z12" s="85"/>
    </row>
    <row r="13" spans="1:26" ht="15.6" x14ac:dyDescent="0.3">
      <c r="J13" s="29" t="s">
        <v>131</v>
      </c>
      <c r="K13" s="27">
        <v>2</v>
      </c>
      <c r="L13" s="27">
        <v>7</v>
      </c>
      <c r="M13" s="27">
        <v>9</v>
      </c>
      <c r="O13" s="17">
        <f t="shared" si="0"/>
        <v>0.76420450650862026</v>
      </c>
      <c r="P13" s="54">
        <f>O13+SUM(P11:P12)</f>
        <v>2.4757614058221078E-2</v>
      </c>
      <c r="Q13" s="13" t="s">
        <v>186</v>
      </c>
      <c r="R13" s="56" t="s">
        <v>10</v>
      </c>
      <c r="S13" s="56" t="s">
        <v>10</v>
      </c>
      <c r="T13" s="60" t="s">
        <v>24</v>
      </c>
      <c r="Y13" s="71" t="s">
        <v>162</v>
      </c>
    </row>
    <row r="14" spans="1:26" x14ac:dyDescent="0.25">
      <c r="O14" s="17"/>
      <c r="P14" s="17"/>
      <c r="Q14" s="71" t="s">
        <v>162</v>
      </c>
      <c r="R14" s="84" t="s">
        <v>185</v>
      </c>
      <c r="S14" s="84" t="s">
        <v>170</v>
      </c>
      <c r="T14" s="69" t="s">
        <v>165</v>
      </c>
    </row>
    <row r="15" spans="1:26" ht="15.6" x14ac:dyDescent="0.25">
      <c r="J15" s="94" t="s">
        <v>135</v>
      </c>
      <c r="K15" s="94"/>
      <c r="L15" s="94"/>
      <c r="M15" s="94"/>
      <c r="O15" s="17"/>
      <c r="P15" s="17"/>
      <c r="Q15" s="60" t="s">
        <v>188</v>
      </c>
      <c r="R15" s="85" t="s">
        <v>187</v>
      </c>
      <c r="S15" s="85" t="s">
        <v>188</v>
      </c>
      <c r="T15" s="60" t="s">
        <v>187</v>
      </c>
    </row>
    <row r="16" spans="1:26" x14ac:dyDescent="0.25">
      <c r="J16" s="28" t="s">
        <v>129</v>
      </c>
      <c r="K16" s="28" t="s">
        <v>132</v>
      </c>
      <c r="O16" s="17"/>
      <c r="P16" s="17"/>
      <c r="Q16" s="69" t="s">
        <v>165</v>
      </c>
      <c r="R16" s="69" t="s">
        <v>165</v>
      </c>
      <c r="S16" s="71" t="s">
        <v>162</v>
      </c>
      <c r="T16" s="69" t="s">
        <v>165</v>
      </c>
    </row>
    <row r="17" spans="10:22" x14ac:dyDescent="0.25">
      <c r="J17" s="28" t="s">
        <v>130</v>
      </c>
      <c r="K17" t="s">
        <v>11</v>
      </c>
      <c r="L17" t="s">
        <v>9</v>
      </c>
      <c r="M17" t="s">
        <v>131</v>
      </c>
      <c r="O17" s="17"/>
      <c r="P17" s="17"/>
    </row>
    <row r="18" spans="10:22" x14ac:dyDescent="0.25">
      <c r="J18" s="29" t="s">
        <v>24</v>
      </c>
      <c r="K18" s="27">
        <v>1</v>
      </c>
      <c r="L18" s="27">
        <v>1</v>
      </c>
      <c r="M18" s="27">
        <v>2</v>
      </c>
      <c r="O18" s="17">
        <f t="shared" si="0"/>
        <v>1</v>
      </c>
      <c r="P18" s="17">
        <f t="shared" si="1"/>
        <v>-0.22222222222222221</v>
      </c>
      <c r="T18" s="56" t="s">
        <v>34</v>
      </c>
    </row>
    <row r="19" spans="10:22" x14ac:dyDescent="0.25">
      <c r="J19" s="29" t="s">
        <v>10</v>
      </c>
      <c r="K19" s="27">
        <v>1</v>
      </c>
      <c r="L19" s="27">
        <v>6</v>
      </c>
      <c r="M19" s="27">
        <v>7</v>
      </c>
      <c r="O19" s="17">
        <f t="shared" si="0"/>
        <v>0.59167277858232747</v>
      </c>
      <c r="P19" s="17">
        <f t="shared" si="1"/>
        <v>-0.46018993889736581</v>
      </c>
      <c r="T19" s="60" t="s">
        <v>175</v>
      </c>
    </row>
    <row r="20" spans="10:22" x14ac:dyDescent="0.25">
      <c r="J20" s="29" t="s">
        <v>131</v>
      </c>
      <c r="K20" s="27">
        <v>2</v>
      </c>
      <c r="L20" s="27">
        <v>7</v>
      </c>
      <c r="M20" s="27">
        <v>9</v>
      </c>
      <c r="O20" s="17">
        <f t="shared" si="0"/>
        <v>0.76420450650862026</v>
      </c>
      <c r="P20" s="46">
        <f>O20+SUM(P18:P19)</f>
        <v>8.1792345389032239E-2</v>
      </c>
      <c r="S20" s="60" t="s">
        <v>135</v>
      </c>
      <c r="T20" s="60" t="s">
        <v>3</v>
      </c>
      <c r="U20" s="60" t="s">
        <v>148</v>
      </c>
    </row>
    <row r="21" spans="10:22" x14ac:dyDescent="0.25">
      <c r="O21" s="17"/>
      <c r="P21" s="17"/>
      <c r="T21" s="60" t="s">
        <v>170</v>
      </c>
    </row>
    <row r="22" spans="10:22" ht="15.6" x14ac:dyDescent="0.25">
      <c r="J22" s="94" t="s">
        <v>148</v>
      </c>
      <c r="K22" s="94"/>
      <c r="L22" s="94"/>
      <c r="M22" s="94"/>
      <c r="O22" s="17"/>
      <c r="P22" s="17"/>
      <c r="T22" s="56" t="s">
        <v>195</v>
      </c>
      <c r="U22" s="56" t="s">
        <v>196</v>
      </c>
    </row>
    <row r="23" spans="10:22" x14ac:dyDescent="0.25">
      <c r="J23" s="28" t="s">
        <v>129</v>
      </c>
      <c r="K23" s="28" t="s">
        <v>132</v>
      </c>
      <c r="O23" s="17"/>
      <c r="P23" s="17"/>
      <c r="T23" s="60" t="s">
        <v>185</v>
      </c>
      <c r="U23" s="60" t="s">
        <v>170</v>
      </c>
    </row>
    <row r="24" spans="10:22" x14ac:dyDescent="0.25">
      <c r="J24" s="28" t="s">
        <v>130</v>
      </c>
      <c r="K24" t="s">
        <v>11</v>
      </c>
      <c r="L24" t="s">
        <v>9</v>
      </c>
      <c r="M24" t="s">
        <v>131</v>
      </c>
      <c r="O24" s="17"/>
      <c r="P24" s="17"/>
      <c r="S24" s="60" t="s">
        <v>187</v>
      </c>
      <c r="T24" s="60" t="s">
        <v>188</v>
      </c>
      <c r="U24" s="60" t="s">
        <v>187</v>
      </c>
      <c r="V24" s="60" t="s">
        <v>188</v>
      </c>
    </row>
    <row r="25" spans="10:22" x14ac:dyDescent="0.25">
      <c r="J25" s="29" t="s">
        <v>11</v>
      </c>
      <c r="K25" s="27">
        <v>1</v>
      </c>
      <c r="L25" s="27">
        <v>5</v>
      </c>
      <c r="M25" s="27">
        <v>6</v>
      </c>
      <c r="O25" s="17">
        <f t="shared" si="0"/>
        <v>0.65002242164835411</v>
      </c>
      <c r="P25" s="17">
        <f t="shared" si="1"/>
        <v>-0.43334828109890272</v>
      </c>
      <c r="S25" s="71" t="s">
        <v>162</v>
      </c>
      <c r="T25" s="69" t="s">
        <v>165</v>
      </c>
      <c r="U25" s="69" t="s">
        <v>165</v>
      </c>
      <c r="V25" s="71" t="s">
        <v>162</v>
      </c>
    </row>
    <row r="26" spans="10:22" x14ac:dyDescent="0.25">
      <c r="J26" s="29" t="s">
        <v>9</v>
      </c>
      <c r="K26" s="27">
        <v>1</v>
      </c>
      <c r="L26" s="27">
        <v>2</v>
      </c>
      <c r="M26" s="27">
        <v>3</v>
      </c>
      <c r="O26" s="17">
        <f t="shared" si="0"/>
        <v>0.91829583405448956</v>
      </c>
      <c r="P26" s="17">
        <f t="shared" si="1"/>
        <v>-0.30609861135149652</v>
      </c>
    </row>
    <row r="27" spans="10:22" x14ac:dyDescent="0.25">
      <c r="J27" s="29" t="s">
        <v>131</v>
      </c>
      <c r="K27" s="27">
        <v>2</v>
      </c>
      <c r="L27" s="27">
        <v>7</v>
      </c>
      <c r="M27" s="27">
        <v>9</v>
      </c>
      <c r="O27" s="17">
        <f t="shared" si="0"/>
        <v>0.76420450650862026</v>
      </c>
      <c r="P27" s="54">
        <f>O27+SUM(P25:P26)</f>
        <v>2.4757614058221078E-2</v>
      </c>
    </row>
  </sheetData>
  <autoFilter ref="A1:H10" xr:uid="{21EF48F9-8FD0-4070-BC9F-7534EB19B617}"/>
  <mergeCells count="8">
    <mergeCell ref="J15:M15"/>
    <mergeCell ref="J22:M22"/>
    <mergeCell ref="J8:M8"/>
    <mergeCell ref="J1:M1"/>
    <mergeCell ref="S3:V3"/>
    <mergeCell ref="S4:V4"/>
    <mergeCell ref="S6:W6"/>
    <mergeCell ref="Q8:V8"/>
  </mergeCells>
  <conditionalFormatting sqref="H2:H10">
    <cfRule type="containsText" dxfId="180" priority="3" operator="containsText" text="Yes">
      <formula>NOT(ISERROR(SEARCH("Yes",H2)))</formula>
    </cfRule>
  </conditionalFormatting>
  <conditionalFormatting sqref="S5:V5">
    <cfRule type="containsText" dxfId="179" priority="2" operator="containsText" text="Yes">
      <formula>NOT(ISERROR(SEARCH("Yes",S5)))</formula>
    </cfRule>
  </conditionalFormatting>
  <conditionalFormatting sqref="S4">
    <cfRule type="containsText" dxfId="178" priority="1" operator="containsText" text="Yes">
      <formula>NOT(ISERROR(SEARCH("Yes",S4)))</formula>
    </cfRule>
  </conditionalFormatting>
  <hyperlinks>
    <hyperlink ref="S3:V3" location="'Car Type'!A1" display="Car Type" xr:uid="{29CADBE2-5E50-4781-A561-B88512AE6F83}"/>
    <hyperlink ref="S5" location="Compact!A1" display="Compact" xr:uid="{4CC1374F-C9B6-4C49-B6BC-4070C275D26D}"/>
    <hyperlink ref="T5" location="Executive!A1" display="Executive" xr:uid="{8F4CEE5D-8DED-4E20-BB63-7E7350880BAA}"/>
    <hyperlink ref="Q9" location="'Family&gt;New'!A1" display="New" xr:uid="{88E15F9C-08F0-43B0-BA87-E388EFCD41A3}"/>
    <hyperlink ref="R9" location="'Family&gt;Before 2002'!A1" display="Before 2002" xr:uid="{A6D9C738-7A64-4D24-BB6B-B36AD41C78D9}"/>
    <hyperlink ref="U5" location="Family!A1" display="Family" xr:uid="{9309416C-0272-402F-8053-433B2FF43C88}"/>
    <hyperlink ref="S9" location="'Family&gt;02-07'!A1" display="2002-2007" xr:uid="{052B9FD2-3520-4FFD-A23F-7B9B8451CE1B}"/>
    <hyperlink ref="S13" location="'Family&gt;02-07&gt;Male'!A1" display="Male" xr:uid="{993F7928-3EC3-4400-96E3-164C9D331420}"/>
    <hyperlink ref="R13" location="'Family&gt;Before 2002&gt;Male'!A1" display="Male" xr:uid="{083CB5B2-7A50-4B91-9FE8-B3575E11A951}"/>
    <hyperlink ref="T9" location="'Family&gt;08-11'!A1" display="2008-2011" xr:uid="{A088B8C5-4E58-41E3-A6C4-EA30D08B31D8}"/>
    <hyperlink ref="U9" location="'Family&gt;12-14'!A1" display="2012-2014" xr:uid="{D0876B94-5F28-433F-98C7-765D53F94D41}"/>
    <hyperlink ref="X12" location="'Family&gt;15-16&gt;Male'!A1" display="Male" xr:uid="{E4B73191-DE98-4842-94F1-9AF2A074537F}"/>
    <hyperlink ref="V5" location="SUV!A1" display="SUV" xr:uid="{548B4FA2-7690-41E6-8F43-0ABE2FDA0763}"/>
    <hyperlink ref="T18" location="'Family&gt;08-11'!A1" display="2008-2011" xr:uid="{1946F4E7-D139-4477-8F7E-C9381866C7DD}"/>
    <hyperlink ref="T22" location="'Family&gt;08-11&gt;M=Yes'!A1" display="Mobileye=Yes" xr:uid="{44B27FBB-FC73-40AC-A09E-7F06052671BE}"/>
    <hyperlink ref="U22" location="'Family&gt;08-11&gt;M=No'!A1" display="Mobileye=No" xr:uid="{3FF1716A-467B-47B7-B927-45BDEB6CF9D3}"/>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5ABDD-BF81-4C4B-AC77-21BD78695408}">
  <dimension ref="A1:Y28"/>
  <sheetViews>
    <sheetView topLeftCell="L4" workbookViewId="0">
      <selection activeCell="V5" sqref="V5"/>
    </sheetView>
  </sheetViews>
  <sheetFormatPr defaultRowHeight="15" x14ac:dyDescent="0.25"/>
  <cols>
    <col min="6" max="6" width="11" bestFit="1" customWidth="1"/>
    <col min="7" max="7" width="14.7265625" bestFit="1" customWidth="1"/>
    <col min="10" max="10" width="11.81640625" bestFit="1" customWidth="1"/>
    <col min="11" max="11" width="12.36328125" bestFit="1" customWidth="1"/>
    <col min="12" max="12" width="4" bestFit="1" customWidth="1"/>
    <col min="13" max="13" width="7.81640625" bestFit="1" customWidth="1"/>
    <col min="15" max="15" width="21.26953125" customWidth="1"/>
    <col min="16" max="16" width="27.26953125" customWidth="1"/>
    <col min="17" max="17" width="10.7265625" bestFit="1" customWidth="1"/>
    <col min="18" max="18" width="8.6328125" bestFit="1" customWidth="1"/>
    <col min="19" max="19" width="10.81640625" bestFit="1" customWidth="1"/>
    <col min="20" max="20" width="11.453125" bestFit="1" customWidth="1"/>
    <col min="21" max="21" width="9.81640625" bestFit="1" customWidth="1"/>
    <col min="22" max="22" width="8.6328125" bestFit="1" customWidth="1"/>
    <col min="23" max="23" width="9.6328125" bestFit="1" customWidth="1"/>
    <col min="24" max="24" width="10.81640625" bestFit="1" customWidth="1"/>
    <col min="25" max="25" width="10" bestFit="1" customWidth="1"/>
  </cols>
  <sheetData>
    <row r="1" spans="1:25" ht="31.8" thickBot="1" x14ac:dyDescent="0.35">
      <c r="A1" s="14" t="s">
        <v>0</v>
      </c>
      <c r="B1" s="15" t="s">
        <v>1</v>
      </c>
      <c r="C1" s="15" t="s">
        <v>2</v>
      </c>
      <c r="D1" s="15" t="s">
        <v>3</v>
      </c>
      <c r="E1" s="15" t="s">
        <v>121</v>
      </c>
      <c r="F1" s="15" t="s">
        <v>122</v>
      </c>
      <c r="G1" s="15" t="s">
        <v>4</v>
      </c>
      <c r="H1" s="16" t="s">
        <v>5</v>
      </c>
      <c r="J1" s="95" t="s">
        <v>3</v>
      </c>
      <c r="K1" s="95"/>
      <c r="L1" s="95"/>
      <c r="M1" s="95"/>
      <c r="O1" s="39" t="s">
        <v>142</v>
      </c>
      <c r="P1" s="39" t="s">
        <v>143</v>
      </c>
    </row>
    <row r="2" spans="1:25" x14ac:dyDescent="0.25">
      <c r="A2" s="4" t="s">
        <v>15</v>
      </c>
      <c r="B2" s="5" t="s">
        <v>7</v>
      </c>
      <c r="C2" s="5" t="s">
        <v>16</v>
      </c>
      <c r="D2" s="5" t="s">
        <v>9</v>
      </c>
      <c r="E2" s="5" t="s">
        <v>17</v>
      </c>
      <c r="F2" s="5" t="s">
        <v>10</v>
      </c>
      <c r="G2" s="5" t="s">
        <v>9</v>
      </c>
      <c r="H2" s="6" t="s">
        <v>9</v>
      </c>
      <c r="J2" s="28" t="s">
        <v>129</v>
      </c>
      <c r="K2" s="28" t="s">
        <v>132</v>
      </c>
      <c r="O2" s="17"/>
      <c r="P2" s="17"/>
    </row>
    <row r="3" spans="1:25" x14ac:dyDescent="0.25">
      <c r="A3" s="4" t="s">
        <v>18</v>
      </c>
      <c r="B3" s="5" t="s">
        <v>7</v>
      </c>
      <c r="C3" s="5" t="s">
        <v>16</v>
      </c>
      <c r="D3" s="5" t="s">
        <v>9</v>
      </c>
      <c r="E3" s="5" t="s">
        <v>17</v>
      </c>
      <c r="F3" s="5" t="s">
        <v>10</v>
      </c>
      <c r="G3" s="5" t="s">
        <v>9</v>
      </c>
      <c r="H3" s="6" t="s">
        <v>11</v>
      </c>
      <c r="J3" s="28" t="s">
        <v>130</v>
      </c>
      <c r="K3" t="s">
        <v>11</v>
      </c>
      <c r="L3" t="s">
        <v>9</v>
      </c>
      <c r="M3" t="s">
        <v>131</v>
      </c>
      <c r="O3" s="17"/>
      <c r="P3" s="17"/>
      <c r="Q3" s="17">
        <v>0</v>
      </c>
      <c r="S3" s="92" t="s">
        <v>1</v>
      </c>
      <c r="T3" s="92"/>
      <c r="U3" s="92"/>
      <c r="V3" s="92"/>
    </row>
    <row r="4" spans="1:25" x14ac:dyDescent="0.25">
      <c r="A4" s="4" t="s">
        <v>19</v>
      </c>
      <c r="B4" s="5" t="s">
        <v>7</v>
      </c>
      <c r="C4" s="5" t="s">
        <v>16</v>
      </c>
      <c r="D4" s="5" t="s">
        <v>9</v>
      </c>
      <c r="E4" s="5" t="s">
        <v>17</v>
      </c>
      <c r="F4" s="5" t="s">
        <v>10</v>
      </c>
      <c r="G4" s="5" t="s">
        <v>11</v>
      </c>
      <c r="H4" s="6" t="s">
        <v>9</v>
      </c>
      <c r="J4" s="29" t="s">
        <v>11</v>
      </c>
      <c r="K4" s="27"/>
      <c r="L4" s="27">
        <v>1</v>
      </c>
      <c r="M4" s="27">
        <v>1</v>
      </c>
      <c r="O4" s="17" t="str">
        <f>IF($K4=0,"Leaf",IF($L4=0,"Leaf",-$L4/$M4*LOG($L4/$M4,2)-$K4/$M4*LOG($K4/$M4,2)))</f>
        <v>Leaf</v>
      </c>
      <c r="P4" s="17">
        <f>IF(ISNUMBER(O4),-M4/$M$6*$O4,$Q$3)</f>
        <v>0</v>
      </c>
      <c r="S4" s="97" t="s">
        <v>182</v>
      </c>
      <c r="T4" s="97"/>
      <c r="U4" s="97"/>
      <c r="V4" s="97"/>
    </row>
    <row r="5" spans="1:25" x14ac:dyDescent="0.25">
      <c r="A5" s="4" t="s">
        <v>20</v>
      </c>
      <c r="B5" s="5" t="s">
        <v>7</v>
      </c>
      <c r="C5" s="5" t="s">
        <v>16</v>
      </c>
      <c r="D5" s="5" t="s">
        <v>9</v>
      </c>
      <c r="E5" s="5" t="s">
        <v>17</v>
      </c>
      <c r="F5" s="5" t="s">
        <v>10</v>
      </c>
      <c r="G5" s="5" t="s">
        <v>11</v>
      </c>
      <c r="H5" s="6" t="s">
        <v>9</v>
      </c>
      <c r="J5" s="29" t="s">
        <v>9</v>
      </c>
      <c r="K5" s="27">
        <v>1</v>
      </c>
      <c r="L5" s="27">
        <v>5</v>
      </c>
      <c r="M5" s="27">
        <v>6</v>
      </c>
      <c r="O5" s="17">
        <f>IF($K5=0,"Leaf",IF($L5=0,"Leaf",-$L5/$M5*LOG($L5/$M5,2)-$K5/$M5*LOG($K5/$M5,2)))</f>
        <v>0.65002242164835411</v>
      </c>
      <c r="P5" s="17">
        <f>IF(ISNUMBER(O5),-M5/$M$6*$O5,$Q$3)</f>
        <v>-0.55716207569858922</v>
      </c>
      <c r="S5" s="32" t="s">
        <v>94</v>
      </c>
      <c r="T5" s="32" t="s">
        <v>55</v>
      </c>
      <c r="U5" s="67" t="s">
        <v>7</v>
      </c>
      <c r="V5" s="32" t="s">
        <v>69</v>
      </c>
    </row>
    <row r="6" spans="1:25" x14ac:dyDescent="0.25">
      <c r="A6" s="4" t="s">
        <v>21</v>
      </c>
      <c r="B6" s="5" t="s">
        <v>7</v>
      </c>
      <c r="C6" s="5" t="s">
        <v>16</v>
      </c>
      <c r="D6" s="5" t="s">
        <v>9</v>
      </c>
      <c r="E6" s="5" t="s">
        <v>17</v>
      </c>
      <c r="F6" s="5" t="s">
        <v>10</v>
      </c>
      <c r="G6" s="5" t="s">
        <v>11</v>
      </c>
      <c r="H6" s="6" t="s">
        <v>9</v>
      </c>
      <c r="J6" s="29" t="s">
        <v>131</v>
      </c>
      <c r="K6" s="27">
        <v>1</v>
      </c>
      <c r="L6" s="27">
        <v>6</v>
      </c>
      <c r="M6" s="27">
        <v>7</v>
      </c>
      <c r="O6" s="17">
        <f>IF($K6=0,"Leaf",IF($L6=0,"Leaf",-$L6/$M6*LOG($L6/$M6,2)-$K6/$M6*LOG($K6/$M6,2)))</f>
        <v>0.59167277858232747</v>
      </c>
      <c r="P6" s="54">
        <f>O6+SUM(P4:P5)</f>
        <v>3.4510702883738253E-2</v>
      </c>
      <c r="S6" s="98" t="s">
        <v>183</v>
      </c>
      <c r="T6" s="98"/>
      <c r="U6" s="98"/>
      <c r="V6" s="98"/>
      <c r="W6" s="98"/>
    </row>
    <row r="7" spans="1:25" x14ac:dyDescent="0.25">
      <c r="A7" s="4" t="s">
        <v>22</v>
      </c>
      <c r="B7" s="5" t="s">
        <v>7</v>
      </c>
      <c r="C7" s="5" t="s">
        <v>16</v>
      </c>
      <c r="D7" s="5" t="s">
        <v>9</v>
      </c>
      <c r="E7" s="5" t="s">
        <v>17</v>
      </c>
      <c r="F7" s="5" t="s">
        <v>10</v>
      </c>
      <c r="G7" s="5" t="s">
        <v>11</v>
      </c>
      <c r="H7" s="6" t="s">
        <v>9</v>
      </c>
      <c r="O7" s="17"/>
      <c r="P7" s="17"/>
      <c r="S7" s="64" t="s">
        <v>145</v>
      </c>
      <c r="T7" s="17" t="s">
        <v>3</v>
      </c>
      <c r="U7" s="26" t="s">
        <v>146</v>
      </c>
      <c r="V7" s="17" t="s">
        <v>135</v>
      </c>
      <c r="W7" s="17" t="s">
        <v>147</v>
      </c>
    </row>
    <row r="8" spans="1:25" ht="15.6" x14ac:dyDescent="0.3">
      <c r="A8" s="4" t="s">
        <v>26</v>
      </c>
      <c r="B8" s="5" t="s">
        <v>7</v>
      </c>
      <c r="C8" s="5" t="s">
        <v>16</v>
      </c>
      <c r="D8" s="5" t="s">
        <v>11</v>
      </c>
      <c r="E8" s="5">
        <v>1</v>
      </c>
      <c r="F8" s="5" t="s">
        <v>10</v>
      </c>
      <c r="G8" s="5" t="s">
        <v>9</v>
      </c>
      <c r="H8" s="6" t="s">
        <v>9</v>
      </c>
      <c r="J8" s="95" t="s">
        <v>136</v>
      </c>
      <c r="K8" s="95"/>
      <c r="L8" s="95"/>
      <c r="M8" s="95"/>
      <c r="O8" s="17"/>
      <c r="P8" s="17"/>
      <c r="Q8" s="98" t="s">
        <v>184</v>
      </c>
      <c r="R8" s="98"/>
      <c r="S8" s="98"/>
      <c r="T8" s="98"/>
      <c r="U8" s="98"/>
      <c r="V8" s="98"/>
    </row>
    <row r="9" spans="1:25" x14ac:dyDescent="0.25">
      <c r="J9" s="28" t="s">
        <v>129</v>
      </c>
      <c r="K9" s="28" t="s">
        <v>132</v>
      </c>
      <c r="O9" s="17"/>
      <c r="P9" s="17"/>
      <c r="Q9" s="55" t="s">
        <v>8</v>
      </c>
      <c r="R9" s="56" t="s">
        <v>50</v>
      </c>
      <c r="S9" s="55" t="s">
        <v>41</v>
      </c>
      <c r="T9" s="56" t="s">
        <v>34</v>
      </c>
      <c r="U9" s="56" t="s">
        <v>28</v>
      </c>
      <c r="V9" s="68" t="s">
        <v>16</v>
      </c>
      <c r="W9" s="64" t="s">
        <v>189</v>
      </c>
      <c r="X9" s="64" t="s">
        <v>190</v>
      </c>
      <c r="Y9" s="85" t="s">
        <v>3</v>
      </c>
    </row>
    <row r="10" spans="1:25" ht="15.6" x14ac:dyDescent="0.25">
      <c r="J10" s="28" t="s">
        <v>130</v>
      </c>
      <c r="K10" t="s">
        <v>11</v>
      </c>
      <c r="L10" t="s">
        <v>9</v>
      </c>
      <c r="M10" t="s">
        <v>131</v>
      </c>
      <c r="O10" s="17"/>
      <c r="P10" s="17"/>
      <c r="Q10" s="69" t="s">
        <v>165</v>
      </c>
      <c r="R10" s="84" t="s">
        <v>185</v>
      </c>
      <c r="S10" s="84" t="s">
        <v>170</v>
      </c>
      <c r="T10" s="87">
        <v>7</v>
      </c>
      <c r="U10" s="60" t="s">
        <v>170</v>
      </c>
      <c r="W10" s="85" t="s">
        <v>148</v>
      </c>
      <c r="X10" s="64" t="s">
        <v>135</v>
      </c>
      <c r="Y10" s="85" t="s">
        <v>136</v>
      </c>
    </row>
    <row r="11" spans="1:25" ht="15.6" x14ac:dyDescent="0.3">
      <c r="J11" s="29">
        <v>1</v>
      </c>
      <c r="K11" s="27"/>
      <c r="L11" s="27">
        <v>1</v>
      </c>
      <c r="M11" s="27">
        <v>1</v>
      </c>
      <c r="O11" s="17" t="str">
        <f t="shared" ref="O11:O20" si="0">IF($K11=0,"Leaf",IF($L11=0,"Leaf",-$L11/$M11*LOG($L11/$M11,2)-$K11/$M11*LOG($K11/$M11,2)))</f>
        <v>Leaf</v>
      </c>
      <c r="P11" s="17">
        <f>IF(ISNUMBER(O11),-M11/$M$6*$O11,$Q$3)</f>
        <v>0</v>
      </c>
      <c r="Q11" s="13" t="s">
        <v>148</v>
      </c>
      <c r="R11" s="85" t="s">
        <v>135</v>
      </c>
      <c r="S11" s="85" t="s">
        <v>135</v>
      </c>
      <c r="T11" s="13" t="s">
        <v>148</v>
      </c>
      <c r="U11" s="60" t="s">
        <v>10</v>
      </c>
      <c r="V11" s="60" t="s">
        <v>24</v>
      </c>
      <c r="X11" s="64" t="s">
        <v>170</v>
      </c>
    </row>
    <row r="12" spans="1:25" x14ac:dyDescent="0.25">
      <c r="J12" s="29" t="s">
        <v>17</v>
      </c>
      <c r="K12" s="27">
        <v>1</v>
      </c>
      <c r="L12" s="27">
        <v>5</v>
      </c>
      <c r="M12" s="27">
        <v>6</v>
      </c>
      <c r="O12" s="17">
        <f t="shared" si="0"/>
        <v>0.65002242164835411</v>
      </c>
      <c r="P12" s="17">
        <f t="shared" ref="P12:P19" si="1">IF(ISNUMBER(O12),-M12/$M$6*$O12,$Q$3)</f>
        <v>-0.55716207569858922</v>
      </c>
      <c r="R12" s="84" t="s">
        <v>185</v>
      </c>
      <c r="S12" s="84" t="s">
        <v>170</v>
      </c>
      <c r="U12" s="71" t="s">
        <v>162</v>
      </c>
      <c r="V12" s="69" t="s">
        <v>165</v>
      </c>
      <c r="X12" s="64" t="s">
        <v>10</v>
      </c>
      <c r="Y12" s="64" t="s">
        <v>24</v>
      </c>
    </row>
    <row r="13" spans="1:25" ht="15.6" x14ac:dyDescent="0.3">
      <c r="J13" s="29" t="s">
        <v>131</v>
      </c>
      <c r="K13" s="27">
        <v>1</v>
      </c>
      <c r="L13" s="27">
        <v>6</v>
      </c>
      <c r="M13" s="27">
        <v>7</v>
      </c>
      <c r="O13" s="17">
        <f t="shared" si="0"/>
        <v>0.59167277858232747</v>
      </c>
      <c r="P13" s="54">
        <f>O13+SUM(P11:P12)</f>
        <v>3.4510702883738253E-2</v>
      </c>
      <c r="Q13" s="13" t="s">
        <v>186</v>
      </c>
      <c r="R13" s="56" t="s">
        <v>10</v>
      </c>
      <c r="S13" s="56" t="s">
        <v>10</v>
      </c>
      <c r="T13" s="60" t="s">
        <v>24</v>
      </c>
      <c r="X13" s="64" t="s">
        <v>175</v>
      </c>
      <c r="Y13" s="71" t="s">
        <v>162</v>
      </c>
    </row>
    <row r="14" spans="1:25" ht="15.6" x14ac:dyDescent="0.3">
      <c r="O14" s="17"/>
      <c r="P14" s="17"/>
      <c r="Q14" s="71" t="s">
        <v>162</v>
      </c>
      <c r="R14" s="84" t="s">
        <v>185</v>
      </c>
      <c r="S14" s="84" t="s">
        <v>170</v>
      </c>
      <c r="T14" s="69" t="s">
        <v>165</v>
      </c>
      <c r="W14" s="13" t="s">
        <v>192</v>
      </c>
      <c r="X14" s="64" t="s">
        <v>148</v>
      </c>
      <c r="Y14" s="13" t="s">
        <v>3</v>
      </c>
    </row>
    <row r="15" spans="1:25" ht="15.6" x14ac:dyDescent="0.25">
      <c r="J15" s="94" t="s">
        <v>148</v>
      </c>
      <c r="K15" s="94"/>
      <c r="L15" s="94"/>
      <c r="M15" s="94"/>
      <c r="O15" s="17"/>
      <c r="P15" s="17"/>
      <c r="Q15" s="60" t="s">
        <v>198</v>
      </c>
      <c r="R15" s="85" t="s">
        <v>187</v>
      </c>
      <c r="S15" s="85" t="s">
        <v>188</v>
      </c>
      <c r="T15" s="60" t="s">
        <v>187</v>
      </c>
      <c r="X15" s="64" t="s">
        <v>170</v>
      </c>
    </row>
    <row r="16" spans="1:25" x14ac:dyDescent="0.25">
      <c r="J16" s="28" t="s">
        <v>129</v>
      </c>
      <c r="K16" s="28" t="s">
        <v>132</v>
      </c>
      <c r="O16" s="17"/>
      <c r="P16" s="17"/>
      <c r="Q16" s="69" t="s">
        <v>165</v>
      </c>
      <c r="R16" s="69" t="s">
        <v>165</v>
      </c>
      <c r="S16" s="71" t="s">
        <v>162</v>
      </c>
      <c r="T16" s="69" t="s">
        <v>165</v>
      </c>
      <c r="X16" s="64" t="s">
        <v>187</v>
      </c>
      <c r="Y16" s="64" t="s">
        <v>188</v>
      </c>
    </row>
    <row r="17" spans="10:25" ht="15.6" x14ac:dyDescent="0.25">
      <c r="J17" s="28" t="s">
        <v>130</v>
      </c>
      <c r="K17" t="s">
        <v>11</v>
      </c>
      <c r="L17" t="s">
        <v>9</v>
      </c>
      <c r="M17" t="s">
        <v>131</v>
      </c>
      <c r="O17" s="17"/>
      <c r="P17" s="17"/>
      <c r="T17" s="87">
        <v>7</v>
      </c>
      <c r="X17" s="69" t="s">
        <v>165</v>
      </c>
      <c r="Y17" s="69" t="s">
        <v>165</v>
      </c>
    </row>
    <row r="18" spans="10:25" x14ac:dyDescent="0.25">
      <c r="J18" s="29" t="s">
        <v>11</v>
      </c>
      <c r="K18" s="27"/>
      <c r="L18" s="27">
        <v>4</v>
      </c>
      <c r="M18" s="27">
        <v>4</v>
      </c>
      <c r="O18" s="17" t="str">
        <f t="shared" si="0"/>
        <v>Leaf</v>
      </c>
      <c r="P18" s="17">
        <f t="shared" si="1"/>
        <v>0</v>
      </c>
      <c r="T18" s="56" t="s">
        <v>34</v>
      </c>
    </row>
    <row r="19" spans="10:25" x14ac:dyDescent="0.25">
      <c r="J19" s="29" t="s">
        <v>9</v>
      </c>
      <c r="K19" s="27">
        <v>1</v>
      </c>
      <c r="L19" s="27">
        <v>2</v>
      </c>
      <c r="M19" s="27">
        <v>3</v>
      </c>
      <c r="O19" s="17">
        <f t="shared" si="0"/>
        <v>0.91829583405448956</v>
      </c>
      <c r="P19" s="17">
        <f t="shared" si="1"/>
        <v>-0.39355535745192405</v>
      </c>
      <c r="T19" s="60" t="s">
        <v>175</v>
      </c>
    </row>
    <row r="20" spans="10:25" x14ac:dyDescent="0.25">
      <c r="J20" s="29" t="s">
        <v>131</v>
      </c>
      <c r="K20" s="27">
        <v>1</v>
      </c>
      <c r="L20" s="27">
        <v>6</v>
      </c>
      <c r="M20" s="27">
        <v>7</v>
      </c>
      <c r="O20" s="17">
        <f t="shared" si="0"/>
        <v>0.59167277858232747</v>
      </c>
      <c r="P20" s="46">
        <f>O20+SUM(P18:P19)</f>
        <v>0.19811742113040343</v>
      </c>
      <c r="S20" s="60" t="s">
        <v>135</v>
      </c>
      <c r="T20" s="60" t="s">
        <v>3</v>
      </c>
      <c r="U20" s="60" t="s">
        <v>148</v>
      </c>
    </row>
    <row r="21" spans="10:25" x14ac:dyDescent="0.25">
      <c r="O21" s="17"/>
      <c r="P21" s="17"/>
      <c r="T21" s="60" t="s">
        <v>170</v>
      </c>
    </row>
    <row r="22" spans="10:25" x14ac:dyDescent="0.25">
      <c r="O22" s="17"/>
      <c r="P22" s="17"/>
      <c r="T22" s="56" t="s">
        <v>195</v>
      </c>
      <c r="U22" s="56" t="s">
        <v>196</v>
      </c>
    </row>
    <row r="23" spans="10:25" x14ac:dyDescent="0.25">
      <c r="O23" s="17"/>
      <c r="P23" s="17"/>
      <c r="T23" s="60" t="s">
        <v>185</v>
      </c>
      <c r="U23" s="60" t="s">
        <v>170</v>
      </c>
    </row>
    <row r="24" spans="10:25" x14ac:dyDescent="0.25">
      <c r="O24" s="17"/>
      <c r="P24" s="17"/>
      <c r="S24" s="60" t="s">
        <v>187</v>
      </c>
      <c r="T24" s="60" t="s">
        <v>188</v>
      </c>
      <c r="U24" s="60" t="s">
        <v>187</v>
      </c>
      <c r="V24" s="60" t="s">
        <v>188</v>
      </c>
    </row>
    <row r="25" spans="10:25" x14ac:dyDescent="0.25">
      <c r="O25" s="26"/>
      <c r="P25" s="26"/>
      <c r="S25" s="71" t="s">
        <v>162</v>
      </c>
      <c r="T25" s="69" t="s">
        <v>165</v>
      </c>
      <c r="U25" s="69" t="s">
        <v>165</v>
      </c>
      <c r="V25" s="71" t="s">
        <v>162</v>
      </c>
    </row>
    <row r="26" spans="10:25" x14ac:dyDescent="0.25">
      <c r="O26" s="26"/>
      <c r="P26" s="26"/>
    </row>
    <row r="27" spans="10:25" x14ac:dyDescent="0.25">
      <c r="O27" s="26"/>
      <c r="P27" s="61"/>
    </row>
    <row r="28" spans="10:25" x14ac:dyDescent="0.25">
      <c r="O28" s="59"/>
      <c r="P28" s="59"/>
    </row>
  </sheetData>
  <mergeCells count="7">
    <mergeCell ref="J15:M15"/>
    <mergeCell ref="J8:M8"/>
    <mergeCell ref="J1:M1"/>
    <mergeCell ref="S3:V3"/>
    <mergeCell ref="S4:V4"/>
    <mergeCell ref="S6:W6"/>
    <mergeCell ref="Q8:V8"/>
  </mergeCells>
  <conditionalFormatting sqref="S4">
    <cfRule type="containsText" dxfId="177" priority="1" operator="containsText" text="Yes">
      <formula>NOT(ISERROR(SEARCH("Yes",S4)))</formula>
    </cfRule>
  </conditionalFormatting>
  <conditionalFormatting sqref="H2:H8">
    <cfRule type="containsText" dxfId="176" priority="3" operator="containsText" text="Yes">
      <formula>NOT(ISERROR(SEARCH("Yes",H2)))</formula>
    </cfRule>
  </conditionalFormatting>
  <conditionalFormatting sqref="S5:V5">
    <cfRule type="containsText" dxfId="175" priority="2" operator="containsText" text="Yes">
      <formula>NOT(ISERROR(SEARCH("Yes",S5)))</formula>
    </cfRule>
  </conditionalFormatting>
  <hyperlinks>
    <hyperlink ref="S3:V3" location="'Car Type'!A1" display="Car Type" xr:uid="{D5E6D0B9-3599-47F5-8741-1A45F651A875}"/>
    <hyperlink ref="S5" location="Compact!A1" display="Compact" xr:uid="{6C84BEE4-5A97-47F6-8B34-96760F4A25D4}"/>
    <hyperlink ref="T5" location="Executive!A1" display="Executive" xr:uid="{241D8328-F505-4989-A569-9A519DE4540E}"/>
    <hyperlink ref="Q9" location="'Family&gt;New'!A1" display="New" xr:uid="{14E68360-2DD4-4849-9ED3-81957FD39FC8}"/>
    <hyperlink ref="R9" location="'Family&gt;Before 2002'!A1" display="Before 2002" xr:uid="{D929D98C-97C7-4670-B8B5-85568BEF8B23}"/>
    <hyperlink ref="U5" location="Family!A1" display="Family" xr:uid="{B869E2B5-13F0-40B2-9F18-ADCD232A5CD2}"/>
    <hyperlink ref="S9" location="'Family&gt;02-07'!A1" display="2002-2007" xr:uid="{79317BB8-153D-4BBF-88CF-7BF03715EF17}"/>
    <hyperlink ref="S13" location="'Family&gt;02-07&gt;Male'!A1" display="Male" xr:uid="{A95CC9DD-DA50-40DD-929A-E3604FCFCEF8}"/>
    <hyperlink ref="R13" location="'Family&gt;Before 2002&gt;Male'!A1" display="Male" xr:uid="{20094B8C-55E3-45CA-BFED-C802B97E808B}"/>
    <hyperlink ref="T9" location="'Family&gt;08-11'!A1" display="2008-2011" xr:uid="{768BE1A3-4DF4-4908-B941-D76EED1BA774}"/>
    <hyperlink ref="U9" location="'Family&gt;12-14'!A1" display="2012-2014" xr:uid="{6498E579-F83C-4A53-966C-262A2829766E}"/>
    <hyperlink ref="V9" location="'Family&gt;15-16'!A1" display="2015-2016" xr:uid="{83015FAA-DCA3-46E7-84D0-B06DCFB3768E}"/>
    <hyperlink ref="V5" location="SUV!A1" display="SUV" xr:uid="{B4C9D9FD-CF6A-4724-97C1-DAECB3C3A4E0}"/>
    <hyperlink ref="T18" location="'Family&gt;08-11'!A1" display="2008-2011" xr:uid="{FDF216E5-7877-4AB6-8A7D-69C1530445CF}"/>
    <hyperlink ref="T22" location="'Family&gt;08-11&gt;M=Yes'!A1" display="Mobileye=Yes" xr:uid="{B0F35536-EF99-4106-96BD-EF0117735049}"/>
    <hyperlink ref="U22" location="'Family&gt;08-11&gt;M=No'!A1" display="Mobileye=No" xr:uid="{990DD1F9-ACFB-49D3-AFA1-FAE543D3FDCF}"/>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947D7-11B2-4678-86CC-99261F7DBE38}">
  <dimension ref="A1:X41"/>
  <sheetViews>
    <sheetView topLeftCell="I1" workbookViewId="0">
      <selection activeCell="U9" sqref="U9"/>
    </sheetView>
  </sheetViews>
  <sheetFormatPr defaultRowHeight="15" x14ac:dyDescent="0.25"/>
  <cols>
    <col min="1" max="1" width="3.26953125" bestFit="1" customWidth="1"/>
    <col min="2" max="2" width="6.36328125" bestFit="1" customWidth="1"/>
    <col min="3" max="3" width="7.81640625" bestFit="1" customWidth="1"/>
    <col min="4" max="4" width="6.90625" bestFit="1" customWidth="1"/>
    <col min="5" max="5" width="7.08984375" bestFit="1" customWidth="1"/>
    <col min="6" max="6" width="11" bestFit="1" customWidth="1"/>
    <col min="7" max="7" width="14.7265625" bestFit="1" customWidth="1"/>
    <col min="8" max="8" width="5.453125" bestFit="1" customWidth="1"/>
    <col min="10" max="10" width="11.81640625" bestFit="1" customWidth="1"/>
    <col min="11" max="11" width="12.36328125" bestFit="1" customWidth="1"/>
    <col min="12" max="12" width="4" bestFit="1" customWidth="1"/>
    <col min="13" max="13" width="7.81640625" bestFit="1" customWidth="1"/>
    <col min="15" max="15" width="15.81640625" customWidth="1"/>
    <col min="16" max="16" width="24.453125" customWidth="1"/>
    <col min="18" max="19" width="8.6328125" bestFit="1" customWidth="1"/>
  </cols>
  <sheetData>
    <row r="1" spans="1:24" ht="47.4" thickBot="1" x14ac:dyDescent="0.3">
      <c r="A1" s="14" t="s">
        <v>0</v>
      </c>
      <c r="B1" s="15" t="s">
        <v>1</v>
      </c>
      <c r="C1" s="15" t="s">
        <v>2</v>
      </c>
      <c r="D1" s="15" t="s">
        <v>3</v>
      </c>
      <c r="E1" s="15" t="s">
        <v>121</v>
      </c>
      <c r="F1" s="15" t="s">
        <v>122</v>
      </c>
      <c r="G1" s="15" t="s">
        <v>4</v>
      </c>
      <c r="H1" s="16" t="s">
        <v>5</v>
      </c>
      <c r="J1" s="94" t="s">
        <v>145</v>
      </c>
      <c r="K1" s="94"/>
      <c r="L1" s="94"/>
      <c r="M1" s="94"/>
      <c r="O1" s="39" t="s">
        <v>142</v>
      </c>
      <c r="P1" s="39" t="s">
        <v>143</v>
      </c>
    </row>
    <row r="2" spans="1:24" ht="15.6" x14ac:dyDescent="0.3">
      <c r="A2" s="4" t="s">
        <v>68</v>
      </c>
      <c r="B2" s="5" t="s">
        <v>69</v>
      </c>
      <c r="C2" s="5" t="s">
        <v>8</v>
      </c>
      <c r="D2" s="5" t="s">
        <v>9</v>
      </c>
      <c r="E2" s="5">
        <v>1</v>
      </c>
      <c r="F2" s="5" t="s">
        <v>24</v>
      </c>
      <c r="G2" s="5" t="s">
        <v>9</v>
      </c>
      <c r="H2" s="6" t="s">
        <v>9</v>
      </c>
      <c r="J2" s="36" t="s">
        <v>129</v>
      </c>
      <c r="K2" s="36" t="s">
        <v>132</v>
      </c>
      <c r="L2" s="13"/>
      <c r="M2" s="13"/>
      <c r="O2" s="17"/>
      <c r="P2" s="17"/>
    </row>
    <row r="3" spans="1:24" ht="15.6" x14ac:dyDescent="0.3">
      <c r="A3" s="4" t="s">
        <v>70</v>
      </c>
      <c r="B3" s="5" t="s">
        <v>69</v>
      </c>
      <c r="C3" s="5" t="s">
        <v>8</v>
      </c>
      <c r="D3" s="5" t="s">
        <v>9</v>
      </c>
      <c r="E3" s="5">
        <v>1</v>
      </c>
      <c r="F3" s="5" t="s">
        <v>10</v>
      </c>
      <c r="G3" s="5" t="s">
        <v>11</v>
      </c>
      <c r="H3" s="6" t="s">
        <v>9</v>
      </c>
      <c r="J3" s="36" t="s">
        <v>130</v>
      </c>
      <c r="K3" s="13" t="s">
        <v>11</v>
      </c>
      <c r="L3" s="13" t="s">
        <v>9</v>
      </c>
      <c r="M3" s="13" t="s">
        <v>131</v>
      </c>
      <c r="O3" s="17"/>
      <c r="P3" s="17"/>
      <c r="Q3" s="17">
        <v>0</v>
      </c>
      <c r="S3" s="92" t="s">
        <v>1</v>
      </c>
      <c r="T3" s="92"/>
      <c r="U3" s="92"/>
      <c r="V3" s="92"/>
    </row>
    <row r="4" spans="1:24" ht="15.6" x14ac:dyDescent="0.3">
      <c r="A4" s="4" t="s">
        <v>71</v>
      </c>
      <c r="B4" s="5" t="s">
        <v>69</v>
      </c>
      <c r="C4" s="5" t="s">
        <v>8</v>
      </c>
      <c r="D4" s="5" t="s">
        <v>9</v>
      </c>
      <c r="E4" s="5">
        <v>2</v>
      </c>
      <c r="F4" s="5" t="s">
        <v>24</v>
      </c>
      <c r="G4" s="5" t="s">
        <v>11</v>
      </c>
      <c r="H4" s="6" t="s">
        <v>9</v>
      </c>
      <c r="J4" s="37" t="s">
        <v>34</v>
      </c>
      <c r="K4" s="38"/>
      <c r="L4" s="38">
        <v>6</v>
      </c>
      <c r="M4" s="38">
        <v>6</v>
      </c>
      <c r="O4" s="17" t="str">
        <f>IF($K4=0,"Leaf",IF($L4=0,"Leaf",-$L4/$M4*LOG($L4/$M4,2)-$K4/$M4*LOG($K4/$M4,2)))</f>
        <v>Leaf</v>
      </c>
      <c r="P4" s="17">
        <f>IF(ISNUMBER(O4),-M4/$M$8*$O4,$Q$3)</f>
        <v>0</v>
      </c>
      <c r="S4" s="89" t="s">
        <v>149</v>
      </c>
      <c r="T4" s="89"/>
      <c r="U4" s="89"/>
      <c r="V4" s="89"/>
    </row>
    <row r="5" spans="1:24" ht="15.6" x14ac:dyDescent="0.3">
      <c r="A5" s="4" t="s">
        <v>72</v>
      </c>
      <c r="B5" s="5" t="s">
        <v>69</v>
      </c>
      <c r="C5" s="5" t="s">
        <v>16</v>
      </c>
      <c r="D5" s="5" t="s">
        <v>11</v>
      </c>
      <c r="E5" s="5">
        <v>1</v>
      </c>
      <c r="F5" s="5" t="s">
        <v>24</v>
      </c>
      <c r="G5" s="5" t="s">
        <v>9</v>
      </c>
      <c r="H5" s="6" t="s">
        <v>9</v>
      </c>
      <c r="J5" s="37" t="s">
        <v>28</v>
      </c>
      <c r="K5" s="38">
        <v>4</v>
      </c>
      <c r="L5" s="38">
        <v>7</v>
      </c>
      <c r="M5" s="38">
        <v>11</v>
      </c>
      <c r="O5" s="17">
        <f>IF($K5=0,"Leaf",IF($L5=0,"Leaf",-$L5/$M5*LOG($L5/$M5,2)-$K5/$M5*LOG($K5/$M5,2)))</f>
        <v>0.94566030460064021</v>
      </c>
      <c r="P5" s="17">
        <f>IF(ISNUMBER(O5),-M5/$M$8*$O5,$Q$3)</f>
        <v>-0.43342763960862674</v>
      </c>
      <c r="S5" s="32" t="s">
        <v>94</v>
      </c>
      <c r="T5" s="32" t="s">
        <v>55</v>
      </c>
      <c r="U5" s="32" t="s">
        <v>7</v>
      </c>
      <c r="V5" s="79" t="s">
        <v>69</v>
      </c>
    </row>
    <row r="6" spans="1:24" ht="15.6" x14ac:dyDescent="0.3">
      <c r="A6" s="4" t="s">
        <v>73</v>
      </c>
      <c r="B6" s="5" t="s">
        <v>69</v>
      </c>
      <c r="C6" s="5" t="s">
        <v>16</v>
      </c>
      <c r="D6" s="5" t="s">
        <v>11</v>
      </c>
      <c r="E6" s="5">
        <v>1</v>
      </c>
      <c r="F6" s="5" t="s">
        <v>10</v>
      </c>
      <c r="G6" s="5" t="s">
        <v>11</v>
      </c>
      <c r="H6" s="6" t="s">
        <v>11</v>
      </c>
      <c r="J6" s="37" t="s">
        <v>16</v>
      </c>
      <c r="K6" s="38">
        <v>3</v>
      </c>
      <c r="L6" s="38">
        <v>1</v>
      </c>
      <c r="M6" s="38">
        <v>4</v>
      </c>
      <c r="O6" s="17">
        <f t="shared" ref="O6:O37" si="0">IF($K6=0,"Leaf",IF($L6=0,"Leaf",-$L6/$M6*LOG($L6/$M6,2)-$K6/$M6*LOG($K6/$M6,2)))</f>
        <v>0.81127812445913283</v>
      </c>
      <c r="P6" s="17">
        <f t="shared" ref="P6:P36" si="1">IF(ISNUMBER(O6),-M6/$M$8*$O6,$Q$3)</f>
        <v>-0.13521302074318881</v>
      </c>
      <c r="T6" s="98" t="s">
        <v>181</v>
      </c>
      <c r="U6" s="98"/>
      <c r="V6" s="98"/>
      <c r="W6" s="98"/>
      <c r="X6" s="98"/>
    </row>
    <row r="7" spans="1:24" ht="15.6" x14ac:dyDescent="0.3">
      <c r="A7" s="4" t="s">
        <v>74</v>
      </c>
      <c r="B7" s="5" t="s">
        <v>69</v>
      </c>
      <c r="C7" s="5" t="s">
        <v>16</v>
      </c>
      <c r="D7" s="5" t="s">
        <v>9</v>
      </c>
      <c r="E7" s="5">
        <v>2</v>
      </c>
      <c r="F7" s="5" t="s">
        <v>24</v>
      </c>
      <c r="G7" s="5" t="s">
        <v>11</v>
      </c>
      <c r="H7" s="6" t="s">
        <v>11</v>
      </c>
      <c r="J7" s="37" t="s">
        <v>8</v>
      </c>
      <c r="K7" s="38"/>
      <c r="L7" s="38">
        <v>3</v>
      </c>
      <c r="M7" s="38">
        <v>3</v>
      </c>
      <c r="O7" s="17" t="str">
        <f t="shared" si="0"/>
        <v>Leaf</v>
      </c>
      <c r="P7" s="17">
        <f t="shared" si="1"/>
        <v>0</v>
      </c>
      <c r="T7" s="64" t="s">
        <v>145</v>
      </c>
      <c r="U7" s="17" t="s">
        <v>3</v>
      </c>
      <c r="V7" s="26" t="s">
        <v>146</v>
      </c>
      <c r="W7" s="17" t="s">
        <v>135</v>
      </c>
      <c r="X7" s="17" t="s">
        <v>147</v>
      </c>
    </row>
    <row r="8" spans="1:24" ht="15.6" x14ac:dyDescent="0.3">
      <c r="A8" s="4" t="s">
        <v>75</v>
      </c>
      <c r="B8" s="5" t="s">
        <v>69</v>
      </c>
      <c r="C8" s="5" t="s">
        <v>16</v>
      </c>
      <c r="D8" s="5" t="s">
        <v>9</v>
      </c>
      <c r="E8" s="5" t="s">
        <v>17</v>
      </c>
      <c r="F8" s="5" t="s">
        <v>24</v>
      </c>
      <c r="G8" s="5" t="s">
        <v>9</v>
      </c>
      <c r="H8" s="6" t="s">
        <v>11</v>
      </c>
      <c r="J8" s="37" t="s">
        <v>131</v>
      </c>
      <c r="K8" s="38">
        <v>7</v>
      </c>
      <c r="L8" s="38">
        <v>17</v>
      </c>
      <c r="M8" s="38">
        <v>24</v>
      </c>
      <c r="O8" s="17">
        <f>IF($K8=0,"Leaf",IF($L8=0,"Leaf",-$L8/$M8*LOG($L8/$M8,2)-$K8/$M8*LOG($K8/$M8,2)))</f>
        <v>0.87086446923536465</v>
      </c>
      <c r="P8" s="46">
        <f>O8+SUM(P4:P7)</f>
        <v>0.30222380888354916</v>
      </c>
      <c r="R8" s="98" t="s">
        <v>193</v>
      </c>
      <c r="S8" s="98"/>
      <c r="T8" s="98"/>
      <c r="U8" s="98"/>
    </row>
    <row r="9" spans="1:24" ht="15.6" x14ac:dyDescent="0.3">
      <c r="A9" s="4" t="s">
        <v>76</v>
      </c>
      <c r="B9" s="5" t="s">
        <v>69</v>
      </c>
      <c r="C9" s="5" t="s">
        <v>28</v>
      </c>
      <c r="D9" s="5" t="s">
        <v>9</v>
      </c>
      <c r="E9" s="5" t="s">
        <v>17</v>
      </c>
      <c r="F9" s="5" t="s">
        <v>24</v>
      </c>
      <c r="G9" s="5" t="s">
        <v>11</v>
      </c>
      <c r="H9" s="6" t="s">
        <v>9</v>
      </c>
      <c r="J9" s="13"/>
      <c r="K9" s="13"/>
      <c r="L9" s="13"/>
      <c r="M9" s="13"/>
      <c r="O9" s="17"/>
      <c r="P9" s="17"/>
      <c r="R9" s="68" t="s">
        <v>8</v>
      </c>
      <c r="S9" s="68" t="s">
        <v>34</v>
      </c>
      <c r="T9" s="68" t="s">
        <v>28</v>
      </c>
      <c r="U9" s="68" t="s">
        <v>16</v>
      </c>
    </row>
    <row r="10" spans="1:24" ht="15.6" x14ac:dyDescent="0.3">
      <c r="A10" s="4" t="s">
        <v>77</v>
      </c>
      <c r="B10" s="5" t="s">
        <v>69</v>
      </c>
      <c r="C10" s="5" t="s">
        <v>28</v>
      </c>
      <c r="D10" s="5" t="s">
        <v>9</v>
      </c>
      <c r="E10" s="5" t="s">
        <v>17</v>
      </c>
      <c r="F10" s="5" t="s">
        <v>10</v>
      </c>
      <c r="G10" s="5" t="s">
        <v>11</v>
      </c>
      <c r="H10" s="6" t="s">
        <v>9</v>
      </c>
      <c r="J10" s="95" t="s">
        <v>3</v>
      </c>
      <c r="K10" s="95"/>
      <c r="L10" s="95"/>
      <c r="M10" s="95"/>
      <c r="O10" s="17"/>
      <c r="P10" s="17"/>
      <c r="R10" s="69" t="s">
        <v>165</v>
      </c>
      <c r="S10" s="69" t="s">
        <v>165</v>
      </c>
    </row>
    <row r="11" spans="1:24" ht="15.6" x14ac:dyDescent="0.3">
      <c r="A11" s="4" t="s">
        <v>78</v>
      </c>
      <c r="B11" s="5" t="s">
        <v>69</v>
      </c>
      <c r="C11" s="5" t="s">
        <v>28</v>
      </c>
      <c r="D11" s="5" t="s">
        <v>11</v>
      </c>
      <c r="E11" s="5">
        <v>1</v>
      </c>
      <c r="F11" s="5" t="s">
        <v>24</v>
      </c>
      <c r="G11" s="5" t="s">
        <v>11</v>
      </c>
      <c r="H11" s="6" t="s">
        <v>9</v>
      </c>
      <c r="J11" s="36" t="s">
        <v>129</v>
      </c>
      <c r="K11" s="36" t="s">
        <v>132</v>
      </c>
      <c r="L11" s="13"/>
      <c r="M11" s="13"/>
      <c r="O11" s="17"/>
      <c r="P11" s="17"/>
    </row>
    <row r="12" spans="1:24" ht="15.6" x14ac:dyDescent="0.3">
      <c r="A12" s="4" t="s">
        <v>79</v>
      </c>
      <c r="B12" s="5" t="s">
        <v>69</v>
      </c>
      <c r="C12" s="5" t="s">
        <v>28</v>
      </c>
      <c r="D12" s="5" t="s">
        <v>11</v>
      </c>
      <c r="E12" s="5" t="s">
        <v>17</v>
      </c>
      <c r="F12" s="5" t="s">
        <v>24</v>
      </c>
      <c r="G12" s="5" t="s">
        <v>11</v>
      </c>
      <c r="H12" s="6" t="s">
        <v>9</v>
      </c>
      <c r="J12" s="36" t="s">
        <v>130</v>
      </c>
      <c r="K12" s="13" t="s">
        <v>11</v>
      </c>
      <c r="L12" s="13" t="s">
        <v>9</v>
      </c>
      <c r="M12" s="13" t="s">
        <v>131</v>
      </c>
      <c r="O12" s="17"/>
      <c r="P12" s="17"/>
    </row>
    <row r="13" spans="1:24" ht="15.6" x14ac:dyDescent="0.3">
      <c r="A13" s="4" t="s">
        <v>80</v>
      </c>
      <c r="B13" s="5" t="s">
        <v>69</v>
      </c>
      <c r="C13" s="5" t="s">
        <v>28</v>
      </c>
      <c r="D13" s="5" t="s">
        <v>11</v>
      </c>
      <c r="E13" s="5" t="s">
        <v>17</v>
      </c>
      <c r="F13" s="5" t="s">
        <v>10</v>
      </c>
      <c r="G13" s="5" t="s">
        <v>11</v>
      </c>
      <c r="H13" s="6" t="s">
        <v>11</v>
      </c>
      <c r="J13" s="37" t="s">
        <v>11</v>
      </c>
      <c r="K13" s="38">
        <v>5</v>
      </c>
      <c r="L13" s="38">
        <v>9</v>
      </c>
      <c r="M13" s="38">
        <v>14</v>
      </c>
      <c r="O13" s="17">
        <f t="shared" si="0"/>
        <v>0.94028595867063092</v>
      </c>
      <c r="P13" s="17">
        <f t="shared" si="1"/>
        <v>-0.54850014255786805</v>
      </c>
    </row>
    <row r="14" spans="1:24" ht="15.6" x14ac:dyDescent="0.3">
      <c r="A14" s="4" t="s">
        <v>81</v>
      </c>
      <c r="B14" s="5" t="s">
        <v>69</v>
      </c>
      <c r="C14" s="5" t="s">
        <v>28</v>
      </c>
      <c r="D14" s="5" t="s">
        <v>11</v>
      </c>
      <c r="E14" s="5" t="s">
        <v>17</v>
      </c>
      <c r="F14" s="5" t="s">
        <v>24</v>
      </c>
      <c r="G14" s="5" t="s">
        <v>9</v>
      </c>
      <c r="H14" s="6" t="s">
        <v>11</v>
      </c>
      <c r="J14" s="37" t="s">
        <v>9</v>
      </c>
      <c r="K14" s="38">
        <v>2</v>
      </c>
      <c r="L14" s="38">
        <v>8</v>
      </c>
      <c r="M14" s="38">
        <v>10</v>
      </c>
      <c r="O14" s="17">
        <f t="shared" si="0"/>
        <v>0.72192809488736231</v>
      </c>
      <c r="P14" s="17">
        <f t="shared" si="1"/>
        <v>-0.3008033728697343</v>
      </c>
    </row>
    <row r="15" spans="1:24" ht="15.6" x14ac:dyDescent="0.3">
      <c r="A15" s="4" t="s">
        <v>82</v>
      </c>
      <c r="B15" s="5" t="s">
        <v>69</v>
      </c>
      <c r="C15" s="5" t="s">
        <v>28</v>
      </c>
      <c r="D15" s="5" t="s">
        <v>11</v>
      </c>
      <c r="E15" s="5" t="s">
        <v>17</v>
      </c>
      <c r="F15" s="5" t="s">
        <v>24</v>
      </c>
      <c r="G15" s="5" t="s">
        <v>9</v>
      </c>
      <c r="H15" s="6" t="s">
        <v>9</v>
      </c>
      <c r="J15" s="37" t="s">
        <v>131</v>
      </c>
      <c r="K15" s="38">
        <v>7</v>
      </c>
      <c r="L15" s="38">
        <v>17</v>
      </c>
      <c r="M15" s="38">
        <v>24</v>
      </c>
      <c r="O15" s="17">
        <f t="shared" si="0"/>
        <v>0.87086446923536465</v>
      </c>
      <c r="P15" s="51">
        <f>O15+SUM(P13:P14)</f>
        <v>2.1560953807762351E-2</v>
      </c>
    </row>
    <row r="16" spans="1:24" ht="15.6" x14ac:dyDescent="0.3">
      <c r="A16" s="4" t="s">
        <v>83</v>
      </c>
      <c r="B16" s="5" t="s">
        <v>69</v>
      </c>
      <c r="C16" s="5" t="s">
        <v>28</v>
      </c>
      <c r="D16" s="5" t="s">
        <v>11</v>
      </c>
      <c r="E16" s="5" t="s">
        <v>17</v>
      </c>
      <c r="F16" s="5" t="s">
        <v>10</v>
      </c>
      <c r="G16" s="5" t="s">
        <v>9</v>
      </c>
      <c r="H16" s="6" t="s">
        <v>9</v>
      </c>
      <c r="J16" s="13"/>
      <c r="K16" s="13"/>
      <c r="L16" s="13"/>
      <c r="M16" s="13"/>
      <c r="O16" s="17"/>
      <c r="P16" s="17"/>
    </row>
    <row r="17" spans="1:16" ht="15.6" x14ac:dyDescent="0.3">
      <c r="A17" s="4" t="s">
        <v>84</v>
      </c>
      <c r="B17" s="5" t="s">
        <v>69</v>
      </c>
      <c r="C17" s="5" t="s">
        <v>28</v>
      </c>
      <c r="D17" s="5" t="s">
        <v>11</v>
      </c>
      <c r="E17" s="5" t="s">
        <v>17</v>
      </c>
      <c r="F17" s="5" t="s">
        <v>24</v>
      </c>
      <c r="G17" s="5" t="s">
        <v>11</v>
      </c>
      <c r="H17" s="6" t="s">
        <v>11</v>
      </c>
      <c r="J17" s="95" t="s">
        <v>136</v>
      </c>
      <c r="K17" s="95"/>
      <c r="L17" s="95"/>
      <c r="M17" s="95"/>
      <c r="O17" s="17"/>
      <c r="P17" s="17"/>
    </row>
    <row r="18" spans="1:16" ht="15.6" x14ac:dyDescent="0.3">
      <c r="A18" s="4" t="s">
        <v>85</v>
      </c>
      <c r="B18" s="5" t="s">
        <v>69</v>
      </c>
      <c r="C18" s="5" t="s">
        <v>28</v>
      </c>
      <c r="D18" s="5" t="s">
        <v>11</v>
      </c>
      <c r="E18" s="5" t="s">
        <v>17</v>
      </c>
      <c r="F18" s="5" t="s">
        <v>10</v>
      </c>
      <c r="G18" s="5" t="s">
        <v>11</v>
      </c>
      <c r="H18" s="6" t="s">
        <v>11</v>
      </c>
      <c r="J18" s="36" t="s">
        <v>129</v>
      </c>
      <c r="K18" s="36" t="s">
        <v>132</v>
      </c>
      <c r="L18" s="13"/>
      <c r="M18" s="13"/>
      <c r="O18" s="17"/>
      <c r="P18" s="17"/>
    </row>
    <row r="19" spans="1:16" ht="15.6" x14ac:dyDescent="0.3">
      <c r="A19" s="4" t="s">
        <v>86</v>
      </c>
      <c r="B19" s="5" t="s">
        <v>69</v>
      </c>
      <c r="C19" s="5" t="s">
        <v>28</v>
      </c>
      <c r="D19" s="5" t="s">
        <v>11</v>
      </c>
      <c r="E19" s="5">
        <v>2</v>
      </c>
      <c r="F19" s="5" t="s">
        <v>24</v>
      </c>
      <c r="G19" s="5" t="s">
        <v>11</v>
      </c>
      <c r="H19" s="6" t="s">
        <v>9</v>
      </c>
      <c r="J19" s="36" t="s">
        <v>130</v>
      </c>
      <c r="K19" s="13" t="s">
        <v>11</v>
      </c>
      <c r="L19" s="13" t="s">
        <v>9</v>
      </c>
      <c r="M19" s="13" t="s">
        <v>131</v>
      </c>
      <c r="O19" s="17"/>
      <c r="P19" s="17"/>
    </row>
    <row r="20" spans="1:16" ht="15.6" x14ac:dyDescent="0.3">
      <c r="A20" s="4" t="s">
        <v>87</v>
      </c>
      <c r="B20" s="5" t="s">
        <v>69</v>
      </c>
      <c r="C20" s="5" t="s">
        <v>34</v>
      </c>
      <c r="D20" s="5" t="s">
        <v>9</v>
      </c>
      <c r="E20" s="5" t="s">
        <v>17</v>
      </c>
      <c r="F20" s="5" t="s">
        <v>24</v>
      </c>
      <c r="G20" s="5" t="s">
        <v>11</v>
      </c>
      <c r="H20" s="6" t="s">
        <v>9</v>
      </c>
      <c r="J20" s="37">
        <v>1</v>
      </c>
      <c r="K20" s="38">
        <v>1</v>
      </c>
      <c r="L20" s="38">
        <v>4</v>
      </c>
      <c r="M20" s="38">
        <v>5</v>
      </c>
      <c r="O20" s="17">
        <f t="shared" si="0"/>
        <v>0.72192809488736231</v>
      </c>
      <c r="P20" s="17">
        <f t="shared" si="1"/>
        <v>-0.15040168643486715</v>
      </c>
    </row>
    <row r="21" spans="1:16" ht="15.6" x14ac:dyDescent="0.3">
      <c r="A21" s="4" t="s">
        <v>88</v>
      </c>
      <c r="B21" s="5" t="s">
        <v>69</v>
      </c>
      <c r="C21" s="5" t="s">
        <v>34</v>
      </c>
      <c r="D21" s="5" t="s">
        <v>9</v>
      </c>
      <c r="E21" s="5" t="s">
        <v>17</v>
      </c>
      <c r="F21" s="5" t="s">
        <v>24</v>
      </c>
      <c r="G21" s="5" t="s">
        <v>11</v>
      </c>
      <c r="H21" s="6" t="s">
        <v>9</v>
      </c>
      <c r="J21" s="37">
        <v>2</v>
      </c>
      <c r="K21" s="38">
        <v>1</v>
      </c>
      <c r="L21" s="38">
        <v>5</v>
      </c>
      <c r="M21" s="38">
        <v>6</v>
      </c>
      <c r="O21" s="17">
        <f t="shared" si="0"/>
        <v>0.65002242164835411</v>
      </c>
      <c r="P21" s="17">
        <f t="shared" si="1"/>
        <v>-0.16250560541208853</v>
      </c>
    </row>
    <row r="22" spans="1:16" ht="15.6" x14ac:dyDescent="0.3">
      <c r="A22" s="4" t="s">
        <v>89</v>
      </c>
      <c r="B22" s="5" t="s">
        <v>69</v>
      </c>
      <c r="C22" s="5" t="s">
        <v>34</v>
      </c>
      <c r="D22" s="5" t="s">
        <v>9</v>
      </c>
      <c r="E22" s="5" t="s">
        <v>17</v>
      </c>
      <c r="F22" s="5" t="s">
        <v>10</v>
      </c>
      <c r="G22" s="5" t="s">
        <v>11</v>
      </c>
      <c r="H22" s="6" t="s">
        <v>9</v>
      </c>
      <c r="J22" s="37" t="s">
        <v>17</v>
      </c>
      <c r="K22" s="38">
        <v>5</v>
      </c>
      <c r="L22" s="38">
        <v>8</v>
      </c>
      <c r="M22" s="38">
        <v>13</v>
      </c>
      <c r="O22" s="17">
        <f t="shared" si="0"/>
        <v>0.96123660472287598</v>
      </c>
      <c r="P22" s="17">
        <f t="shared" si="1"/>
        <v>-0.52066982755822444</v>
      </c>
    </row>
    <row r="23" spans="1:16" ht="15.6" x14ac:dyDescent="0.3">
      <c r="A23" s="4" t="s">
        <v>90</v>
      </c>
      <c r="B23" s="5" t="s">
        <v>69</v>
      </c>
      <c r="C23" s="5" t="s">
        <v>34</v>
      </c>
      <c r="D23" s="5" t="s">
        <v>11</v>
      </c>
      <c r="E23" s="5">
        <v>2</v>
      </c>
      <c r="F23" s="5" t="s">
        <v>24</v>
      </c>
      <c r="G23" s="5" t="s">
        <v>11</v>
      </c>
      <c r="H23" s="6" t="s">
        <v>9</v>
      </c>
      <c r="J23" s="37" t="s">
        <v>131</v>
      </c>
      <c r="K23" s="38">
        <v>7</v>
      </c>
      <c r="L23" s="38">
        <v>17</v>
      </c>
      <c r="M23" s="38">
        <v>24</v>
      </c>
      <c r="O23" s="17">
        <f t="shared" si="0"/>
        <v>0.87086446923536465</v>
      </c>
      <c r="P23" s="51">
        <f>O23+SUM(P20:P22)</f>
        <v>3.7287349830184557E-2</v>
      </c>
    </row>
    <row r="24" spans="1:16" ht="15.6" x14ac:dyDescent="0.3">
      <c r="A24" s="4" t="s">
        <v>91</v>
      </c>
      <c r="B24" s="5" t="s">
        <v>69</v>
      </c>
      <c r="C24" s="5" t="s">
        <v>34</v>
      </c>
      <c r="D24" s="5" t="s">
        <v>11</v>
      </c>
      <c r="E24" s="5">
        <v>2</v>
      </c>
      <c r="F24" s="5" t="s">
        <v>24</v>
      </c>
      <c r="G24" s="5" t="s">
        <v>11</v>
      </c>
      <c r="H24" s="6" t="s">
        <v>9</v>
      </c>
      <c r="J24" s="13"/>
      <c r="K24" s="13"/>
      <c r="L24" s="13"/>
      <c r="M24" s="13"/>
      <c r="O24" s="17"/>
      <c r="P24" s="17"/>
    </row>
    <row r="25" spans="1:16" ht="15.6" x14ac:dyDescent="0.3">
      <c r="A25" s="4" t="s">
        <v>92</v>
      </c>
      <c r="B25" s="5" t="s">
        <v>69</v>
      </c>
      <c r="C25" s="5" t="s">
        <v>34</v>
      </c>
      <c r="D25" s="5" t="s">
        <v>11</v>
      </c>
      <c r="E25" s="5">
        <v>2</v>
      </c>
      <c r="F25" s="5" t="s">
        <v>10</v>
      </c>
      <c r="G25" s="5" t="s">
        <v>11</v>
      </c>
      <c r="H25" s="6" t="s">
        <v>9</v>
      </c>
      <c r="J25" s="95" t="s">
        <v>135</v>
      </c>
      <c r="K25" s="95"/>
      <c r="L25" s="95"/>
      <c r="M25" s="95"/>
      <c r="O25" s="17"/>
      <c r="P25" s="17"/>
    </row>
    <row r="26" spans="1:16" ht="15.6" x14ac:dyDescent="0.3">
      <c r="J26" s="36" t="s">
        <v>129</v>
      </c>
      <c r="K26" s="36" t="s">
        <v>132</v>
      </c>
      <c r="L26" s="13"/>
      <c r="M26" s="13"/>
      <c r="O26" s="17"/>
      <c r="P26" s="17"/>
    </row>
    <row r="27" spans="1:16" ht="15.6" x14ac:dyDescent="0.3">
      <c r="J27" s="36" t="s">
        <v>130</v>
      </c>
      <c r="K27" s="13" t="s">
        <v>11</v>
      </c>
      <c r="L27" s="13" t="s">
        <v>9</v>
      </c>
      <c r="M27" s="13" t="s">
        <v>131</v>
      </c>
      <c r="O27" s="17"/>
      <c r="P27" s="17"/>
    </row>
    <row r="28" spans="1:16" ht="15.6" x14ac:dyDescent="0.3">
      <c r="J28" s="37" t="s">
        <v>24</v>
      </c>
      <c r="K28" s="38">
        <v>4</v>
      </c>
      <c r="L28" s="38">
        <v>12</v>
      </c>
      <c r="M28" s="38">
        <v>16</v>
      </c>
      <c r="O28" s="17">
        <f t="shared" si="0"/>
        <v>0.81127812445913283</v>
      </c>
      <c r="P28" s="17">
        <f t="shared" si="1"/>
        <v>-0.54085208297275522</v>
      </c>
    </row>
    <row r="29" spans="1:16" ht="15.6" x14ac:dyDescent="0.3">
      <c r="J29" s="37" t="s">
        <v>10</v>
      </c>
      <c r="K29" s="38">
        <v>3</v>
      </c>
      <c r="L29" s="38">
        <v>5</v>
      </c>
      <c r="M29" s="38">
        <v>8</v>
      </c>
      <c r="O29" s="17">
        <f t="shared" si="0"/>
        <v>0.95443400292496494</v>
      </c>
      <c r="P29" s="17">
        <f t="shared" si="1"/>
        <v>-0.31814466764165494</v>
      </c>
    </row>
    <row r="30" spans="1:16" ht="15.6" x14ac:dyDescent="0.3">
      <c r="J30" s="37" t="s">
        <v>131</v>
      </c>
      <c r="K30" s="38">
        <v>7</v>
      </c>
      <c r="L30" s="38">
        <v>17</v>
      </c>
      <c r="M30" s="38">
        <v>24</v>
      </c>
      <c r="O30" s="17">
        <f t="shared" si="0"/>
        <v>0.87086446923536465</v>
      </c>
      <c r="P30" s="51">
        <f>O30+SUM(P28:P29)</f>
        <v>1.1867718620954482E-2</v>
      </c>
    </row>
    <row r="31" spans="1:16" ht="15.6" x14ac:dyDescent="0.3">
      <c r="J31" s="13"/>
      <c r="K31" s="13"/>
      <c r="L31" s="13"/>
      <c r="M31" s="13"/>
      <c r="O31" s="17"/>
      <c r="P31" s="17"/>
    </row>
    <row r="32" spans="1:16" ht="15.6" x14ac:dyDescent="0.3">
      <c r="J32" s="95" t="s">
        <v>148</v>
      </c>
      <c r="K32" s="95"/>
      <c r="L32" s="95"/>
      <c r="M32" s="95"/>
      <c r="O32" s="17"/>
      <c r="P32" s="17"/>
    </row>
    <row r="33" spans="10:16" ht="15.6" x14ac:dyDescent="0.3">
      <c r="J33" s="36" t="s">
        <v>129</v>
      </c>
      <c r="K33" s="36" t="s">
        <v>132</v>
      </c>
      <c r="L33" s="13"/>
      <c r="M33" s="13"/>
      <c r="O33" s="17"/>
      <c r="P33" s="17"/>
    </row>
    <row r="34" spans="10:16" ht="15.6" x14ac:dyDescent="0.3">
      <c r="J34" s="36" t="s">
        <v>130</v>
      </c>
      <c r="K34" s="13" t="s">
        <v>11</v>
      </c>
      <c r="L34" s="13" t="s">
        <v>9</v>
      </c>
      <c r="M34" s="13" t="s">
        <v>131</v>
      </c>
      <c r="O34" s="17"/>
      <c r="P34" s="17"/>
    </row>
    <row r="35" spans="10:16" ht="15.6" x14ac:dyDescent="0.3">
      <c r="J35" s="37" t="s">
        <v>11</v>
      </c>
      <c r="K35" s="38">
        <v>5</v>
      </c>
      <c r="L35" s="38">
        <v>13</v>
      </c>
      <c r="M35" s="38">
        <v>18</v>
      </c>
      <c r="O35" s="17">
        <f t="shared" si="0"/>
        <v>0.85240517864947862</v>
      </c>
      <c r="P35" s="17">
        <f t="shared" si="1"/>
        <v>-0.63930388398710902</v>
      </c>
    </row>
    <row r="36" spans="10:16" ht="15.6" x14ac:dyDescent="0.3">
      <c r="J36" s="37" t="s">
        <v>9</v>
      </c>
      <c r="K36" s="38">
        <v>2</v>
      </c>
      <c r="L36" s="38">
        <v>4</v>
      </c>
      <c r="M36" s="38">
        <v>6</v>
      </c>
      <c r="O36" s="17">
        <f t="shared" si="0"/>
        <v>0.91829583405448956</v>
      </c>
      <c r="P36" s="17">
        <f t="shared" si="1"/>
        <v>-0.22957395851362239</v>
      </c>
    </row>
    <row r="37" spans="10:16" ht="15.6" x14ac:dyDescent="0.3">
      <c r="J37" s="37" t="s">
        <v>131</v>
      </c>
      <c r="K37" s="38">
        <v>7</v>
      </c>
      <c r="L37" s="38">
        <v>17</v>
      </c>
      <c r="M37" s="38">
        <v>24</v>
      </c>
      <c r="O37" s="17">
        <f t="shared" si="0"/>
        <v>0.87086446923536465</v>
      </c>
      <c r="P37" s="51">
        <f>O37+SUM(P35:P36)</f>
        <v>1.9866267346332345E-3</v>
      </c>
    </row>
    <row r="38" spans="10:16" ht="15.6" x14ac:dyDescent="0.3">
      <c r="J38" s="13"/>
      <c r="K38" s="13"/>
      <c r="L38" s="13"/>
      <c r="M38" s="13"/>
      <c r="O38" s="17"/>
      <c r="P38" s="17"/>
    </row>
    <row r="39" spans="10:16" ht="15.6" x14ac:dyDescent="0.3">
      <c r="J39" s="13"/>
      <c r="K39" s="13"/>
      <c r="L39" s="13"/>
      <c r="M39" s="13"/>
    </row>
    <row r="40" spans="10:16" ht="15.6" x14ac:dyDescent="0.3">
      <c r="J40" s="13"/>
      <c r="K40" s="13"/>
      <c r="L40" s="13"/>
      <c r="M40" s="13"/>
    </row>
    <row r="41" spans="10:16" ht="15.6" x14ac:dyDescent="0.3">
      <c r="J41" s="13"/>
      <c r="K41" s="13"/>
      <c r="L41" s="13"/>
      <c r="M41" s="13"/>
    </row>
  </sheetData>
  <autoFilter ref="A1:H25" xr:uid="{53B0B98E-5334-4FB8-A7FE-ED3DBFA7FA61}"/>
  <mergeCells count="9">
    <mergeCell ref="J10:M10"/>
    <mergeCell ref="J17:M17"/>
    <mergeCell ref="J25:M25"/>
    <mergeCell ref="J32:M32"/>
    <mergeCell ref="S3:V3"/>
    <mergeCell ref="S4:V4"/>
    <mergeCell ref="T6:X6"/>
    <mergeCell ref="R8:U8"/>
    <mergeCell ref="J1:M1"/>
  </mergeCells>
  <conditionalFormatting sqref="H2:H25">
    <cfRule type="containsText" dxfId="174" priority="4" operator="containsText" text="Yes">
      <formula>NOT(ISERROR(SEARCH("Yes",H2)))</formula>
    </cfRule>
  </conditionalFormatting>
  <conditionalFormatting sqref="S5:V5">
    <cfRule type="containsText" dxfId="173" priority="3" operator="containsText" text="Yes">
      <formula>NOT(ISERROR(SEARCH("Yes",S5)))</formula>
    </cfRule>
  </conditionalFormatting>
  <conditionalFormatting sqref="S4">
    <cfRule type="containsText" dxfId="172" priority="2" operator="containsText" text="Yes">
      <formula>NOT(ISERROR(SEARCH("Yes",S4)))</formula>
    </cfRule>
  </conditionalFormatting>
  <hyperlinks>
    <hyperlink ref="S3:V3" location="'Car Type'!A1" display="Car Type" xr:uid="{9ECA8413-C1ED-47B1-AC20-D4F66CBED648}"/>
    <hyperlink ref="U5" location="Family!A1" display="Family" xr:uid="{94F4E312-70AD-4EF1-9114-8DE5CA7CEC6B}"/>
    <hyperlink ref="T5" location="Executive!A1" display="Executive" xr:uid="{8D963FBA-9D23-4F58-9A16-29E14BDFB8E2}"/>
    <hyperlink ref="S5" location="Compact!A1" display="Compact" xr:uid="{21C7D2B8-9268-4ECB-8E3E-83DF861414A6}"/>
    <hyperlink ref="R9" location="'SUV&gt;New'!A1" display="New" xr:uid="{CD037420-F7B4-4AD9-962B-BE206933D788}"/>
    <hyperlink ref="S9" location="'SUV&gt;08-11'!A1" display="2008-2011" xr:uid="{B5389367-AC37-415D-AB42-C05D061F05B8}"/>
    <hyperlink ref="T9" location="'SUV&gt;12-14'!A1" display="2012-2014" xr:uid="{510A6307-45FE-43CA-ABB4-6197A92CB597}"/>
    <hyperlink ref="U9" location="'SUV&gt;15-16'!A1" display="2015-2016" xr:uid="{C848B3B7-C449-47FF-B743-7644EF61CCD2}"/>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F9293-32D3-477E-ADDC-20602BCB5BD8}">
  <dimension ref="A1:J4"/>
  <sheetViews>
    <sheetView workbookViewId="0"/>
  </sheetViews>
  <sheetFormatPr defaultRowHeight="15" x14ac:dyDescent="0.25"/>
  <sheetData>
    <row r="1" spans="1:10" ht="15.6" thickBot="1" x14ac:dyDescent="0.3">
      <c r="A1" s="14" t="s">
        <v>0</v>
      </c>
      <c r="B1" s="15" t="s">
        <v>1</v>
      </c>
      <c r="C1" s="15" t="s">
        <v>2</v>
      </c>
      <c r="D1" s="15" t="s">
        <v>3</v>
      </c>
      <c r="E1" s="15" t="s">
        <v>121</v>
      </c>
      <c r="F1" s="15" t="s">
        <v>122</v>
      </c>
      <c r="G1" s="15" t="s">
        <v>4</v>
      </c>
      <c r="H1" s="16" t="s">
        <v>5</v>
      </c>
    </row>
    <row r="2" spans="1:10" ht="15.6" thickBot="1" x14ac:dyDescent="0.3">
      <c r="A2" s="4" t="s">
        <v>68</v>
      </c>
      <c r="B2" s="5" t="s">
        <v>69</v>
      </c>
      <c r="C2" s="5" t="s">
        <v>8</v>
      </c>
      <c r="D2" s="5" t="s">
        <v>9</v>
      </c>
      <c r="E2" s="5">
        <v>1</v>
      </c>
      <c r="F2" s="5" t="s">
        <v>24</v>
      </c>
      <c r="G2" s="5" t="s">
        <v>9</v>
      </c>
      <c r="H2" s="6" t="s">
        <v>9</v>
      </c>
      <c r="J2" s="16" t="s">
        <v>5</v>
      </c>
    </row>
    <row r="3" spans="1:10" x14ac:dyDescent="0.25">
      <c r="A3" s="4" t="s">
        <v>70</v>
      </c>
      <c r="B3" s="5" t="s">
        <v>69</v>
      </c>
      <c r="C3" s="5" t="s">
        <v>8</v>
      </c>
      <c r="D3" s="5" t="s">
        <v>9</v>
      </c>
      <c r="E3" s="5">
        <v>1</v>
      </c>
      <c r="F3" s="5" t="s">
        <v>10</v>
      </c>
      <c r="G3" s="5" t="s">
        <v>11</v>
      </c>
      <c r="H3" s="6" t="s">
        <v>9</v>
      </c>
      <c r="J3" s="80" t="s">
        <v>9</v>
      </c>
    </row>
    <row r="4" spans="1:10" x14ac:dyDescent="0.25">
      <c r="A4" s="4" t="s">
        <v>71</v>
      </c>
      <c r="B4" s="5" t="s">
        <v>69</v>
      </c>
      <c r="C4" s="5" t="s">
        <v>8</v>
      </c>
      <c r="D4" s="5" t="s">
        <v>9</v>
      </c>
      <c r="E4" s="5">
        <v>2</v>
      </c>
      <c r="F4" s="5" t="s">
        <v>24</v>
      </c>
      <c r="G4" s="5" t="s">
        <v>11</v>
      </c>
      <c r="H4" s="6" t="s">
        <v>9</v>
      </c>
    </row>
  </sheetData>
  <conditionalFormatting sqref="H2:H4">
    <cfRule type="containsText" dxfId="21" priority="2" operator="containsText" text="Yes">
      <formula>NOT(ISERROR(SEARCH("Yes",H2)))</formula>
    </cfRule>
  </conditionalFormatting>
  <conditionalFormatting sqref="J3">
    <cfRule type="containsText" dxfId="20" priority="1" operator="containsText" text="Yes">
      <formula>NOT(ISERROR(SEARCH("Yes",J3)))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4E63A-1889-4467-B800-20A70EE6B83F}">
  <dimension ref="A1:U101"/>
  <sheetViews>
    <sheetView tabSelected="1" workbookViewId="0"/>
  </sheetViews>
  <sheetFormatPr defaultColWidth="10.90625" defaultRowHeight="13.8" x14ac:dyDescent="0.25"/>
  <cols>
    <col min="1" max="1" width="10.90625" style="17"/>
    <col min="2" max="2" width="10.6328125" style="17" bestFit="1" customWidth="1"/>
    <col min="3" max="3" width="9.36328125" style="17" bestFit="1" customWidth="1"/>
    <col min="4" max="4" width="11.453125" style="17" bestFit="1" customWidth="1"/>
    <col min="5" max="5" width="9" style="17" bestFit="1" customWidth="1"/>
    <col min="6" max="6" width="18.36328125" style="17" bestFit="1" customWidth="1"/>
    <col min="7" max="7" width="24.81640625" style="17" bestFit="1" customWidth="1"/>
    <col min="8" max="8" width="9" style="17" bestFit="1" customWidth="1"/>
    <col min="9" max="9" width="9.36328125" style="17" bestFit="1" customWidth="1"/>
    <col min="10" max="10" width="12.453125" style="17" bestFit="1" customWidth="1"/>
    <col min="11" max="11" width="12.36328125" style="17" bestFit="1" customWidth="1"/>
    <col min="12" max="12" width="4" style="17" bestFit="1" customWidth="1"/>
    <col min="13" max="13" width="7.81640625" style="17" bestFit="1" customWidth="1"/>
    <col min="14" max="14" width="10.90625" style="17"/>
    <col min="15" max="15" width="10.81640625" style="17" bestFit="1" customWidth="1"/>
    <col min="16" max="16" width="21.1796875" style="17" bestFit="1" customWidth="1"/>
    <col min="17" max="16384" width="10.90625" style="17"/>
  </cols>
  <sheetData>
    <row r="1" spans="1:21" ht="45" customHeight="1" thickBot="1" x14ac:dyDescent="0.3">
      <c r="A1" s="14" t="s">
        <v>0</v>
      </c>
      <c r="B1" s="15" t="s">
        <v>1</v>
      </c>
      <c r="C1" s="15" t="s">
        <v>2</v>
      </c>
      <c r="D1" s="15" t="s">
        <v>3</v>
      </c>
      <c r="E1" s="15" t="s">
        <v>121</v>
      </c>
      <c r="F1" s="15" t="s">
        <v>122</v>
      </c>
      <c r="G1" s="15" t="s">
        <v>4</v>
      </c>
      <c r="H1" s="16" t="s">
        <v>5</v>
      </c>
      <c r="O1" s="30" t="s">
        <v>139</v>
      </c>
      <c r="P1" s="30" t="s">
        <v>140</v>
      </c>
    </row>
    <row r="2" spans="1:21" s="24" customFormat="1" ht="15.6" x14ac:dyDescent="0.3">
      <c r="A2" s="21" t="s">
        <v>6</v>
      </c>
      <c r="B2" s="22" t="s">
        <v>7</v>
      </c>
      <c r="C2" s="22" t="s">
        <v>8</v>
      </c>
      <c r="D2" s="22" t="s">
        <v>9</v>
      </c>
      <c r="E2" s="22">
        <v>1</v>
      </c>
      <c r="F2" s="22" t="s">
        <v>10</v>
      </c>
      <c r="G2" s="22" t="s">
        <v>11</v>
      </c>
      <c r="H2" s="23" t="s">
        <v>9</v>
      </c>
      <c r="I2" s="17"/>
      <c r="J2" s="45" t="s">
        <v>138</v>
      </c>
      <c r="K2" s="36" t="s">
        <v>132</v>
      </c>
      <c r="L2" s="13"/>
      <c r="M2" s="13"/>
      <c r="R2" s="17"/>
    </row>
    <row r="3" spans="1:21" s="24" customFormat="1" ht="15" x14ac:dyDescent="0.3">
      <c r="A3" s="4" t="s">
        <v>12</v>
      </c>
      <c r="B3" s="5" t="s">
        <v>7</v>
      </c>
      <c r="C3" s="5" t="s">
        <v>8</v>
      </c>
      <c r="D3" s="5" t="s">
        <v>9</v>
      </c>
      <c r="E3" s="5">
        <v>1</v>
      </c>
      <c r="F3" s="5" t="s">
        <v>10</v>
      </c>
      <c r="G3" s="5" t="s">
        <v>9</v>
      </c>
      <c r="H3" s="6" t="s">
        <v>9</v>
      </c>
      <c r="I3" s="17"/>
      <c r="J3" s="36" t="s">
        <v>130</v>
      </c>
      <c r="K3" s="13" t="s">
        <v>11</v>
      </c>
      <c r="L3" s="13" t="s">
        <v>9</v>
      </c>
      <c r="M3" s="13" t="s">
        <v>131</v>
      </c>
      <c r="N3" s="17"/>
      <c r="O3" s="17"/>
      <c r="P3" s="17"/>
      <c r="Q3" s="17"/>
      <c r="R3" s="17"/>
    </row>
    <row r="4" spans="1:21" s="24" customFormat="1" ht="15" x14ac:dyDescent="0.3">
      <c r="A4" s="4" t="s">
        <v>13</v>
      </c>
      <c r="B4" s="5" t="s">
        <v>7</v>
      </c>
      <c r="C4" s="5" t="s">
        <v>8</v>
      </c>
      <c r="D4" s="5" t="s">
        <v>9</v>
      </c>
      <c r="E4" s="5">
        <v>2</v>
      </c>
      <c r="F4" s="5" t="s">
        <v>10</v>
      </c>
      <c r="G4" s="5" t="s">
        <v>11</v>
      </c>
      <c r="H4" s="6" t="s">
        <v>9</v>
      </c>
      <c r="I4" s="17"/>
      <c r="J4" s="37" t="s">
        <v>94</v>
      </c>
      <c r="K4" s="38">
        <v>2</v>
      </c>
      <c r="L4" s="38">
        <v>25</v>
      </c>
      <c r="M4" s="38">
        <v>27</v>
      </c>
      <c r="N4" s="17"/>
      <c r="O4" s="17">
        <f>IF($K4=0,"Leaf",IF($L4=0,"Leaf",-$L4/$M4*LOG($L4/$M4,2)-$K4/$M4*LOG($K4/$M4,2)))</f>
        <v>0.38094658570539008</v>
      </c>
      <c r="P4" s="17">
        <f>IF(ISNUMBER($M4),-M4/$M$8*$O4,)</f>
        <v>-0.10285557814045533</v>
      </c>
      <c r="Q4" s="17"/>
      <c r="R4" s="88" t="s">
        <v>1</v>
      </c>
      <c r="S4" s="88"/>
      <c r="T4" s="88"/>
      <c r="U4" s="88"/>
    </row>
    <row r="5" spans="1:21" s="24" customFormat="1" ht="15" x14ac:dyDescent="0.3">
      <c r="A5" s="4" t="s">
        <v>14</v>
      </c>
      <c r="B5" s="5" t="s">
        <v>7</v>
      </c>
      <c r="C5" s="5" t="s">
        <v>8</v>
      </c>
      <c r="D5" s="5" t="s">
        <v>9</v>
      </c>
      <c r="E5" s="5">
        <v>2</v>
      </c>
      <c r="F5" s="5" t="s">
        <v>10</v>
      </c>
      <c r="G5" s="5" t="s">
        <v>11</v>
      </c>
      <c r="H5" s="6" t="s">
        <v>9</v>
      </c>
      <c r="I5" s="17"/>
      <c r="J5" s="37" t="s">
        <v>55</v>
      </c>
      <c r="K5" s="38">
        <v>3</v>
      </c>
      <c r="L5" s="38">
        <v>10</v>
      </c>
      <c r="M5" s="38">
        <v>13</v>
      </c>
      <c r="N5" s="17"/>
      <c r="O5" s="17">
        <f>IF($K5=0,"Leaf",IF($L5=0,"Leaf",-$L5/$M5*LOG($L5/$M5,2)-$K5/$M5*LOG($K5/$M5,2)))</f>
        <v>0.77934983729208518</v>
      </c>
      <c r="P5" s="17">
        <f t="shared" ref="P5:P7" si="0">IF(ISNUMBER($M5),-M5/$M$8*$O5,)</f>
        <v>-0.10131547884797108</v>
      </c>
      <c r="Q5" s="17"/>
      <c r="R5" s="89" t="s">
        <v>144</v>
      </c>
      <c r="S5" s="89"/>
      <c r="T5" s="89"/>
      <c r="U5" s="89"/>
    </row>
    <row r="6" spans="1:21" s="24" customFormat="1" ht="15" x14ac:dyDescent="0.3">
      <c r="A6" s="4" t="s">
        <v>15</v>
      </c>
      <c r="B6" s="5" t="s">
        <v>7</v>
      </c>
      <c r="C6" s="5" t="s">
        <v>16</v>
      </c>
      <c r="D6" s="5" t="s">
        <v>9</v>
      </c>
      <c r="E6" s="5" t="s">
        <v>17</v>
      </c>
      <c r="F6" s="5" t="s">
        <v>10</v>
      </c>
      <c r="G6" s="5" t="s">
        <v>9</v>
      </c>
      <c r="H6" s="6" t="s">
        <v>9</v>
      </c>
      <c r="I6" s="17"/>
      <c r="J6" s="37" t="s">
        <v>7</v>
      </c>
      <c r="K6" s="38">
        <v>13</v>
      </c>
      <c r="L6" s="38">
        <v>23</v>
      </c>
      <c r="M6" s="38">
        <v>36</v>
      </c>
      <c r="N6" s="17"/>
      <c r="O6" s="17">
        <f>IF($K6=0,"Leaf",IF($L6=0,"Leaf",-$L6/$M6*LOG($L6/$M6,2)-$K6/$M6*LOG($K6/$M6,2)))</f>
        <v>0.94360163129938202</v>
      </c>
      <c r="P6" s="17">
        <f t="shared" si="0"/>
        <v>-0.33969658726777752</v>
      </c>
      <c r="Q6" s="17"/>
      <c r="R6" s="32" t="s">
        <v>94</v>
      </c>
      <c r="S6" s="32" t="s">
        <v>55</v>
      </c>
      <c r="T6" s="32" t="s">
        <v>7</v>
      </c>
      <c r="U6" s="32" t="s">
        <v>69</v>
      </c>
    </row>
    <row r="7" spans="1:21" s="24" customFormat="1" ht="15" x14ac:dyDescent="0.3">
      <c r="A7" s="4" t="s">
        <v>18</v>
      </c>
      <c r="B7" s="5" t="s">
        <v>7</v>
      </c>
      <c r="C7" s="5" t="s">
        <v>16</v>
      </c>
      <c r="D7" s="5" t="s">
        <v>9</v>
      </c>
      <c r="E7" s="5" t="s">
        <v>17</v>
      </c>
      <c r="F7" s="5" t="s">
        <v>10</v>
      </c>
      <c r="G7" s="5" t="s">
        <v>9</v>
      </c>
      <c r="H7" s="6" t="s">
        <v>11</v>
      </c>
      <c r="I7" s="17"/>
      <c r="J7" s="37" t="s">
        <v>69</v>
      </c>
      <c r="K7" s="38">
        <v>7</v>
      </c>
      <c r="L7" s="38">
        <v>17</v>
      </c>
      <c r="M7" s="38">
        <v>24</v>
      </c>
      <c r="N7" s="17"/>
      <c r="O7" s="17">
        <f t="shared" ref="O7:O43" si="1">IF($K7=0,"Leaf",IF($L7=0,"Leaf",-$L7/$M7*LOG($L7/$M7,2)-$K7/$M7*LOG($K7/$M7,2)))</f>
        <v>0.87086446923536465</v>
      </c>
      <c r="P7" s="17">
        <f t="shared" si="0"/>
        <v>-0.2090074726164875</v>
      </c>
      <c r="Q7" s="20"/>
      <c r="R7" s="20"/>
      <c r="S7" s="20"/>
    </row>
    <row r="8" spans="1:21" s="24" customFormat="1" ht="15" x14ac:dyDescent="0.3">
      <c r="A8" s="4" t="s">
        <v>19</v>
      </c>
      <c r="B8" s="5" t="s">
        <v>7</v>
      </c>
      <c r="C8" s="5" t="s">
        <v>16</v>
      </c>
      <c r="D8" s="5" t="s">
        <v>9</v>
      </c>
      <c r="E8" s="5" t="s">
        <v>17</v>
      </c>
      <c r="F8" s="5" t="s">
        <v>10</v>
      </c>
      <c r="G8" s="5" t="s">
        <v>11</v>
      </c>
      <c r="H8" s="6" t="s">
        <v>9</v>
      </c>
      <c r="I8" s="17"/>
      <c r="J8" s="37" t="s">
        <v>131</v>
      </c>
      <c r="K8" s="38">
        <v>25</v>
      </c>
      <c r="L8" s="38">
        <v>75</v>
      </c>
      <c r="M8" s="38">
        <v>100</v>
      </c>
      <c r="N8" s="17"/>
      <c r="O8" s="17">
        <f t="shared" si="1"/>
        <v>0.81127812445913283</v>
      </c>
      <c r="P8" s="46">
        <f>O8+SUM(P4:P7)</f>
        <v>5.8403007586441347E-2</v>
      </c>
      <c r="Q8" s="17"/>
      <c r="R8" s="17"/>
    </row>
    <row r="9" spans="1:21" s="24" customFormat="1" ht="15" x14ac:dyDescent="0.3">
      <c r="A9" s="4" t="s">
        <v>20</v>
      </c>
      <c r="B9" s="5" t="s">
        <v>7</v>
      </c>
      <c r="C9" s="5" t="s">
        <v>16</v>
      </c>
      <c r="D9" s="5" t="s">
        <v>9</v>
      </c>
      <c r="E9" s="5" t="s">
        <v>17</v>
      </c>
      <c r="F9" s="5" t="s">
        <v>10</v>
      </c>
      <c r="G9" s="5" t="s">
        <v>11</v>
      </c>
      <c r="H9" s="6" t="s">
        <v>9</v>
      </c>
      <c r="I9" s="17"/>
      <c r="J9" s="13"/>
      <c r="K9" s="13"/>
      <c r="L9" s="13"/>
      <c r="M9" s="17"/>
      <c r="N9" s="17"/>
      <c r="O9" s="17"/>
      <c r="P9" s="17"/>
      <c r="Q9" s="17"/>
      <c r="R9" s="17"/>
    </row>
    <row r="10" spans="1:21" s="24" customFormat="1" ht="15.6" x14ac:dyDescent="0.3">
      <c r="A10" s="4" t="s">
        <v>21</v>
      </c>
      <c r="B10" s="5" t="s">
        <v>7</v>
      </c>
      <c r="C10" s="5" t="s">
        <v>16</v>
      </c>
      <c r="D10" s="5" t="s">
        <v>9</v>
      </c>
      <c r="E10" s="5" t="s">
        <v>17</v>
      </c>
      <c r="F10" s="5" t="s">
        <v>10</v>
      </c>
      <c r="G10" s="5" t="s">
        <v>11</v>
      </c>
      <c r="H10" s="6" t="s">
        <v>9</v>
      </c>
      <c r="I10" s="17"/>
      <c r="J10" s="45" t="s">
        <v>133</v>
      </c>
      <c r="K10" s="36" t="s">
        <v>132</v>
      </c>
      <c r="L10" s="13"/>
      <c r="M10" s="13"/>
      <c r="N10" s="17"/>
      <c r="O10" s="17"/>
      <c r="P10" s="17"/>
      <c r="Q10" s="17"/>
      <c r="R10" s="17"/>
    </row>
    <row r="11" spans="1:21" s="24" customFormat="1" ht="15" x14ac:dyDescent="0.3">
      <c r="A11" s="4" t="s">
        <v>22</v>
      </c>
      <c r="B11" s="5" t="s">
        <v>7</v>
      </c>
      <c r="C11" s="5" t="s">
        <v>16</v>
      </c>
      <c r="D11" s="5" t="s">
        <v>9</v>
      </c>
      <c r="E11" s="5" t="s">
        <v>17</v>
      </c>
      <c r="F11" s="5" t="s">
        <v>10</v>
      </c>
      <c r="G11" s="5" t="s">
        <v>11</v>
      </c>
      <c r="H11" s="6" t="s">
        <v>9</v>
      </c>
      <c r="I11" s="17"/>
      <c r="J11" s="36" t="s">
        <v>130</v>
      </c>
      <c r="K11" s="13" t="s">
        <v>11</v>
      </c>
      <c r="L11" s="13" t="s">
        <v>9</v>
      </c>
      <c r="M11" s="13" t="s">
        <v>131</v>
      </c>
      <c r="N11" s="17"/>
      <c r="O11" s="17"/>
      <c r="P11" s="17"/>
      <c r="Q11" s="17"/>
      <c r="R11" s="17"/>
    </row>
    <row r="12" spans="1:21" s="24" customFormat="1" ht="15" x14ac:dyDescent="0.3">
      <c r="A12" s="4" t="s">
        <v>23</v>
      </c>
      <c r="B12" s="5" t="s">
        <v>7</v>
      </c>
      <c r="C12" s="5" t="s">
        <v>16</v>
      </c>
      <c r="D12" s="5" t="s">
        <v>11</v>
      </c>
      <c r="E12" s="5">
        <v>1</v>
      </c>
      <c r="F12" s="5" t="s">
        <v>24</v>
      </c>
      <c r="G12" s="5" t="s">
        <v>11</v>
      </c>
      <c r="H12" s="6" t="s">
        <v>11</v>
      </c>
      <c r="I12" s="17"/>
      <c r="J12" s="37" t="s">
        <v>41</v>
      </c>
      <c r="K12" s="38">
        <v>5</v>
      </c>
      <c r="L12" s="38">
        <v>11</v>
      </c>
      <c r="M12" s="38">
        <v>16</v>
      </c>
      <c r="N12" s="17"/>
      <c r="O12" s="17">
        <f t="shared" si="1"/>
        <v>0.8960382325345575</v>
      </c>
      <c r="P12" s="17">
        <f>IF(ISNUMBER($M12),-M12/$M$18*$O12,)</f>
        <v>-0.14336611720552919</v>
      </c>
      <c r="Q12" s="17"/>
      <c r="R12" s="17"/>
    </row>
    <row r="13" spans="1:21" s="24" customFormat="1" ht="15" x14ac:dyDescent="0.3">
      <c r="A13" s="4" t="s">
        <v>25</v>
      </c>
      <c r="B13" s="5" t="s">
        <v>7</v>
      </c>
      <c r="C13" s="5" t="s">
        <v>16</v>
      </c>
      <c r="D13" s="5" t="s">
        <v>11</v>
      </c>
      <c r="E13" s="5">
        <v>1</v>
      </c>
      <c r="F13" s="5" t="s">
        <v>24</v>
      </c>
      <c r="G13" s="5" t="s">
        <v>11</v>
      </c>
      <c r="H13" s="6" t="s">
        <v>9</v>
      </c>
      <c r="I13" s="17"/>
      <c r="J13" s="37" t="s">
        <v>34</v>
      </c>
      <c r="K13" s="38">
        <v>3</v>
      </c>
      <c r="L13" s="38">
        <v>18</v>
      </c>
      <c r="M13" s="38">
        <v>21</v>
      </c>
      <c r="N13" s="17"/>
      <c r="O13" s="17">
        <f t="shared" si="1"/>
        <v>0.59167277858232747</v>
      </c>
      <c r="P13" s="17">
        <f t="shared" ref="P13:P42" si="2">IF(ISNUMBER($M13),-M13/$M$8*$O13,)</f>
        <v>-0.12425128350228877</v>
      </c>
      <c r="Q13" s="17"/>
      <c r="R13" s="17"/>
    </row>
    <row r="14" spans="1:21" s="24" customFormat="1" ht="15" x14ac:dyDescent="0.3">
      <c r="A14" s="4" t="s">
        <v>26</v>
      </c>
      <c r="B14" s="5" t="s">
        <v>7</v>
      </c>
      <c r="C14" s="5" t="s">
        <v>16</v>
      </c>
      <c r="D14" s="5" t="s">
        <v>11</v>
      </c>
      <c r="E14" s="5">
        <v>1</v>
      </c>
      <c r="F14" s="5" t="s">
        <v>10</v>
      </c>
      <c r="G14" s="5" t="s">
        <v>9</v>
      </c>
      <c r="H14" s="6" t="s">
        <v>9</v>
      </c>
      <c r="I14" s="17"/>
      <c r="J14" s="37" t="s">
        <v>28</v>
      </c>
      <c r="K14" s="38">
        <v>6</v>
      </c>
      <c r="L14" s="38">
        <v>13</v>
      </c>
      <c r="M14" s="38">
        <v>19</v>
      </c>
      <c r="N14" s="17"/>
      <c r="O14" s="17">
        <f t="shared" si="1"/>
        <v>0.89974375869826262</v>
      </c>
      <c r="P14" s="17">
        <f t="shared" si="2"/>
        <v>-0.1709513141526699</v>
      </c>
      <c r="Q14" s="17"/>
      <c r="R14" s="17"/>
    </row>
    <row r="15" spans="1:21" s="24" customFormat="1" ht="15" x14ac:dyDescent="0.3">
      <c r="A15" s="4" t="s">
        <v>27</v>
      </c>
      <c r="B15" s="5" t="s">
        <v>7</v>
      </c>
      <c r="C15" s="5" t="s">
        <v>28</v>
      </c>
      <c r="D15" s="5" t="s">
        <v>11</v>
      </c>
      <c r="E15" s="5">
        <v>2</v>
      </c>
      <c r="F15" s="5" t="s">
        <v>24</v>
      </c>
      <c r="G15" s="5" t="s">
        <v>11</v>
      </c>
      <c r="H15" s="6" t="s">
        <v>9</v>
      </c>
      <c r="I15" s="17"/>
      <c r="J15" s="37" t="s">
        <v>16</v>
      </c>
      <c r="K15" s="38">
        <v>6</v>
      </c>
      <c r="L15" s="38">
        <v>15</v>
      </c>
      <c r="M15" s="38">
        <v>21</v>
      </c>
      <c r="N15" s="17"/>
      <c r="O15" s="17">
        <f t="shared" si="1"/>
        <v>0.863120568566631</v>
      </c>
      <c r="P15" s="17">
        <f t="shared" si="2"/>
        <v>-0.1812553193989925</v>
      </c>
      <c r="Q15" s="17"/>
      <c r="R15" s="17"/>
    </row>
    <row r="16" spans="1:21" s="24" customFormat="1" ht="15" x14ac:dyDescent="0.3">
      <c r="A16" s="4" t="s">
        <v>29</v>
      </c>
      <c r="B16" s="5" t="s">
        <v>7</v>
      </c>
      <c r="C16" s="5" t="s">
        <v>28</v>
      </c>
      <c r="D16" s="5" t="s">
        <v>11</v>
      </c>
      <c r="E16" s="5">
        <v>2</v>
      </c>
      <c r="F16" s="5" t="s">
        <v>10</v>
      </c>
      <c r="G16" s="5" t="s">
        <v>11</v>
      </c>
      <c r="H16" s="6" t="s">
        <v>11</v>
      </c>
      <c r="I16" s="17"/>
      <c r="J16" s="37" t="s">
        <v>50</v>
      </c>
      <c r="K16" s="38">
        <v>2</v>
      </c>
      <c r="L16" s="38">
        <v>6</v>
      </c>
      <c r="M16" s="38">
        <v>8</v>
      </c>
      <c r="N16" s="17"/>
      <c r="O16" s="17">
        <f t="shared" si="1"/>
        <v>0.81127812445913283</v>
      </c>
      <c r="P16" s="17">
        <f t="shared" si="2"/>
        <v>-6.4902249956730634E-2</v>
      </c>
      <c r="Q16" s="11"/>
      <c r="R16" s="17"/>
    </row>
    <row r="17" spans="1:18" s="24" customFormat="1" ht="15" x14ac:dyDescent="0.3">
      <c r="A17" s="4" t="s">
        <v>30</v>
      </c>
      <c r="B17" s="5" t="s">
        <v>7</v>
      </c>
      <c r="C17" s="5" t="s">
        <v>28</v>
      </c>
      <c r="D17" s="5" t="s">
        <v>11</v>
      </c>
      <c r="E17" s="5">
        <v>2</v>
      </c>
      <c r="F17" s="5" t="s">
        <v>10</v>
      </c>
      <c r="G17" s="5" t="s">
        <v>11</v>
      </c>
      <c r="H17" s="6" t="s">
        <v>11</v>
      </c>
      <c r="I17" s="17"/>
      <c r="J17" s="37" t="s">
        <v>8</v>
      </c>
      <c r="K17" s="38">
        <v>3</v>
      </c>
      <c r="L17" s="38">
        <v>12</v>
      </c>
      <c r="M17" s="38">
        <v>15</v>
      </c>
      <c r="N17" s="17"/>
      <c r="O17" s="17">
        <f t="shared" si="1"/>
        <v>0.72192809488736231</v>
      </c>
      <c r="P17" s="17">
        <f t="shared" si="2"/>
        <v>-0.10828921423310435</v>
      </c>
      <c r="Q17" s="17"/>
      <c r="R17" s="17"/>
    </row>
    <row r="18" spans="1:18" s="24" customFormat="1" ht="15" x14ac:dyDescent="0.3">
      <c r="A18" s="4" t="s">
        <v>31</v>
      </c>
      <c r="B18" s="5" t="s">
        <v>7</v>
      </c>
      <c r="C18" s="5" t="s">
        <v>28</v>
      </c>
      <c r="D18" s="5" t="s">
        <v>11</v>
      </c>
      <c r="E18" s="5">
        <v>2</v>
      </c>
      <c r="F18" s="5" t="s">
        <v>10</v>
      </c>
      <c r="G18" s="5" t="s">
        <v>11</v>
      </c>
      <c r="H18" s="6" t="s">
        <v>9</v>
      </c>
      <c r="I18" s="17"/>
      <c r="J18" s="37" t="s">
        <v>131</v>
      </c>
      <c r="K18" s="38">
        <v>25</v>
      </c>
      <c r="L18" s="38">
        <v>75</v>
      </c>
      <c r="M18" s="38">
        <v>100</v>
      </c>
      <c r="N18" s="17"/>
      <c r="O18" s="17">
        <f t="shared" si="1"/>
        <v>0.81127812445913283</v>
      </c>
      <c r="P18" s="51">
        <f>$O18+SUM(P12:P17)</f>
        <v>1.8262626009817429E-2</v>
      </c>
      <c r="Q18" s="17"/>
      <c r="R18" s="17"/>
    </row>
    <row r="19" spans="1:18" s="24" customFormat="1" ht="15" x14ac:dyDescent="0.3">
      <c r="A19" s="4" t="s">
        <v>32</v>
      </c>
      <c r="B19" s="5" t="s">
        <v>7</v>
      </c>
      <c r="C19" s="5" t="s">
        <v>28</v>
      </c>
      <c r="D19" s="5" t="s">
        <v>11</v>
      </c>
      <c r="E19" s="5">
        <v>2</v>
      </c>
      <c r="F19" s="5" t="s">
        <v>10</v>
      </c>
      <c r="G19" s="5" t="s">
        <v>11</v>
      </c>
      <c r="H19" s="6" t="s">
        <v>9</v>
      </c>
      <c r="I19" s="17"/>
      <c r="J19" s="13"/>
      <c r="K19" s="13"/>
      <c r="L19" s="13"/>
      <c r="M19" s="17"/>
      <c r="N19" s="17"/>
      <c r="O19" s="17"/>
      <c r="P19" s="17"/>
      <c r="Q19" s="17"/>
      <c r="R19" s="17"/>
    </row>
    <row r="20" spans="1:18" s="24" customFormat="1" ht="15.6" x14ac:dyDescent="0.3">
      <c r="A20" s="4" t="s">
        <v>33</v>
      </c>
      <c r="B20" s="5" t="s">
        <v>7</v>
      </c>
      <c r="C20" s="5" t="s">
        <v>34</v>
      </c>
      <c r="D20" s="5" t="s">
        <v>9</v>
      </c>
      <c r="E20" s="5" t="s">
        <v>17</v>
      </c>
      <c r="F20" s="5" t="s">
        <v>24</v>
      </c>
      <c r="G20" s="5" t="s">
        <v>11</v>
      </c>
      <c r="H20" s="6" t="s">
        <v>9</v>
      </c>
      <c r="I20" s="17"/>
      <c r="J20" s="45" t="s">
        <v>137</v>
      </c>
      <c r="K20" s="36" t="s">
        <v>132</v>
      </c>
      <c r="L20" s="13"/>
      <c r="M20" s="13"/>
      <c r="N20" s="17"/>
      <c r="O20" s="17"/>
      <c r="P20" s="17"/>
      <c r="Q20" s="17"/>
      <c r="R20" s="17"/>
    </row>
    <row r="21" spans="1:18" s="24" customFormat="1" ht="15" x14ac:dyDescent="0.3">
      <c r="A21" s="4" t="s">
        <v>35</v>
      </c>
      <c r="B21" s="5" t="s">
        <v>7</v>
      </c>
      <c r="C21" s="5" t="s">
        <v>34</v>
      </c>
      <c r="D21" s="5" t="s">
        <v>9</v>
      </c>
      <c r="E21" s="5" t="s">
        <v>17</v>
      </c>
      <c r="F21" s="5" t="s">
        <v>24</v>
      </c>
      <c r="G21" s="5" t="s">
        <v>9</v>
      </c>
      <c r="H21" s="6" t="s">
        <v>11</v>
      </c>
      <c r="I21" s="17"/>
      <c r="J21" s="36" t="s">
        <v>130</v>
      </c>
      <c r="K21" s="13" t="s">
        <v>11</v>
      </c>
      <c r="L21" s="13" t="s">
        <v>9</v>
      </c>
      <c r="M21" s="13" t="s">
        <v>131</v>
      </c>
      <c r="N21" s="17"/>
      <c r="O21" s="17"/>
      <c r="P21" s="17"/>
      <c r="Q21" s="17"/>
      <c r="R21" s="17"/>
    </row>
    <row r="22" spans="1:18" s="24" customFormat="1" ht="15" x14ac:dyDescent="0.3">
      <c r="A22" s="4" t="s">
        <v>36</v>
      </c>
      <c r="B22" s="5" t="s">
        <v>7</v>
      </c>
      <c r="C22" s="5" t="s">
        <v>34</v>
      </c>
      <c r="D22" s="5" t="s">
        <v>9</v>
      </c>
      <c r="E22" s="5" t="s">
        <v>17</v>
      </c>
      <c r="F22" s="5" t="s">
        <v>10</v>
      </c>
      <c r="G22" s="5" t="s">
        <v>11</v>
      </c>
      <c r="H22" s="6" t="s">
        <v>9</v>
      </c>
      <c r="I22" s="17"/>
      <c r="J22" s="37" t="s">
        <v>11</v>
      </c>
      <c r="K22" s="38">
        <v>17</v>
      </c>
      <c r="L22" s="38">
        <v>39</v>
      </c>
      <c r="M22" s="38">
        <v>56</v>
      </c>
      <c r="O22" s="17">
        <f t="shared" si="1"/>
        <v>0.88561287139897105</v>
      </c>
      <c r="P22" s="17">
        <f t="shared" si="2"/>
        <v>-0.49594320798342384</v>
      </c>
    </row>
    <row r="23" spans="1:18" s="24" customFormat="1" ht="15" x14ac:dyDescent="0.3">
      <c r="A23" s="4" t="s">
        <v>37</v>
      </c>
      <c r="B23" s="5" t="s">
        <v>7</v>
      </c>
      <c r="C23" s="5" t="s">
        <v>34</v>
      </c>
      <c r="D23" s="5" t="s">
        <v>11</v>
      </c>
      <c r="E23" s="5" t="s">
        <v>17</v>
      </c>
      <c r="F23" s="5" t="s">
        <v>10</v>
      </c>
      <c r="G23" s="5" t="s">
        <v>11</v>
      </c>
      <c r="H23" s="6" t="s">
        <v>11</v>
      </c>
      <c r="I23" s="17"/>
      <c r="J23" s="37" t="s">
        <v>9</v>
      </c>
      <c r="K23" s="38">
        <v>8</v>
      </c>
      <c r="L23" s="38">
        <v>36</v>
      </c>
      <c r="M23" s="38">
        <v>44</v>
      </c>
      <c r="O23" s="17">
        <f t="shared" si="1"/>
        <v>0.68403843563904165</v>
      </c>
      <c r="P23" s="17">
        <f t="shared" si="2"/>
        <v>-0.30097691168117835</v>
      </c>
    </row>
    <row r="24" spans="1:18" s="24" customFormat="1" ht="15" x14ac:dyDescent="0.3">
      <c r="A24" s="4" t="s">
        <v>38</v>
      </c>
      <c r="B24" s="5" t="s">
        <v>7</v>
      </c>
      <c r="C24" s="5" t="s">
        <v>34</v>
      </c>
      <c r="D24" s="5" t="s">
        <v>11</v>
      </c>
      <c r="E24" s="5" t="s">
        <v>17</v>
      </c>
      <c r="F24" s="5" t="s">
        <v>24</v>
      </c>
      <c r="G24" s="5" t="s">
        <v>11</v>
      </c>
      <c r="H24" s="6" t="s">
        <v>11</v>
      </c>
      <c r="I24" s="17"/>
      <c r="J24" s="37" t="s">
        <v>131</v>
      </c>
      <c r="K24" s="38">
        <v>25</v>
      </c>
      <c r="L24" s="38">
        <v>75</v>
      </c>
      <c r="M24" s="38">
        <v>100</v>
      </c>
      <c r="O24" s="17">
        <f t="shared" si="1"/>
        <v>0.81127812445913283</v>
      </c>
      <c r="P24" s="51">
        <f>O24+SUM(P22:P23)</f>
        <v>1.4358004794530643E-2</v>
      </c>
    </row>
    <row r="25" spans="1:18" s="24" customFormat="1" ht="15" x14ac:dyDescent="0.3">
      <c r="A25" s="4" t="s">
        <v>39</v>
      </c>
      <c r="B25" s="5" t="s">
        <v>7</v>
      </c>
      <c r="C25" s="5" t="s">
        <v>34</v>
      </c>
      <c r="D25" s="5" t="s">
        <v>11</v>
      </c>
      <c r="E25" s="5" t="s">
        <v>17</v>
      </c>
      <c r="F25" s="5" t="s">
        <v>24</v>
      </c>
      <c r="G25" s="5" t="s">
        <v>9</v>
      </c>
      <c r="H25" s="6" t="s">
        <v>9</v>
      </c>
      <c r="I25" s="17"/>
      <c r="J25" s="13"/>
      <c r="K25" s="13"/>
      <c r="L25" s="13"/>
      <c r="M25" s="17"/>
      <c r="O25" s="17"/>
      <c r="P25" s="17"/>
    </row>
    <row r="26" spans="1:18" s="24" customFormat="1" ht="15.6" x14ac:dyDescent="0.3">
      <c r="A26" s="4" t="s">
        <v>40</v>
      </c>
      <c r="B26" s="5" t="s">
        <v>7</v>
      </c>
      <c r="C26" s="5" t="s">
        <v>41</v>
      </c>
      <c r="D26" s="5" t="s">
        <v>11</v>
      </c>
      <c r="E26" s="5" t="s">
        <v>17</v>
      </c>
      <c r="F26" s="5" t="s">
        <v>10</v>
      </c>
      <c r="G26" s="5" t="s">
        <v>9</v>
      </c>
      <c r="H26" s="6" t="s">
        <v>11</v>
      </c>
      <c r="I26" s="17"/>
      <c r="J26" s="45" t="s">
        <v>136</v>
      </c>
      <c r="K26" s="36" t="s">
        <v>132</v>
      </c>
      <c r="L26" s="13"/>
      <c r="M26" s="13"/>
      <c r="O26" s="17"/>
      <c r="P26" s="17"/>
    </row>
    <row r="27" spans="1:18" s="24" customFormat="1" ht="15" x14ac:dyDescent="0.3">
      <c r="A27" s="4" t="s">
        <v>42</v>
      </c>
      <c r="B27" s="5" t="s">
        <v>7</v>
      </c>
      <c r="C27" s="5" t="s">
        <v>41</v>
      </c>
      <c r="D27" s="5" t="s">
        <v>11</v>
      </c>
      <c r="E27" s="5" t="s">
        <v>17</v>
      </c>
      <c r="F27" s="5" t="s">
        <v>10</v>
      </c>
      <c r="G27" s="5" t="s">
        <v>9</v>
      </c>
      <c r="H27" s="6" t="s">
        <v>9</v>
      </c>
      <c r="I27" s="17"/>
      <c r="J27" s="36" t="s">
        <v>130</v>
      </c>
      <c r="K27" s="13" t="s">
        <v>11</v>
      </c>
      <c r="L27" s="13" t="s">
        <v>9</v>
      </c>
      <c r="M27" s="13" t="s">
        <v>131</v>
      </c>
      <c r="O27" s="17"/>
      <c r="P27" s="17"/>
    </row>
    <row r="28" spans="1:18" s="24" customFormat="1" ht="15" x14ac:dyDescent="0.3">
      <c r="A28" s="4" t="s">
        <v>43</v>
      </c>
      <c r="B28" s="5" t="s">
        <v>7</v>
      </c>
      <c r="C28" s="5" t="s">
        <v>41</v>
      </c>
      <c r="D28" s="5" t="s">
        <v>11</v>
      </c>
      <c r="E28" s="5" t="s">
        <v>17</v>
      </c>
      <c r="F28" s="5" t="s">
        <v>10</v>
      </c>
      <c r="G28" s="5" t="s">
        <v>11</v>
      </c>
      <c r="H28" s="6" t="s">
        <v>9</v>
      </c>
      <c r="I28" s="17"/>
      <c r="J28" s="37">
        <v>1</v>
      </c>
      <c r="K28" s="38">
        <v>3</v>
      </c>
      <c r="L28" s="38">
        <v>20</v>
      </c>
      <c r="M28" s="38">
        <v>23</v>
      </c>
      <c r="O28" s="17">
        <f t="shared" si="1"/>
        <v>0.55862937345219921</v>
      </c>
      <c r="P28" s="17">
        <f t="shared" si="2"/>
        <v>-0.12848475589400582</v>
      </c>
    </row>
    <row r="29" spans="1:18" s="24" customFormat="1" ht="15" x14ac:dyDescent="0.3">
      <c r="A29" s="4" t="s">
        <v>44</v>
      </c>
      <c r="B29" s="5" t="s">
        <v>7</v>
      </c>
      <c r="C29" s="5" t="s">
        <v>41</v>
      </c>
      <c r="D29" s="5" t="s">
        <v>11</v>
      </c>
      <c r="E29" s="5" t="s">
        <v>17</v>
      </c>
      <c r="F29" s="5" t="s">
        <v>10</v>
      </c>
      <c r="G29" s="5" t="s">
        <v>11</v>
      </c>
      <c r="H29" s="6" t="s">
        <v>11</v>
      </c>
      <c r="I29" s="17"/>
      <c r="J29" s="37">
        <v>2</v>
      </c>
      <c r="K29" s="38">
        <v>4</v>
      </c>
      <c r="L29" s="38">
        <v>16</v>
      </c>
      <c r="M29" s="38">
        <v>20</v>
      </c>
      <c r="O29" s="17">
        <f t="shared" si="1"/>
        <v>0.72192809488736231</v>
      </c>
      <c r="P29" s="17">
        <f t="shared" si="2"/>
        <v>-0.14438561897747246</v>
      </c>
    </row>
    <row r="30" spans="1:18" s="24" customFormat="1" ht="15" x14ac:dyDescent="0.3">
      <c r="A30" s="4" t="s">
        <v>45</v>
      </c>
      <c r="B30" s="5" t="s">
        <v>7</v>
      </c>
      <c r="C30" s="5" t="s">
        <v>41</v>
      </c>
      <c r="D30" s="5" t="s">
        <v>11</v>
      </c>
      <c r="E30" s="5" t="s">
        <v>17</v>
      </c>
      <c r="F30" s="5" t="s">
        <v>24</v>
      </c>
      <c r="G30" s="5" t="s">
        <v>9</v>
      </c>
      <c r="H30" s="6" t="s">
        <v>9</v>
      </c>
      <c r="I30" s="17"/>
      <c r="J30" s="37" t="s">
        <v>17</v>
      </c>
      <c r="K30" s="38">
        <v>18</v>
      </c>
      <c r="L30" s="38">
        <v>39</v>
      </c>
      <c r="M30" s="38">
        <v>57</v>
      </c>
      <c r="O30" s="17">
        <f t="shared" si="1"/>
        <v>0.89974375869826262</v>
      </c>
      <c r="P30" s="17">
        <f t="shared" si="2"/>
        <v>-0.51285394245800964</v>
      </c>
    </row>
    <row r="31" spans="1:18" s="24" customFormat="1" ht="15" x14ac:dyDescent="0.3">
      <c r="A31" s="4" t="s">
        <v>46</v>
      </c>
      <c r="B31" s="5" t="s">
        <v>7</v>
      </c>
      <c r="C31" s="5" t="s">
        <v>41</v>
      </c>
      <c r="D31" s="5" t="s">
        <v>11</v>
      </c>
      <c r="E31" s="5" t="s">
        <v>17</v>
      </c>
      <c r="F31" s="5" t="s">
        <v>24</v>
      </c>
      <c r="G31" s="5" t="s">
        <v>11</v>
      </c>
      <c r="H31" s="6" t="s">
        <v>9</v>
      </c>
      <c r="I31" s="17"/>
      <c r="J31" s="37" t="s">
        <v>131</v>
      </c>
      <c r="K31" s="38">
        <v>25</v>
      </c>
      <c r="L31" s="38">
        <v>75</v>
      </c>
      <c r="M31" s="38">
        <v>100</v>
      </c>
      <c r="O31" s="17">
        <f t="shared" si="1"/>
        <v>0.81127812445913283</v>
      </c>
      <c r="P31" s="51">
        <f>O31+SUM(P28:P30)</f>
        <v>2.5553807129644945E-2</v>
      </c>
    </row>
    <row r="32" spans="1:18" s="24" customFormat="1" ht="15" x14ac:dyDescent="0.3">
      <c r="A32" s="4" t="s">
        <v>47</v>
      </c>
      <c r="B32" s="5" t="s">
        <v>7</v>
      </c>
      <c r="C32" s="5" t="s">
        <v>41</v>
      </c>
      <c r="D32" s="5" t="s">
        <v>11</v>
      </c>
      <c r="E32" s="5" t="s">
        <v>17</v>
      </c>
      <c r="F32" s="5" t="s">
        <v>10</v>
      </c>
      <c r="G32" s="5" t="s">
        <v>11</v>
      </c>
      <c r="H32" s="6" t="s">
        <v>11</v>
      </c>
      <c r="I32" s="17"/>
      <c r="J32" s="13"/>
      <c r="K32" s="13"/>
      <c r="L32" s="13"/>
      <c r="M32" s="17"/>
      <c r="O32" s="17"/>
      <c r="P32" s="17"/>
    </row>
    <row r="33" spans="1:16" s="24" customFormat="1" ht="15.6" x14ac:dyDescent="0.3">
      <c r="A33" s="4" t="s">
        <v>48</v>
      </c>
      <c r="B33" s="5" t="s">
        <v>7</v>
      </c>
      <c r="C33" s="5" t="s">
        <v>41</v>
      </c>
      <c r="D33" s="5" t="s">
        <v>11</v>
      </c>
      <c r="E33" s="5" t="s">
        <v>17</v>
      </c>
      <c r="F33" s="5" t="s">
        <v>10</v>
      </c>
      <c r="G33" s="5" t="s">
        <v>11</v>
      </c>
      <c r="H33" s="6" t="s">
        <v>11</v>
      </c>
      <c r="I33" s="17"/>
      <c r="J33" s="45" t="s">
        <v>135</v>
      </c>
      <c r="K33" s="36" t="s">
        <v>132</v>
      </c>
      <c r="L33" s="13"/>
      <c r="M33" s="13"/>
      <c r="O33" s="17"/>
      <c r="P33" s="17"/>
    </row>
    <row r="34" spans="1:16" s="24" customFormat="1" ht="15" x14ac:dyDescent="0.3">
      <c r="A34" s="4" t="s">
        <v>49</v>
      </c>
      <c r="B34" s="5" t="s">
        <v>7</v>
      </c>
      <c r="C34" s="5" t="s">
        <v>50</v>
      </c>
      <c r="D34" s="5" t="s">
        <v>11</v>
      </c>
      <c r="E34" s="5" t="s">
        <v>17</v>
      </c>
      <c r="F34" s="5" t="s">
        <v>24</v>
      </c>
      <c r="G34" s="5" t="s">
        <v>11</v>
      </c>
      <c r="H34" s="6" t="s">
        <v>11</v>
      </c>
      <c r="I34" s="17"/>
      <c r="J34" s="36" t="s">
        <v>130</v>
      </c>
      <c r="K34" s="13" t="s">
        <v>11</v>
      </c>
      <c r="L34" s="13" t="s">
        <v>9</v>
      </c>
      <c r="M34" s="13" t="s">
        <v>131</v>
      </c>
      <c r="O34" s="17"/>
      <c r="P34" s="17"/>
    </row>
    <row r="35" spans="1:16" s="24" customFormat="1" ht="15" x14ac:dyDescent="0.3">
      <c r="A35" s="4" t="s">
        <v>51</v>
      </c>
      <c r="B35" s="5" t="s">
        <v>7</v>
      </c>
      <c r="C35" s="5" t="s">
        <v>50</v>
      </c>
      <c r="D35" s="5" t="s">
        <v>11</v>
      </c>
      <c r="E35" s="5" t="s">
        <v>17</v>
      </c>
      <c r="F35" s="5" t="s">
        <v>10</v>
      </c>
      <c r="G35" s="5" t="s">
        <v>9</v>
      </c>
      <c r="H35" s="6" t="s">
        <v>9</v>
      </c>
      <c r="I35" s="17"/>
      <c r="J35" s="37" t="s">
        <v>24</v>
      </c>
      <c r="K35" s="38">
        <v>9</v>
      </c>
      <c r="L35" s="38">
        <v>31</v>
      </c>
      <c r="M35" s="38">
        <v>40</v>
      </c>
      <c r="O35" s="17">
        <f t="shared" si="1"/>
        <v>0.76919282901301378</v>
      </c>
      <c r="P35" s="17">
        <f t="shared" si="2"/>
        <v>-0.30767713160520554</v>
      </c>
    </row>
    <row r="36" spans="1:16" s="24" customFormat="1" ht="15" x14ac:dyDescent="0.3">
      <c r="A36" s="4" t="s">
        <v>52</v>
      </c>
      <c r="B36" s="5" t="s">
        <v>7</v>
      </c>
      <c r="C36" s="5" t="s">
        <v>50</v>
      </c>
      <c r="D36" s="5" t="s">
        <v>11</v>
      </c>
      <c r="E36" s="5" t="s">
        <v>17</v>
      </c>
      <c r="F36" s="5" t="s">
        <v>10</v>
      </c>
      <c r="G36" s="5" t="s">
        <v>11</v>
      </c>
      <c r="H36" s="6" t="s">
        <v>9</v>
      </c>
      <c r="I36" s="17"/>
      <c r="J36" s="37" t="s">
        <v>10</v>
      </c>
      <c r="K36" s="38">
        <v>16</v>
      </c>
      <c r="L36" s="38">
        <v>44</v>
      </c>
      <c r="M36" s="38">
        <v>60</v>
      </c>
      <c r="O36" s="17">
        <f t="shared" si="1"/>
        <v>0.83664074194116733</v>
      </c>
      <c r="P36" s="17">
        <f t="shared" si="2"/>
        <v>-0.50198444516470042</v>
      </c>
    </row>
    <row r="37" spans="1:16" s="24" customFormat="1" ht="15" x14ac:dyDescent="0.3">
      <c r="A37" s="4" t="s">
        <v>53</v>
      </c>
      <c r="B37" s="5" t="s">
        <v>7</v>
      </c>
      <c r="C37" s="5" t="s">
        <v>50</v>
      </c>
      <c r="D37" s="5" t="s">
        <v>11</v>
      </c>
      <c r="E37" s="5" t="s">
        <v>17</v>
      </c>
      <c r="F37" s="5" t="s">
        <v>10</v>
      </c>
      <c r="G37" s="5" t="s">
        <v>11</v>
      </c>
      <c r="H37" s="6" t="s">
        <v>11</v>
      </c>
      <c r="I37" s="17"/>
      <c r="J37" s="37" t="s">
        <v>131</v>
      </c>
      <c r="K37" s="38">
        <v>25</v>
      </c>
      <c r="L37" s="38">
        <v>75</v>
      </c>
      <c r="M37" s="38">
        <v>100</v>
      </c>
      <c r="O37" s="17">
        <f t="shared" si="1"/>
        <v>0.81127812445913283</v>
      </c>
      <c r="P37" s="51">
        <f>O37+SUM(P35:P36)</f>
        <v>1.6165476892268105E-3</v>
      </c>
    </row>
    <row r="38" spans="1:16" s="24" customFormat="1" ht="15" x14ac:dyDescent="0.3">
      <c r="A38" s="4" t="s">
        <v>54</v>
      </c>
      <c r="B38" s="5" t="s">
        <v>55</v>
      </c>
      <c r="C38" s="5" t="s">
        <v>8</v>
      </c>
      <c r="D38" s="5" t="s">
        <v>9</v>
      </c>
      <c r="E38" s="5" t="s">
        <v>17</v>
      </c>
      <c r="F38" s="5" t="s">
        <v>10</v>
      </c>
      <c r="G38" s="5" t="s">
        <v>11</v>
      </c>
      <c r="H38" s="6" t="s">
        <v>11</v>
      </c>
      <c r="I38" s="17"/>
      <c r="J38" s="13"/>
      <c r="K38" s="13"/>
      <c r="L38" s="13"/>
      <c r="M38" s="17"/>
      <c r="O38" s="17"/>
      <c r="P38" s="17"/>
    </row>
    <row r="39" spans="1:16" s="24" customFormat="1" ht="15.6" x14ac:dyDescent="0.3">
      <c r="A39" s="4" t="s">
        <v>56</v>
      </c>
      <c r="B39" s="5" t="s">
        <v>55</v>
      </c>
      <c r="C39" s="5" t="s">
        <v>8</v>
      </c>
      <c r="D39" s="5" t="s">
        <v>9</v>
      </c>
      <c r="E39" s="5" t="s">
        <v>17</v>
      </c>
      <c r="F39" s="5" t="s">
        <v>10</v>
      </c>
      <c r="G39" s="5" t="s">
        <v>11</v>
      </c>
      <c r="H39" s="6" t="s">
        <v>11</v>
      </c>
      <c r="I39" s="17"/>
      <c r="J39" s="45" t="s">
        <v>134</v>
      </c>
      <c r="K39" s="36" t="s">
        <v>132</v>
      </c>
      <c r="L39" s="13"/>
      <c r="M39" s="13"/>
      <c r="O39" s="17"/>
      <c r="P39" s="17"/>
    </row>
    <row r="40" spans="1:16" s="24" customFormat="1" ht="15" x14ac:dyDescent="0.3">
      <c r="A40" s="4" t="s">
        <v>57</v>
      </c>
      <c r="B40" s="5" t="s">
        <v>55</v>
      </c>
      <c r="C40" s="5" t="s">
        <v>8</v>
      </c>
      <c r="D40" s="5" t="s">
        <v>9</v>
      </c>
      <c r="E40" s="5">
        <v>1</v>
      </c>
      <c r="F40" s="5" t="s">
        <v>10</v>
      </c>
      <c r="G40" s="5" t="s">
        <v>11</v>
      </c>
      <c r="H40" s="6" t="s">
        <v>9</v>
      </c>
      <c r="I40" s="17"/>
      <c r="J40" s="36" t="s">
        <v>130</v>
      </c>
      <c r="K40" s="13" t="s">
        <v>11</v>
      </c>
      <c r="L40" s="13" t="s">
        <v>9</v>
      </c>
      <c r="M40" s="13" t="s">
        <v>131</v>
      </c>
      <c r="O40" s="17"/>
      <c r="P40" s="17"/>
    </row>
    <row r="41" spans="1:16" s="24" customFormat="1" ht="15" x14ac:dyDescent="0.3">
      <c r="A41" s="4" t="s">
        <v>58</v>
      </c>
      <c r="B41" s="5" t="s">
        <v>55</v>
      </c>
      <c r="C41" s="5" t="s">
        <v>8</v>
      </c>
      <c r="D41" s="5" t="s">
        <v>9</v>
      </c>
      <c r="E41" s="5">
        <v>1</v>
      </c>
      <c r="F41" s="5" t="s">
        <v>10</v>
      </c>
      <c r="G41" s="5" t="s">
        <v>11</v>
      </c>
      <c r="H41" s="6" t="s">
        <v>9</v>
      </c>
      <c r="I41" s="17"/>
      <c r="J41" s="37" t="s">
        <v>11</v>
      </c>
      <c r="K41" s="38">
        <v>19</v>
      </c>
      <c r="L41" s="38">
        <v>58</v>
      </c>
      <c r="M41" s="38">
        <v>77</v>
      </c>
      <c r="O41" s="17">
        <f t="shared" si="1"/>
        <v>0.80609146961922207</v>
      </c>
      <c r="P41" s="17">
        <f t="shared" si="2"/>
        <v>-0.62069043160680104</v>
      </c>
    </row>
    <row r="42" spans="1:16" s="24" customFormat="1" ht="15" x14ac:dyDescent="0.3">
      <c r="A42" s="4" t="s">
        <v>59</v>
      </c>
      <c r="B42" s="5" t="s">
        <v>55</v>
      </c>
      <c r="C42" s="5" t="s">
        <v>16</v>
      </c>
      <c r="D42" s="5" t="s">
        <v>9</v>
      </c>
      <c r="E42" s="5" t="s">
        <v>17</v>
      </c>
      <c r="F42" s="5" t="s">
        <v>24</v>
      </c>
      <c r="G42" s="5" t="s">
        <v>11</v>
      </c>
      <c r="H42" s="6" t="s">
        <v>9</v>
      </c>
      <c r="I42" s="17"/>
      <c r="J42" s="37" t="s">
        <v>9</v>
      </c>
      <c r="K42" s="38">
        <v>6</v>
      </c>
      <c r="L42" s="38">
        <v>17</v>
      </c>
      <c r="M42" s="38">
        <v>23</v>
      </c>
      <c r="O42" s="17">
        <f t="shared" si="1"/>
        <v>0.828055725379504</v>
      </c>
      <c r="P42" s="17">
        <f t="shared" si="2"/>
        <v>-0.19045281683728593</v>
      </c>
    </row>
    <row r="43" spans="1:16" s="24" customFormat="1" ht="15" x14ac:dyDescent="0.3">
      <c r="A43" s="4" t="s">
        <v>60</v>
      </c>
      <c r="B43" s="5" t="s">
        <v>55</v>
      </c>
      <c r="C43" s="5" t="s">
        <v>16</v>
      </c>
      <c r="D43" s="5" t="s">
        <v>9</v>
      </c>
      <c r="E43" s="5">
        <v>1</v>
      </c>
      <c r="F43" s="5" t="s">
        <v>24</v>
      </c>
      <c r="G43" s="5" t="s">
        <v>11</v>
      </c>
      <c r="H43" s="6" t="s">
        <v>9</v>
      </c>
      <c r="I43" s="17"/>
      <c r="J43" s="37" t="s">
        <v>131</v>
      </c>
      <c r="K43" s="38">
        <v>25</v>
      </c>
      <c r="L43" s="38">
        <v>75</v>
      </c>
      <c r="M43" s="38">
        <v>100</v>
      </c>
      <c r="O43" s="17">
        <f t="shared" si="1"/>
        <v>0.81127812445913283</v>
      </c>
      <c r="P43" s="51">
        <f>O43+SUM(P41:P42)</f>
        <v>1.3487601504580393E-4</v>
      </c>
    </row>
    <row r="44" spans="1:16" s="24" customFormat="1" ht="15" x14ac:dyDescent="0.25">
      <c r="A44" s="4" t="s">
        <v>61</v>
      </c>
      <c r="B44" s="5" t="s">
        <v>55</v>
      </c>
      <c r="C44" s="5" t="s">
        <v>16</v>
      </c>
      <c r="D44" s="5" t="s">
        <v>9</v>
      </c>
      <c r="E44" s="5" t="s">
        <v>17</v>
      </c>
      <c r="F44" s="5" t="s">
        <v>24</v>
      </c>
      <c r="G44" s="5" t="s">
        <v>11</v>
      </c>
      <c r="H44" s="6" t="s">
        <v>9</v>
      </c>
      <c r="I44" s="17"/>
      <c r="J44" s="17"/>
      <c r="K44" s="17"/>
      <c r="L44" s="17"/>
      <c r="M44" s="17"/>
    </row>
    <row r="45" spans="1:16" s="24" customFormat="1" ht="15" x14ac:dyDescent="0.25">
      <c r="A45" s="4" t="s">
        <v>62</v>
      </c>
      <c r="B45" s="5" t="s">
        <v>55</v>
      </c>
      <c r="C45" s="5" t="s">
        <v>16</v>
      </c>
      <c r="D45" s="5" t="s">
        <v>9</v>
      </c>
      <c r="E45" s="5" t="s">
        <v>17</v>
      </c>
      <c r="F45" s="5" t="s">
        <v>10</v>
      </c>
      <c r="G45" s="5" t="s">
        <v>9</v>
      </c>
      <c r="H45" s="6" t="s">
        <v>11</v>
      </c>
      <c r="I45" s="17"/>
      <c r="J45" s="17"/>
      <c r="K45" s="17"/>
      <c r="L45" s="17"/>
      <c r="M45" s="17"/>
    </row>
    <row r="46" spans="1:16" s="24" customFormat="1" ht="15" x14ac:dyDescent="0.25">
      <c r="A46" s="4" t="s">
        <v>63</v>
      </c>
      <c r="B46" s="5" t="s">
        <v>55</v>
      </c>
      <c r="C46" s="5" t="s">
        <v>28</v>
      </c>
      <c r="D46" s="5" t="s">
        <v>9</v>
      </c>
      <c r="E46" s="5" t="s">
        <v>17</v>
      </c>
      <c r="F46" s="5" t="s">
        <v>10</v>
      </c>
      <c r="G46" s="5" t="s">
        <v>11</v>
      </c>
      <c r="H46" s="6" t="s">
        <v>9</v>
      </c>
      <c r="I46" s="17"/>
      <c r="J46" s="17"/>
      <c r="K46" s="17"/>
      <c r="L46" s="17"/>
      <c r="M46" s="17"/>
    </row>
    <row r="47" spans="1:16" s="24" customFormat="1" ht="15" x14ac:dyDescent="0.25">
      <c r="A47" s="4" t="s">
        <v>64</v>
      </c>
      <c r="B47" s="5" t="s">
        <v>55</v>
      </c>
      <c r="C47" s="5" t="s">
        <v>28</v>
      </c>
      <c r="D47" s="5" t="s">
        <v>11</v>
      </c>
      <c r="E47" s="5">
        <v>1</v>
      </c>
      <c r="F47" s="5" t="s">
        <v>24</v>
      </c>
      <c r="G47" s="5" t="s">
        <v>11</v>
      </c>
      <c r="H47" s="6" t="s">
        <v>9</v>
      </c>
      <c r="I47" s="17"/>
      <c r="J47" s="17"/>
      <c r="K47" s="17"/>
      <c r="L47" s="17"/>
      <c r="M47" s="17"/>
    </row>
    <row r="48" spans="1:16" s="24" customFormat="1" ht="15" x14ac:dyDescent="0.25">
      <c r="A48" s="4" t="s">
        <v>65</v>
      </c>
      <c r="B48" s="5" t="s">
        <v>55</v>
      </c>
      <c r="C48" s="5" t="s">
        <v>28</v>
      </c>
      <c r="D48" s="5" t="s">
        <v>11</v>
      </c>
      <c r="E48" s="5">
        <v>1</v>
      </c>
      <c r="F48" s="5" t="s">
        <v>10</v>
      </c>
      <c r="G48" s="5" t="s">
        <v>9</v>
      </c>
      <c r="H48" s="6" t="s">
        <v>9</v>
      </c>
      <c r="I48" s="17"/>
      <c r="J48" s="17"/>
      <c r="K48" s="17"/>
      <c r="L48" s="17"/>
      <c r="M48" s="17"/>
    </row>
    <row r="49" spans="1:13" s="24" customFormat="1" ht="15" x14ac:dyDescent="0.25">
      <c r="A49" s="4" t="s">
        <v>66</v>
      </c>
      <c r="B49" s="5" t="s">
        <v>55</v>
      </c>
      <c r="C49" s="5" t="s">
        <v>34</v>
      </c>
      <c r="D49" s="5" t="s">
        <v>9</v>
      </c>
      <c r="E49" s="5" t="s">
        <v>17</v>
      </c>
      <c r="F49" s="5" t="s">
        <v>10</v>
      </c>
      <c r="G49" s="5" t="s">
        <v>11</v>
      </c>
      <c r="H49" s="6" t="s">
        <v>9</v>
      </c>
      <c r="I49" s="17"/>
      <c r="J49" s="17"/>
      <c r="K49" s="17"/>
      <c r="L49" s="17"/>
      <c r="M49" s="17"/>
    </row>
    <row r="50" spans="1:13" s="24" customFormat="1" ht="15" x14ac:dyDescent="0.3">
      <c r="A50" s="4" t="s">
        <v>67</v>
      </c>
      <c r="B50" s="5" t="s">
        <v>55</v>
      </c>
      <c r="C50" s="5" t="s">
        <v>34</v>
      </c>
      <c r="D50" s="5" t="s">
        <v>11</v>
      </c>
      <c r="E50" s="5">
        <v>1</v>
      </c>
      <c r="F50" s="5" t="s">
        <v>10</v>
      </c>
      <c r="G50" s="5" t="s">
        <v>11</v>
      </c>
      <c r="H50" s="6" t="s">
        <v>9</v>
      </c>
      <c r="I50" s="17"/>
      <c r="J50" s="13"/>
      <c r="K50" s="13"/>
      <c r="L50" s="13"/>
      <c r="M50" s="17"/>
    </row>
    <row r="51" spans="1:13" s="24" customFormat="1" ht="15" x14ac:dyDescent="0.3">
      <c r="A51" s="4" t="s">
        <v>68</v>
      </c>
      <c r="B51" s="5" t="s">
        <v>69</v>
      </c>
      <c r="C51" s="5" t="s">
        <v>8</v>
      </c>
      <c r="D51" s="5" t="s">
        <v>9</v>
      </c>
      <c r="E51" s="5">
        <v>1</v>
      </c>
      <c r="F51" s="5" t="s">
        <v>24</v>
      </c>
      <c r="G51" s="5" t="s">
        <v>9</v>
      </c>
      <c r="H51" s="6" t="s">
        <v>9</v>
      </c>
      <c r="I51" s="17"/>
      <c r="J51" s="13"/>
      <c r="K51" s="13"/>
      <c r="L51" s="13"/>
      <c r="M51" s="17"/>
    </row>
    <row r="52" spans="1:13" s="24" customFormat="1" ht="15" x14ac:dyDescent="0.3">
      <c r="A52" s="4" t="s">
        <v>70</v>
      </c>
      <c r="B52" s="5" t="s">
        <v>69</v>
      </c>
      <c r="C52" s="5" t="s">
        <v>8</v>
      </c>
      <c r="D52" s="5" t="s">
        <v>9</v>
      </c>
      <c r="E52" s="5">
        <v>1</v>
      </c>
      <c r="F52" s="5" t="s">
        <v>10</v>
      </c>
      <c r="G52" s="5" t="s">
        <v>11</v>
      </c>
      <c r="H52" s="6" t="s">
        <v>9</v>
      </c>
      <c r="I52" s="17"/>
      <c r="J52" s="13"/>
      <c r="K52" s="13"/>
      <c r="L52" s="13"/>
      <c r="M52" s="17"/>
    </row>
    <row r="53" spans="1:13" s="24" customFormat="1" ht="15" x14ac:dyDescent="0.3">
      <c r="A53" s="4" t="s">
        <v>71</v>
      </c>
      <c r="B53" s="5" t="s">
        <v>69</v>
      </c>
      <c r="C53" s="5" t="s">
        <v>8</v>
      </c>
      <c r="D53" s="5" t="s">
        <v>9</v>
      </c>
      <c r="E53" s="5">
        <v>2</v>
      </c>
      <c r="F53" s="5" t="s">
        <v>24</v>
      </c>
      <c r="G53" s="5" t="s">
        <v>11</v>
      </c>
      <c r="H53" s="6" t="s">
        <v>9</v>
      </c>
      <c r="I53" s="17"/>
      <c r="J53" s="13"/>
      <c r="K53" s="13"/>
      <c r="L53" s="13"/>
      <c r="M53" s="17"/>
    </row>
    <row r="54" spans="1:13" s="24" customFormat="1" ht="15" x14ac:dyDescent="0.3">
      <c r="A54" s="4" t="s">
        <v>72</v>
      </c>
      <c r="B54" s="5" t="s">
        <v>69</v>
      </c>
      <c r="C54" s="5" t="s">
        <v>16</v>
      </c>
      <c r="D54" s="5" t="s">
        <v>11</v>
      </c>
      <c r="E54" s="5">
        <v>1</v>
      </c>
      <c r="F54" s="5" t="s">
        <v>24</v>
      </c>
      <c r="G54" s="5" t="s">
        <v>9</v>
      </c>
      <c r="H54" s="6" t="s">
        <v>9</v>
      </c>
      <c r="I54" s="17"/>
      <c r="J54" s="13"/>
      <c r="K54" s="13"/>
      <c r="L54" s="13"/>
      <c r="M54" s="17"/>
    </row>
    <row r="55" spans="1:13" s="24" customFormat="1" ht="15" x14ac:dyDescent="0.3">
      <c r="A55" s="4" t="s">
        <v>73</v>
      </c>
      <c r="B55" s="5" t="s">
        <v>69</v>
      </c>
      <c r="C55" s="5" t="s">
        <v>16</v>
      </c>
      <c r="D55" s="5" t="s">
        <v>11</v>
      </c>
      <c r="E55" s="5">
        <v>1</v>
      </c>
      <c r="F55" s="5" t="s">
        <v>10</v>
      </c>
      <c r="G55" s="5" t="s">
        <v>11</v>
      </c>
      <c r="H55" s="6" t="s">
        <v>11</v>
      </c>
      <c r="I55" s="17"/>
      <c r="J55" s="13"/>
      <c r="K55" s="13"/>
      <c r="L55" s="13"/>
      <c r="M55" s="17"/>
    </row>
    <row r="56" spans="1:13" s="24" customFormat="1" ht="15" x14ac:dyDescent="0.3">
      <c r="A56" s="4" t="s">
        <v>74</v>
      </c>
      <c r="B56" s="5" t="s">
        <v>69</v>
      </c>
      <c r="C56" s="5" t="s">
        <v>16</v>
      </c>
      <c r="D56" s="5" t="s">
        <v>9</v>
      </c>
      <c r="E56" s="5">
        <v>2</v>
      </c>
      <c r="F56" s="5" t="s">
        <v>24</v>
      </c>
      <c r="G56" s="5" t="s">
        <v>11</v>
      </c>
      <c r="H56" s="6" t="s">
        <v>11</v>
      </c>
      <c r="I56" s="17"/>
      <c r="J56" s="13"/>
      <c r="K56" s="13"/>
      <c r="L56" s="13"/>
      <c r="M56" s="17"/>
    </row>
    <row r="57" spans="1:13" s="24" customFormat="1" ht="15" x14ac:dyDescent="0.3">
      <c r="A57" s="4" t="s">
        <v>75</v>
      </c>
      <c r="B57" s="5" t="s">
        <v>69</v>
      </c>
      <c r="C57" s="5" t="s">
        <v>16</v>
      </c>
      <c r="D57" s="5" t="s">
        <v>9</v>
      </c>
      <c r="E57" s="5" t="s">
        <v>17</v>
      </c>
      <c r="F57" s="5" t="s">
        <v>24</v>
      </c>
      <c r="G57" s="5" t="s">
        <v>9</v>
      </c>
      <c r="H57" s="6" t="s">
        <v>11</v>
      </c>
      <c r="I57" s="17"/>
      <c r="J57" s="13"/>
      <c r="K57" s="13"/>
      <c r="L57" s="13"/>
      <c r="M57" s="17"/>
    </row>
    <row r="58" spans="1:13" s="24" customFormat="1" ht="15" x14ac:dyDescent="0.3">
      <c r="A58" s="4" t="s">
        <v>76</v>
      </c>
      <c r="B58" s="5" t="s">
        <v>69</v>
      </c>
      <c r="C58" s="5" t="s">
        <v>28</v>
      </c>
      <c r="D58" s="5" t="s">
        <v>9</v>
      </c>
      <c r="E58" s="5" t="s">
        <v>17</v>
      </c>
      <c r="F58" s="5" t="s">
        <v>24</v>
      </c>
      <c r="G58" s="5" t="s">
        <v>11</v>
      </c>
      <c r="H58" s="6" t="s">
        <v>9</v>
      </c>
      <c r="I58" s="17"/>
      <c r="J58" s="13"/>
      <c r="K58" s="13"/>
      <c r="L58" s="13"/>
      <c r="M58" s="17"/>
    </row>
    <row r="59" spans="1:13" s="24" customFormat="1" ht="15" x14ac:dyDescent="0.3">
      <c r="A59" s="4" t="s">
        <v>77</v>
      </c>
      <c r="B59" s="5" t="s">
        <v>69</v>
      </c>
      <c r="C59" s="5" t="s">
        <v>28</v>
      </c>
      <c r="D59" s="5" t="s">
        <v>9</v>
      </c>
      <c r="E59" s="5" t="s">
        <v>17</v>
      </c>
      <c r="F59" s="5" t="s">
        <v>10</v>
      </c>
      <c r="G59" s="5" t="s">
        <v>11</v>
      </c>
      <c r="H59" s="6" t="s">
        <v>9</v>
      </c>
      <c r="I59" s="17"/>
      <c r="J59" s="13"/>
      <c r="K59" s="13"/>
      <c r="L59" s="13"/>
      <c r="M59" s="17"/>
    </row>
    <row r="60" spans="1:13" s="24" customFormat="1" ht="15" x14ac:dyDescent="0.3">
      <c r="A60" s="4" t="s">
        <v>78</v>
      </c>
      <c r="B60" s="5" t="s">
        <v>69</v>
      </c>
      <c r="C60" s="5" t="s">
        <v>28</v>
      </c>
      <c r="D60" s="5" t="s">
        <v>11</v>
      </c>
      <c r="E60" s="5">
        <v>1</v>
      </c>
      <c r="F60" s="5" t="s">
        <v>24</v>
      </c>
      <c r="G60" s="5" t="s">
        <v>11</v>
      </c>
      <c r="H60" s="6" t="s">
        <v>9</v>
      </c>
      <c r="I60" s="17"/>
      <c r="J60" s="13"/>
      <c r="K60" s="13"/>
      <c r="L60" s="13"/>
      <c r="M60" s="17"/>
    </row>
    <row r="61" spans="1:13" s="24" customFormat="1" ht="15" x14ac:dyDescent="0.3">
      <c r="A61" s="4" t="s">
        <v>79</v>
      </c>
      <c r="B61" s="5" t="s">
        <v>69</v>
      </c>
      <c r="C61" s="5" t="s">
        <v>28</v>
      </c>
      <c r="D61" s="5" t="s">
        <v>11</v>
      </c>
      <c r="E61" s="5" t="s">
        <v>17</v>
      </c>
      <c r="F61" s="5" t="s">
        <v>24</v>
      </c>
      <c r="G61" s="5" t="s">
        <v>11</v>
      </c>
      <c r="H61" s="6" t="s">
        <v>9</v>
      </c>
      <c r="I61" s="17"/>
      <c r="J61" s="13"/>
      <c r="K61" s="13"/>
      <c r="L61" s="13"/>
      <c r="M61" s="17"/>
    </row>
    <row r="62" spans="1:13" s="24" customFormat="1" ht="15" x14ac:dyDescent="0.3">
      <c r="A62" s="4" t="s">
        <v>80</v>
      </c>
      <c r="B62" s="5" t="s">
        <v>69</v>
      </c>
      <c r="C62" s="5" t="s">
        <v>28</v>
      </c>
      <c r="D62" s="5" t="s">
        <v>11</v>
      </c>
      <c r="E62" s="5" t="s">
        <v>17</v>
      </c>
      <c r="F62" s="5" t="s">
        <v>10</v>
      </c>
      <c r="G62" s="5" t="s">
        <v>11</v>
      </c>
      <c r="H62" s="6" t="s">
        <v>11</v>
      </c>
      <c r="I62" s="17"/>
      <c r="J62" s="13"/>
      <c r="K62" s="13"/>
      <c r="L62" s="13"/>
      <c r="M62" s="17"/>
    </row>
    <row r="63" spans="1:13" s="24" customFormat="1" ht="15" x14ac:dyDescent="0.25">
      <c r="A63" s="4" t="s">
        <v>81</v>
      </c>
      <c r="B63" s="5" t="s">
        <v>69</v>
      </c>
      <c r="C63" s="5" t="s">
        <v>28</v>
      </c>
      <c r="D63" s="5" t="s">
        <v>11</v>
      </c>
      <c r="E63" s="5" t="s">
        <v>17</v>
      </c>
      <c r="F63" s="5" t="s">
        <v>24</v>
      </c>
      <c r="G63" s="5" t="s">
        <v>9</v>
      </c>
      <c r="H63" s="6" t="s">
        <v>11</v>
      </c>
      <c r="I63" s="17"/>
      <c r="J63" s="17"/>
      <c r="K63" s="17"/>
      <c r="L63" s="17"/>
      <c r="M63" s="17"/>
    </row>
    <row r="64" spans="1:13" s="24" customFormat="1" ht="15" x14ac:dyDescent="0.25">
      <c r="A64" s="4" t="s">
        <v>82</v>
      </c>
      <c r="B64" s="5" t="s">
        <v>69</v>
      </c>
      <c r="C64" s="5" t="s">
        <v>28</v>
      </c>
      <c r="D64" s="5" t="s">
        <v>11</v>
      </c>
      <c r="E64" s="5" t="s">
        <v>17</v>
      </c>
      <c r="F64" s="5" t="s">
        <v>24</v>
      </c>
      <c r="G64" s="5" t="s">
        <v>9</v>
      </c>
      <c r="H64" s="6" t="s">
        <v>9</v>
      </c>
      <c r="I64" s="17"/>
      <c r="J64" s="17"/>
      <c r="K64" s="17"/>
      <c r="L64" s="17"/>
      <c r="M64" s="17"/>
    </row>
    <row r="65" spans="1:17" s="24" customFormat="1" ht="15" x14ac:dyDescent="0.25">
      <c r="A65" s="4" t="s">
        <v>83</v>
      </c>
      <c r="B65" s="5" t="s">
        <v>69</v>
      </c>
      <c r="C65" s="5" t="s">
        <v>28</v>
      </c>
      <c r="D65" s="5" t="s">
        <v>11</v>
      </c>
      <c r="E65" s="5" t="s">
        <v>17</v>
      </c>
      <c r="F65" s="5" t="s">
        <v>10</v>
      </c>
      <c r="G65" s="5" t="s">
        <v>9</v>
      </c>
      <c r="H65" s="6" t="s">
        <v>9</v>
      </c>
      <c r="I65" s="17"/>
      <c r="J65" s="17"/>
      <c r="K65" s="17"/>
      <c r="L65" s="17"/>
      <c r="M65" s="17"/>
    </row>
    <row r="66" spans="1:17" s="24" customFormat="1" ht="15" x14ac:dyDescent="0.25">
      <c r="A66" s="4" t="s">
        <v>84</v>
      </c>
      <c r="B66" s="5" t="s">
        <v>69</v>
      </c>
      <c r="C66" s="5" t="s">
        <v>28</v>
      </c>
      <c r="D66" s="5" t="s">
        <v>11</v>
      </c>
      <c r="E66" s="5" t="s">
        <v>17</v>
      </c>
      <c r="F66" s="5" t="s">
        <v>24</v>
      </c>
      <c r="G66" s="5" t="s">
        <v>11</v>
      </c>
      <c r="H66" s="6" t="s">
        <v>11</v>
      </c>
      <c r="I66" s="17"/>
      <c r="J66" s="17"/>
      <c r="K66" s="17"/>
      <c r="L66" s="17"/>
      <c r="M66" s="17"/>
    </row>
    <row r="67" spans="1:17" s="24" customFormat="1" ht="15" x14ac:dyDescent="0.25">
      <c r="A67" s="4" t="s">
        <v>85</v>
      </c>
      <c r="B67" s="5" t="s">
        <v>69</v>
      </c>
      <c r="C67" s="5" t="s">
        <v>28</v>
      </c>
      <c r="D67" s="5" t="s">
        <v>11</v>
      </c>
      <c r="E67" s="5" t="s">
        <v>17</v>
      </c>
      <c r="F67" s="5" t="s">
        <v>10</v>
      </c>
      <c r="G67" s="5" t="s">
        <v>11</v>
      </c>
      <c r="H67" s="6" t="s">
        <v>11</v>
      </c>
      <c r="I67" s="17"/>
      <c r="J67" s="17"/>
      <c r="K67" s="17"/>
      <c r="L67" s="17"/>
      <c r="M67" s="17"/>
    </row>
    <row r="68" spans="1:17" s="24" customFormat="1" ht="15" x14ac:dyDescent="0.25">
      <c r="A68" s="4" t="s">
        <v>86</v>
      </c>
      <c r="B68" s="5" t="s">
        <v>69</v>
      </c>
      <c r="C68" s="5" t="s">
        <v>28</v>
      </c>
      <c r="D68" s="5" t="s">
        <v>11</v>
      </c>
      <c r="E68" s="5">
        <v>2</v>
      </c>
      <c r="F68" s="5" t="s">
        <v>24</v>
      </c>
      <c r="G68" s="5" t="s">
        <v>11</v>
      </c>
      <c r="H68" s="6" t="s">
        <v>9</v>
      </c>
      <c r="I68" s="17"/>
      <c r="J68" s="17"/>
      <c r="K68" s="17"/>
      <c r="L68" s="17"/>
      <c r="M68" s="17"/>
    </row>
    <row r="69" spans="1:17" s="24" customFormat="1" ht="15" x14ac:dyDescent="0.25">
      <c r="A69" s="4" t="s">
        <v>87</v>
      </c>
      <c r="B69" s="5" t="s">
        <v>69</v>
      </c>
      <c r="C69" s="5" t="s">
        <v>34</v>
      </c>
      <c r="D69" s="5" t="s">
        <v>9</v>
      </c>
      <c r="E69" s="5" t="s">
        <v>17</v>
      </c>
      <c r="F69" s="5" t="s">
        <v>24</v>
      </c>
      <c r="G69" s="5" t="s">
        <v>11</v>
      </c>
      <c r="H69" s="6" t="s">
        <v>9</v>
      </c>
      <c r="I69" s="17"/>
      <c r="J69" s="17"/>
      <c r="K69" s="17"/>
      <c r="L69" s="17"/>
      <c r="M69" s="17"/>
    </row>
    <row r="70" spans="1:17" s="24" customFormat="1" ht="15" x14ac:dyDescent="0.25">
      <c r="A70" s="4" t="s">
        <v>88</v>
      </c>
      <c r="B70" s="5" t="s">
        <v>69</v>
      </c>
      <c r="C70" s="5" t="s">
        <v>34</v>
      </c>
      <c r="D70" s="5" t="s">
        <v>9</v>
      </c>
      <c r="E70" s="5" t="s">
        <v>17</v>
      </c>
      <c r="F70" s="5" t="s">
        <v>24</v>
      </c>
      <c r="G70" s="5" t="s">
        <v>11</v>
      </c>
      <c r="H70" s="6" t="s">
        <v>9</v>
      </c>
      <c r="I70" s="17"/>
      <c r="J70" s="17"/>
      <c r="K70" s="17"/>
      <c r="L70" s="17"/>
      <c r="M70" s="17"/>
    </row>
    <row r="71" spans="1:17" s="24" customFormat="1" ht="15" x14ac:dyDescent="0.25">
      <c r="A71" s="4" t="s">
        <v>89</v>
      </c>
      <c r="B71" s="5" t="s">
        <v>69</v>
      </c>
      <c r="C71" s="5" t="s">
        <v>34</v>
      </c>
      <c r="D71" s="5" t="s">
        <v>9</v>
      </c>
      <c r="E71" s="5" t="s">
        <v>17</v>
      </c>
      <c r="F71" s="5" t="s">
        <v>10</v>
      </c>
      <c r="G71" s="5" t="s">
        <v>11</v>
      </c>
      <c r="H71" s="6" t="s">
        <v>9</v>
      </c>
      <c r="I71" s="17"/>
      <c r="J71" s="17"/>
      <c r="K71" s="17"/>
      <c r="L71" s="17"/>
      <c r="M71" s="17"/>
    </row>
    <row r="72" spans="1:17" s="24" customFormat="1" ht="15" x14ac:dyDescent="0.25">
      <c r="A72" s="4" t="s">
        <v>90</v>
      </c>
      <c r="B72" s="5" t="s">
        <v>69</v>
      </c>
      <c r="C72" s="5" t="s">
        <v>34</v>
      </c>
      <c r="D72" s="5" t="s">
        <v>11</v>
      </c>
      <c r="E72" s="5">
        <v>2</v>
      </c>
      <c r="F72" s="5" t="s">
        <v>24</v>
      </c>
      <c r="G72" s="5" t="s">
        <v>11</v>
      </c>
      <c r="H72" s="6" t="s">
        <v>9</v>
      </c>
      <c r="I72" s="17"/>
      <c r="J72" s="17"/>
      <c r="K72" s="17"/>
      <c r="L72" s="17"/>
      <c r="M72" s="17"/>
    </row>
    <row r="73" spans="1:17" s="24" customFormat="1" ht="15" x14ac:dyDescent="0.25">
      <c r="A73" s="4" t="s">
        <v>91</v>
      </c>
      <c r="B73" s="5" t="s">
        <v>69</v>
      </c>
      <c r="C73" s="5" t="s">
        <v>34</v>
      </c>
      <c r="D73" s="5" t="s">
        <v>11</v>
      </c>
      <c r="E73" s="5">
        <v>2</v>
      </c>
      <c r="F73" s="5" t="s">
        <v>24</v>
      </c>
      <c r="G73" s="5" t="s">
        <v>11</v>
      </c>
      <c r="H73" s="6" t="s">
        <v>9</v>
      </c>
      <c r="I73" s="17"/>
      <c r="J73" s="17"/>
      <c r="K73" s="17"/>
      <c r="L73" s="17"/>
      <c r="M73" s="17"/>
    </row>
    <row r="74" spans="1:17" s="24" customFormat="1" ht="15" x14ac:dyDescent="0.25">
      <c r="A74" s="4" t="s">
        <v>92</v>
      </c>
      <c r="B74" s="5" t="s">
        <v>69</v>
      </c>
      <c r="C74" s="5" t="s">
        <v>34</v>
      </c>
      <c r="D74" s="5" t="s">
        <v>11</v>
      </c>
      <c r="E74" s="5">
        <v>2</v>
      </c>
      <c r="F74" s="5" t="s">
        <v>10</v>
      </c>
      <c r="G74" s="5" t="s">
        <v>11</v>
      </c>
      <c r="H74" s="6" t="s">
        <v>9</v>
      </c>
      <c r="I74" s="17"/>
      <c r="J74" s="17"/>
      <c r="K74" s="17"/>
      <c r="L74" s="17"/>
      <c r="M74" s="17"/>
      <c r="N74" s="17"/>
      <c r="O74" s="17"/>
      <c r="P74" s="17"/>
      <c r="Q74" s="17"/>
    </row>
    <row r="75" spans="1:17" x14ac:dyDescent="0.25">
      <c r="A75" s="4" t="s">
        <v>93</v>
      </c>
      <c r="B75" s="5" t="s">
        <v>94</v>
      </c>
      <c r="C75" s="5" t="s">
        <v>8</v>
      </c>
      <c r="D75" s="5" t="s">
        <v>9</v>
      </c>
      <c r="E75" s="5">
        <v>1</v>
      </c>
      <c r="F75" s="5" t="s">
        <v>24</v>
      </c>
      <c r="G75" s="5" t="s">
        <v>11</v>
      </c>
      <c r="H75" s="6" t="s">
        <v>9</v>
      </c>
    </row>
    <row r="76" spans="1:17" x14ac:dyDescent="0.25">
      <c r="A76" s="4" t="s">
        <v>95</v>
      </c>
      <c r="B76" s="5" t="s">
        <v>94</v>
      </c>
      <c r="C76" s="5" t="s">
        <v>8</v>
      </c>
      <c r="D76" s="5" t="s">
        <v>9</v>
      </c>
      <c r="E76" s="5">
        <v>1</v>
      </c>
      <c r="F76" s="5" t="s">
        <v>24</v>
      </c>
      <c r="G76" s="5" t="s">
        <v>11</v>
      </c>
      <c r="H76" s="6" t="s">
        <v>9</v>
      </c>
    </row>
    <row r="77" spans="1:17" x14ac:dyDescent="0.25">
      <c r="A77" s="4" t="s">
        <v>96</v>
      </c>
      <c r="B77" s="5" t="s">
        <v>94</v>
      </c>
      <c r="C77" s="5" t="s">
        <v>8</v>
      </c>
      <c r="D77" s="5" t="s">
        <v>9</v>
      </c>
      <c r="E77" s="5">
        <v>1</v>
      </c>
      <c r="F77" s="5" t="s">
        <v>10</v>
      </c>
      <c r="G77" s="5" t="s">
        <v>11</v>
      </c>
      <c r="H77" s="6" t="s">
        <v>11</v>
      </c>
    </row>
    <row r="78" spans="1:17" x14ac:dyDescent="0.25">
      <c r="A78" s="4" t="s">
        <v>97</v>
      </c>
      <c r="B78" s="5" t="s">
        <v>94</v>
      </c>
      <c r="C78" s="5" t="s">
        <v>8</v>
      </c>
      <c r="D78" s="5" t="s">
        <v>9</v>
      </c>
      <c r="E78" s="5">
        <v>2</v>
      </c>
      <c r="F78" s="5" t="s">
        <v>10</v>
      </c>
      <c r="G78" s="5" t="s">
        <v>9</v>
      </c>
      <c r="H78" s="6" t="s">
        <v>9</v>
      </c>
    </row>
    <row r="79" spans="1:17" x14ac:dyDescent="0.25">
      <c r="A79" s="4" t="s">
        <v>98</v>
      </c>
      <c r="B79" s="5" t="s">
        <v>94</v>
      </c>
      <c r="C79" s="5" t="s">
        <v>16</v>
      </c>
      <c r="D79" s="5" t="s">
        <v>11</v>
      </c>
      <c r="E79" s="5">
        <v>1</v>
      </c>
      <c r="F79" s="5" t="s">
        <v>24</v>
      </c>
      <c r="G79" s="5" t="s">
        <v>9</v>
      </c>
      <c r="H79" s="6" t="s">
        <v>9</v>
      </c>
    </row>
    <row r="80" spans="1:17" x14ac:dyDescent="0.25">
      <c r="A80" s="4" t="s">
        <v>99</v>
      </c>
      <c r="B80" s="5" t="s">
        <v>94</v>
      </c>
      <c r="C80" s="5" t="s">
        <v>16</v>
      </c>
      <c r="D80" s="5" t="s">
        <v>9</v>
      </c>
      <c r="E80" s="5">
        <v>2</v>
      </c>
      <c r="F80" s="5" t="s">
        <v>24</v>
      </c>
      <c r="G80" s="5" t="s">
        <v>11</v>
      </c>
      <c r="H80" s="6" t="s">
        <v>9</v>
      </c>
    </row>
    <row r="81" spans="1:8" x14ac:dyDescent="0.25">
      <c r="A81" s="4" t="s">
        <v>100</v>
      </c>
      <c r="B81" s="5" t="s">
        <v>94</v>
      </c>
      <c r="C81" s="5" t="s">
        <v>16</v>
      </c>
      <c r="D81" s="5" t="s">
        <v>9</v>
      </c>
      <c r="E81" s="5">
        <v>2</v>
      </c>
      <c r="F81" s="5" t="s">
        <v>10</v>
      </c>
      <c r="G81" s="5" t="s">
        <v>11</v>
      </c>
      <c r="H81" s="6" t="s">
        <v>9</v>
      </c>
    </row>
    <row r="82" spans="1:8" x14ac:dyDescent="0.25">
      <c r="A82" s="4" t="s">
        <v>101</v>
      </c>
      <c r="B82" s="5" t="s">
        <v>94</v>
      </c>
      <c r="C82" s="5" t="s">
        <v>16</v>
      </c>
      <c r="D82" s="5" t="s">
        <v>9</v>
      </c>
      <c r="E82" s="5" t="s">
        <v>17</v>
      </c>
      <c r="F82" s="5" t="s">
        <v>10</v>
      </c>
      <c r="G82" s="5" t="s">
        <v>11</v>
      </c>
      <c r="H82" s="6" t="s">
        <v>9</v>
      </c>
    </row>
    <row r="83" spans="1:8" x14ac:dyDescent="0.25">
      <c r="A83" s="4" t="s">
        <v>102</v>
      </c>
      <c r="B83" s="5" t="s">
        <v>94</v>
      </c>
      <c r="C83" s="5" t="s">
        <v>34</v>
      </c>
      <c r="D83" s="5" t="s">
        <v>9</v>
      </c>
      <c r="E83" s="5" t="s">
        <v>17</v>
      </c>
      <c r="F83" s="5" t="s">
        <v>10</v>
      </c>
      <c r="G83" s="5" t="s">
        <v>9</v>
      </c>
      <c r="H83" s="6" t="s">
        <v>9</v>
      </c>
    </row>
    <row r="84" spans="1:8" x14ac:dyDescent="0.25">
      <c r="A84" s="4" t="s">
        <v>103</v>
      </c>
      <c r="B84" s="5" t="s">
        <v>94</v>
      </c>
      <c r="C84" s="5" t="s">
        <v>34</v>
      </c>
      <c r="D84" s="5" t="s">
        <v>9</v>
      </c>
      <c r="E84" s="5" t="s">
        <v>17</v>
      </c>
      <c r="F84" s="5" t="s">
        <v>10</v>
      </c>
      <c r="G84" s="5" t="s">
        <v>11</v>
      </c>
      <c r="H84" s="6" t="s">
        <v>9</v>
      </c>
    </row>
    <row r="85" spans="1:8" x14ac:dyDescent="0.25">
      <c r="A85" s="4" t="s">
        <v>104</v>
      </c>
      <c r="B85" s="5" t="s">
        <v>94</v>
      </c>
      <c r="C85" s="5" t="s">
        <v>34</v>
      </c>
      <c r="D85" s="5" t="s">
        <v>9</v>
      </c>
      <c r="E85" s="5" t="s">
        <v>17</v>
      </c>
      <c r="F85" s="5" t="s">
        <v>10</v>
      </c>
      <c r="G85" s="5" t="s">
        <v>11</v>
      </c>
      <c r="H85" s="6" t="s">
        <v>9</v>
      </c>
    </row>
    <row r="86" spans="1:8" x14ac:dyDescent="0.25">
      <c r="A86" s="4" t="s">
        <v>105</v>
      </c>
      <c r="B86" s="5" t="s">
        <v>94</v>
      </c>
      <c r="C86" s="5" t="s">
        <v>34</v>
      </c>
      <c r="D86" s="5" t="s">
        <v>9</v>
      </c>
      <c r="E86" s="5" t="s">
        <v>17</v>
      </c>
      <c r="F86" s="5" t="s">
        <v>24</v>
      </c>
      <c r="G86" s="5" t="s">
        <v>11</v>
      </c>
      <c r="H86" s="6" t="s">
        <v>9</v>
      </c>
    </row>
    <row r="87" spans="1:8" x14ac:dyDescent="0.25">
      <c r="A87" s="4" t="s">
        <v>106</v>
      </c>
      <c r="B87" s="5" t="s">
        <v>94</v>
      </c>
      <c r="C87" s="5" t="s">
        <v>34</v>
      </c>
      <c r="D87" s="5" t="s">
        <v>11</v>
      </c>
      <c r="E87" s="5">
        <v>1</v>
      </c>
      <c r="F87" s="5" t="s">
        <v>24</v>
      </c>
      <c r="G87" s="5" t="s">
        <v>11</v>
      </c>
      <c r="H87" s="6" t="s">
        <v>9</v>
      </c>
    </row>
    <row r="88" spans="1:8" x14ac:dyDescent="0.25">
      <c r="A88" s="4" t="s">
        <v>107</v>
      </c>
      <c r="B88" s="5" t="s">
        <v>94</v>
      </c>
      <c r="C88" s="5" t="s">
        <v>34</v>
      </c>
      <c r="D88" s="5" t="s">
        <v>11</v>
      </c>
      <c r="E88" s="5">
        <v>1</v>
      </c>
      <c r="F88" s="5" t="s">
        <v>24</v>
      </c>
      <c r="G88" s="5" t="s">
        <v>11</v>
      </c>
      <c r="H88" s="6" t="s">
        <v>9</v>
      </c>
    </row>
    <row r="89" spans="1:8" x14ac:dyDescent="0.25">
      <c r="A89" s="4" t="s">
        <v>108</v>
      </c>
      <c r="B89" s="5" t="s">
        <v>94</v>
      </c>
      <c r="C89" s="5" t="s">
        <v>34</v>
      </c>
      <c r="D89" s="5" t="s">
        <v>11</v>
      </c>
      <c r="E89" s="5">
        <v>1</v>
      </c>
      <c r="F89" s="5" t="s">
        <v>10</v>
      </c>
      <c r="G89" s="5" t="s">
        <v>11</v>
      </c>
      <c r="H89" s="6" t="s">
        <v>9</v>
      </c>
    </row>
    <row r="90" spans="1:8" x14ac:dyDescent="0.25">
      <c r="A90" s="4" t="s">
        <v>109</v>
      </c>
      <c r="B90" s="5" t="s">
        <v>94</v>
      </c>
      <c r="C90" s="5" t="s">
        <v>41</v>
      </c>
      <c r="D90" s="5" t="s">
        <v>11</v>
      </c>
      <c r="E90" s="5">
        <v>2</v>
      </c>
      <c r="F90" s="5" t="s">
        <v>24</v>
      </c>
      <c r="G90" s="5" t="s">
        <v>11</v>
      </c>
      <c r="H90" s="6" t="s">
        <v>11</v>
      </c>
    </row>
    <row r="91" spans="1:8" x14ac:dyDescent="0.25">
      <c r="A91" s="4" t="s">
        <v>110</v>
      </c>
      <c r="B91" s="5" t="s">
        <v>94</v>
      </c>
      <c r="C91" s="5" t="s">
        <v>41</v>
      </c>
      <c r="D91" s="5" t="s">
        <v>11</v>
      </c>
      <c r="E91" s="5">
        <v>2</v>
      </c>
      <c r="F91" s="5" t="s">
        <v>10</v>
      </c>
      <c r="G91" s="5" t="s">
        <v>11</v>
      </c>
      <c r="H91" s="6" t="s">
        <v>9</v>
      </c>
    </row>
    <row r="92" spans="1:8" x14ac:dyDescent="0.25">
      <c r="A92" s="4" t="s">
        <v>111</v>
      </c>
      <c r="B92" s="5" t="s">
        <v>94</v>
      </c>
      <c r="C92" s="5" t="s">
        <v>41</v>
      </c>
      <c r="D92" s="5" t="s">
        <v>11</v>
      </c>
      <c r="E92" s="5">
        <v>2</v>
      </c>
      <c r="F92" s="5" t="s">
        <v>10</v>
      </c>
      <c r="G92" s="5" t="s">
        <v>11</v>
      </c>
      <c r="H92" s="6" t="s">
        <v>9</v>
      </c>
    </row>
    <row r="93" spans="1:8" x14ac:dyDescent="0.25">
      <c r="A93" s="4" t="s">
        <v>112</v>
      </c>
      <c r="B93" s="5" t="s">
        <v>94</v>
      </c>
      <c r="C93" s="5" t="s">
        <v>41</v>
      </c>
      <c r="D93" s="5" t="s">
        <v>11</v>
      </c>
      <c r="E93" s="5">
        <v>2</v>
      </c>
      <c r="F93" s="5" t="s">
        <v>10</v>
      </c>
      <c r="G93" s="5" t="s">
        <v>11</v>
      </c>
      <c r="H93" s="6" t="s">
        <v>9</v>
      </c>
    </row>
    <row r="94" spans="1:8" x14ac:dyDescent="0.25">
      <c r="A94" s="4" t="s">
        <v>113</v>
      </c>
      <c r="B94" s="5" t="s">
        <v>94</v>
      </c>
      <c r="C94" s="5" t="s">
        <v>41</v>
      </c>
      <c r="D94" s="5" t="s">
        <v>11</v>
      </c>
      <c r="E94" s="5" t="s">
        <v>17</v>
      </c>
      <c r="F94" s="5" t="s">
        <v>24</v>
      </c>
      <c r="G94" s="5" t="s">
        <v>11</v>
      </c>
      <c r="H94" s="6" t="s">
        <v>9</v>
      </c>
    </row>
    <row r="95" spans="1:8" x14ac:dyDescent="0.25">
      <c r="A95" s="4" t="s">
        <v>114</v>
      </c>
      <c r="B95" s="5" t="s">
        <v>94</v>
      </c>
      <c r="C95" s="5" t="s">
        <v>41</v>
      </c>
      <c r="D95" s="5" t="s">
        <v>11</v>
      </c>
      <c r="E95" s="5" t="s">
        <v>17</v>
      </c>
      <c r="F95" s="5" t="s">
        <v>24</v>
      </c>
      <c r="G95" s="5" t="s">
        <v>11</v>
      </c>
      <c r="H95" s="6" t="s">
        <v>9</v>
      </c>
    </row>
    <row r="96" spans="1:8" x14ac:dyDescent="0.25">
      <c r="A96" s="4" t="s">
        <v>115</v>
      </c>
      <c r="B96" s="5" t="s">
        <v>94</v>
      </c>
      <c r="C96" s="5" t="s">
        <v>41</v>
      </c>
      <c r="D96" s="5" t="s">
        <v>11</v>
      </c>
      <c r="E96" s="5" t="s">
        <v>17</v>
      </c>
      <c r="F96" s="5" t="s">
        <v>10</v>
      </c>
      <c r="G96" s="5" t="s">
        <v>11</v>
      </c>
      <c r="H96" s="6" t="s">
        <v>9</v>
      </c>
    </row>
    <row r="97" spans="1:8" x14ac:dyDescent="0.25">
      <c r="A97" s="4" t="s">
        <v>116</v>
      </c>
      <c r="B97" s="5" t="s">
        <v>94</v>
      </c>
      <c r="C97" s="5" t="s">
        <v>41</v>
      </c>
      <c r="D97" s="5" t="s">
        <v>11</v>
      </c>
      <c r="E97" s="5" t="s">
        <v>17</v>
      </c>
      <c r="F97" s="5" t="s">
        <v>10</v>
      </c>
      <c r="G97" s="5" t="s">
        <v>9</v>
      </c>
      <c r="H97" s="6" t="s">
        <v>9</v>
      </c>
    </row>
    <row r="98" spans="1:8" x14ac:dyDescent="0.25">
      <c r="A98" s="4" t="s">
        <v>117</v>
      </c>
      <c r="B98" s="5" t="s">
        <v>94</v>
      </c>
      <c r="C98" s="5" t="s">
        <v>50</v>
      </c>
      <c r="D98" s="5" t="s">
        <v>11</v>
      </c>
      <c r="E98" s="5" t="s">
        <v>17</v>
      </c>
      <c r="F98" s="5" t="s">
        <v>10</v>
      </c>
      <c r="G98" s="5" t="s">
        <v>9</v>
      </c>
      <c r="H98" s="6" t="s">
        <v>9</v>
      </c>
    </row>
    <row r="99" spans="1:8" x14ac:dyDescent="0.25">
      <c r="A99" s="4" t="s">
        <v>118</v>
      </c>
      <c r="B99" s="5" t="s">
        <v>94</v>
      </c>
      <c r="C99" s="5" t="s">
        <v>50</v>
      </c>
      <c r="D99" s="5" t="s">
        <v>11</v>
      </c>
      <c r="E99" s="5" t="s">
        <v>17</v>
      </c>
      <c r="F99" s="5" t="s">
        <v>10</v>
      </c>
      <c r="G99" s="5" t="s">
        <v>11</v>
      </c>
      <c r="H99" s="6" t="s">
        <v>9</v>
      </c>
    </row>
    <row r="100" spans="1:8" x14ac:dyDescent="0.25">
      <c r="A100" s="4" t="s">
        <v>119</v>
      </c>
      <c r="B100" s="5" t="s">
        <v>94</v>
      </c>
      <c r="C100" s="5" t="s">
        <v>50</v>
      </c>
      <c r="D100" s="5" t="s">
        <v>11</v>
      </c>
      <c r="E100" s="5" t="s">
        <v>17</v>
      </c>
      <c r="F100" s="5" t="s">
        <v>10</v>
      </c>
      <c r="G100" s="5" t="s">
        <v>11</v>
      </c>
      <c r="H100" s="6" t="s">
        <v>9</v>
      </c>
    </row>
    <row r="101" spans="1:8" ht="14.4" thickBot="1" x14ac:dyDescent="0.3">
      <c r="A101" s="7" t="s">
        <v>120</v>
      </c>
      <c r="B101" s="8" t="s">
        <v>94</v>
      </c>
      <c r="C101" s="8" t="s">
        <v>50</v>
      </c>
      <c r="D101" s="8" t="s">
        <v>11</v>
      </c>
      <c r="E101" s="8" t="s">
        <v>17</v>
      </c>
      <c r="F101" s="8" t="s">
        <v>10</v>
      </c>
      <c r="G101" s="8" t="s">
        <v>11</v>
      </c>
      <c r="H101" s="9" t="s">
        <v>9</v>
      </c>
    </row>
  </sheetData>
  <autoFilter ref="A1:H101" xr:uid="{3C74A7EB-F096-4AEC-9C6F-73AF3A3264C6}"/>
  <mergeCells count="2">
    <mergeCell ref="R4:U4"/>
    <mergeCell ref="R5:U5"/>
  </mergeCells>
  <conditionalFormatting sqref="H2:H101 Q16 R5 R6:U6">
    <cfRule type="containsText" dxfId="1686" priority="2" operator="containsText" text="Yes">
      <formula>NOT(ISERROR(SEARCH("Yes",H2)))</formula>
    </cfRule>
  </conditionalFormatting>
  <hyperlinks>
    <hyperlink ref="R6" location="Compact!A1" display="Compact" xr:uid="{671A6AB7-12C4-421D-8963-72BCBB985C11}"/>
    <hyperlink ref="S6" location="Executive!A1" display="Executive" xr:uid="{724717BE-6D6C-4FDF-9364-AA2CE661E099}"/>
    <hyperlink ref="T6" location="Family!A1" display="Family" xr:uid="{A0D6DC5A-6C34-4C1A-BC2F-5FB20ED2192D}"/>
    <hyperlink ref="U6" location="SUV!A1" display="SUV" xr:uid="{77C69EE9-C58F-40BE-B4B0-7112376FCFD0}"/>
  </hyperlinks>
  <pageMargins left="0.7" right="0.7" top="0.75" bottom="0.75" header="0.3" footer="0.3"/>
  <pageSetup paperSize="9" orientation="portrait" horizontalDpi="4294967293" verticalDpi="4294967293" r:id="rId7"/>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F7EC6-D33F-456E-91A2-6B979729C732}">
  <dimension ref="A1:J7"/>
  <sheetViews>
    <sheetView workbookViewId="0"/>
  </sheetViews>
  <sheetFormatPr defaultRowHeight="15" x14ac:dyDescent="0.25"/>
  <sheetData>
    <row r="1" spans="1:10" ht="15.6" thickBot="1" x14ac:dyDescent="0.3">
      <c r="A1" s="14" t="s">
        <v>0</v>
      </c>
      <c r="B1" s="15" t="s">
        <v>1</v>
      </c>
      <c r="C1" s="15" t="s">
        <v>2</v>
      </c>
      <c r="D1" s="15" t="s">
        <v>3</v>
      </c>
      <c r="E1" s="15" t="s">
        <v>121</v>
      </c>
      <c r="F1" s="15" t="s">
        <v>122</v>
      </c>
      <c r="G1" s="15" t="s">
        <v>4</v>
      </c>
      <c r="H1" s="16" t="s">
        <v>5</v>
      </c>
    </row>
    <row r="2" spans="1:10" ht="15.6" thickBot="1" x14ac:dyDescent="0.3">
      <c r="A2" s="4" t="s">
        <v>87</v>
      </c>
      <c r="B2" s="5" t="s">
        <v>69</v>
      </c>
      <c r="C2" s="5" t="s">
        <v>34</v>
      </c>
      <c r="D2" s="5" t="s">
        <v>9</v>
      </c>
      <c r="E2" s="5" t="s">
        <v>17</v>
      </c>
      <c r="F2" s="5" t="s">
        <v>24</v>
      </c>
      <c r="G2" s="5" t="s">
        <v>11</v>
      </c>
      <c r="H2" s="6" t="s">
        <v>9</v>
      </c>
    </row>
    <row r="3" spans="1:10" ht="15.6" thickBot="1" x14ac:dyDescent="0.3">
      <c r="A3" s="4" t="s">
        <v>88</v>
      </c>
      <c r="B3" s="5" t="s">
        <v>69</v>
      </c>
      <c r="C3" s="5" t="s">
        <v>34</v>
      </c>
      <c r="D3" s="5" t="s">
        <v>9</v>
      </c>
      <c r="E3" s="5" t="s">
        <v>17</v>
      </c>
      <c r="F3" s="5" t="s">
        <v>24</v>
      </c>
      <c r="G3" s="5" t="s">
        <v>11</v>
      </c>
      <c r="H3" s="6" t="s">
        <v>9</v>
      </c>
      <c r="J3" s="16" t="s">
        <v>5</v>
      </c>
    </row>
    <row r="4" spans="1:10" x14ac:dyDescent="0.25">
      <c r="A4" s="4" t="s">
        <v>89</v>
      </c>
      <c r="B4" s="5" t="s">
        <v>69</v>
      </c>
      <c r="C4" s="5" t="s">
        <v>34</v>
      </c>
      <c r="D4" s="5" t="s">
        <v>9</v>
      </c>
      <c r="E4" s="5" t="s">
        <v>17</v>
      </c>
      <c r="F4" s="5" t="s">
        <v>10</v>
      </c>
      <c r="G4" s="5" t="s">
        <v>11</v>
      </c>
      <c r="H4" s="6" t="s">
        <v>9</v>
      </c>
      <c r="J4" s="6" t="s">
        <v>9</v>
      </c>
    </row>
    <row r="5" spans="1:10" x14ac:dyDescent="0.25">
      <c r="A5" s="4" t="s">
        <v>90</v>
      </c>
      <c r="B5" s="5" t="s">
        <v>69</v>
      </c>
      <c r="C5" s="5" t="s">
        <v>34</v>
      </c>
      <c r="D5" s="5" t="s">
        <v>11</v>
      </c>
      <c r="E5" s="5">
        <v>2</v>
      </c>
      <c r="F5" s="5" t="s">
        <v>24</v>
      </c>
      <c r="G5" s="5" t="s">
        <v>11</v>
      </c>
      <c r="H5" s="6" t="s">
        <v>9</v>
      </c>
    </row>
    <row r="6" spans="1:10" x14ac:dyDescent="0.25">
      <c r="A6" s="4" t="s">
        <v>91</v>
      </c>
      <c r="B6" s="5" t="s">
        <v>69</v>
      </c>
      <c r="C6" s="5" t="s">
        <v>34</v>
      </c>
      <c r="D6" s="5" t="s">
        <v>11</v>
      </c>
      <c r="E6" s="5">
        <v>2</v>
      </c>
      <c r="F6" s="5" t="s">
        <v>24</v>
      </c>
      <c r="G6" s="5" t="s">
        <v>11</v>
      </c>
      <c r="H6" s="6" t="s">
        <v>9</v>
      </c>
    </row>
    <row r="7" spans="1:10" x14ac:dyDescent="0.25">
      <c r="A7" s="4" t="s">
        <v>92</v>
      </c>
      <c r="B7" s="5" t="s">
        <v>69</v>
      </c>
      <c r="C7" s="5" t="s">
        <v>34</v>
      </c>
      <c r="D7" s="5" t="s">
        <v>11</v>
      </c>
      <c r="E7" s="5">
        <v>2</v>
      </c>
      <c r="F7" s="5" t="s">
        <v>10</v>
      </c>
      <c r="G7" s="5" t="s">
        <v>11</v>
      </c>
      <c r="H7" s="6" t="s">
        <v>9</v>
      </c>
    </row>
  </sheetData>
  <conditionalFormatting sqref="H2:H7">
    <cfRule type="containsText" dxfId="19" priority="2" operator="containsText" text="Yes">
      <formula>NOT(ISERROR(SEARCH("Yes",H2)))</formula>
    </cfRule>
  </conditionalFormatting>
  <conditionalFormatting sqref="J4">
    <cfRule type="containsText" dxfId="18" priority="1" operator="containsText" text="Yes">
      <formula>NOT(ISERROR(SEARCH("Yes",J4)))</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197BA-CEA5-4F6D-9042-8E33F00C0252}">
  <dimension ref="A1:X37"/>
  <sheetViews>
    <sheetView topLeftCell="J1" workbookViewId="0">
      <selection activeCell="T14" sqref="T14"/>
    </sheetView>
  </sheetViews>
  <sheetFormatPr defaultRowHeight="15" x14ac:dyDescent="0.25"/>
  <cols>
    <col min="6" max="6" width="11" bestFit="1" customWidth="1"/>
    <col min="7" max="7" width="14.7265625" bestFit="1" customWidth="1"/>
    <col min="10" max="10" width="11.81640625" bestFit="1" customWidth="1"/>
    <col min="11" max="11" width="12.36328125" bestFit="1" customWidth="1"/>
    <col min="12" max="12" width="4" bestFit="1" customWidth="1"/>
    <col min="13" max="13" width="7.81640625" bestFit="1" customWidth="1"/>
    <col min="15" max="15" width="23" customWidth="1"/>
    <col min="16" max="16" width="23.6328125" customWidth="1"/>
    <col min="17" max="17" width="9.26953125" customWidth="1"/>
    <col min="18" max="18" width="8.6328125" bestFit="1" customWidth="1"/>
    <col min="19" max="19" width="9.90625" bestFit="1" customWidth="1"/>
    <col min="20" max="20" width="9.453125" bestFit="1" customWidth="1"/>
    <col min="21" max="21" width="8.6328125" bestFit="1" customWidth="1"/>
  </cols>
  <sheetData>
    <row r="1" spans="1:24" ht="47.4" thickBot="1" x14ac:dyDescent="0.35">
      <c r="A1" s="14" t="s">
        <v>0</v>
      </c>
      <c r="B1" s="15" t="s">
        <v>1</v>
      </c>
      <c r="C1" s="15" t="s">
        <v>2</v>
      </c>
      <c r="D1" s="15" t="s">
        <v>3</v>
      </c>
      <c r="E1" s="15" t="s">
        <v>121</v>
      </c>
      <c r="F1" s="15" t="s">
        <v>122</v>
      </c>
      <c r="G1" s="15" t="s">
        <v>4</v>
      </c>
      <c r="H1" s="16" t="s">
        <v>5</v>
      </c>
      <c r="J1" s="95" t="s">
        <v>3</v>
      </c>
      <c r="K1" s="95"/>
      <c r="L1" s="95"/>
      <c r="M1" s="95"/>
      <c r="O1" s="39" t="s">
        <v>142</v>
      </c>
      <c r="P1" s="39" t="s">
        <v>143</v>
      </c>
    </row>
    <row r="2" spans="1:24" x14ac:dyDescent="0.25">
      <c r="A2" s="4" t="s">
        <v>76</v>
      </c>
      <c r="B2" s="5" t="s">
        <v>69</v>
      </c>
      <c r="C2" s="5" t="s">
        <v>28</v>
      </c>
      <c r="D2" s="5" t="s">
        <v>9</v>
      </c>
      <c r="E2" s="5" t="s">
        <v>17</v>
      </c>
      <c r="F2" s="5" t="s">
        <v>24</v>
      </c>
      <c r="G2" s="5" t="s">
        <v>11</v>
      </c>
      <c r="H2" s="6" t="s">
        <v>9</v>
      </c>
      <c r="J2" s="28" t="s">
        <v>129</v>
      </c>
      <c r="K2" s="28" t="s">
        <v>132</v>
      </c>
      <c r="O2" s="17"/>
      <c r="P2" s="17"/>
    </row>
    <row r="3" spans="1:24" x14ac:dyDescent="0.25">
      <c r="A3" s="4" t="s">
        <v>77</v>
      </c>
      <c r="B3" s="5" t="s">
        <v>69</v>
      </c>
      <c r="C3" s="5" t="s">
        <v>28</v>
      </c>
      <c r="D3" s="5" t="s">
        <v>9</v>
      </c>
      <c r="E3" s="5" t="s">
        <v>17</v>
      </c>
      <c r="F3" s="5" t="s">
        <v>10</v>
      </c>
      <c r="G3" s="5" t="s">
        <v>11</v>
      </c>
      <c r="H3" s="6" t="s">
        <v>9</v>
      </c>
      <c r="J3" s="28" t="s">
        <v>130</v>
      </c>
      <c r="K3" t="s">
        <v>11</v>
      </c>
      <c r="L3" t="s">
        <v>9</v>
      </c>
      <c r="M3" t="s">
        <v>131</v>
      </c>
      <c r="O3" s="17"/>
      <c r="P3" s="17"/>
      <c r="Q3" s="17">
        <v>0</v>
      </c>
      <c r="S3" s="92" t="s">
        <v>1</v>
      </c>
      <c r="T3" s="92"/>
      <c r="U3" s="92"/>
      <c r="V3" s="92"/>
    </row>
    <row r="4" spans="1:24" x14ac:dyDescent="0.25">
      <c r="A4" s="4" t="s">
        <v>78</v>
      </c>
      <c r="B4" s="5" t="s">
        <v>69</v>
      </c>
      <c r="C4" s="5" t="s">
        <v>28</v>
      </c>
      <c r="D4" s="5" t="s">
        <v>11</v>
      </c>
      <c r="E4" s="5">
        <v>1</v>
      </c>
      <c r="F4" s="5" t="s">
        <v>24</v>
      </c>
      <c r="G4" s="5" t="s">
        <v>11</v>
      </c>
      <c r="H4" s="6" t="s">
        <v>9</v>
      </c>
      <c r="J4" s="29" t="s">
        <v>11</v>
      </c>
      <c r="K4" s="27">
        <v>4</v>
      </c>
      <c r="L4" s="27">
        <v>5</v>
      </c>
      <c r="M4" s="27">
        <v>9</v>
      </c>
      <c r="O4" s="17">
        <f>IF($K4=0,"Leaf",IF($L4=0,"Leaf",-$L4/$M4*LOG($L4/$M4,2)-$K4/$M4*LOG($K4/$M4,2)))</f>
        <v>0.99107605983822222</v>
      </c>
      <c r="P4" s="17">
        <f>IF(ISNUMBER(O4),-M4/$M$6*$O4,$Q$3)</f>
        <v>-0.81088041259490917</v>
      </c>
      <c r="S4" s="89" t="s">
        <v>149</v>
      </c>
      <c r="T4" s="89"/>
      <c r="U4" s="89"/>
      <c r="V4" s="89"/>
    </row>
    <row r="5" spans="1:24" x14ac:dyDescent="0.25">
      <c r="A5" s="4" t="s">
        <v>79</v>
      </c>
      <c r="B5" s="5" t="s">
        <v>69</v>
      </c>
      <c r="C5" s="5" t="s">
        <v>28</v>
      </c>
      <c r="D5" s="5" t="s">
        <v>11</v>
      </c>
      <c r="E5" s="5" t="s">
        <v>17</v>
      </c>
      <c r="F5" s="5" t="s">
        <v>24</v>
      </c>
      <c r="G5" s="5" t="s">
        <v>11</v>
      </c>
      <c r="H5" s="6" t="s">
        <v>9</v>
      </c>
      <c r="J5" s="29" t="s">
        <v>9</v>
      </c>
      <c r="K5" s="27"/>
      <c r="L5" s="27">
        <v>2</v>
      </c>
      <c r="M5" s="27">
        <v>2</v>
      </c>
      <c r="O5" s="17" t="str">
        <f>IF($K5=0,"Leaf",IF($L5=0,"Leaf",-$L5/$M5*LOG($L5/$M5,2)-$K5/$M5*LOG($K5/$M5,2)))</f>
        <v>Leaf</v>
      </c>
      <c r="P5" s="17">
        <f>IF(ISNUMBER(O5),-M5/$M$6*$O5,$Q$3)</f>
        <v>0</v>
      </c>
      <c r="S5" s="32" t="s">
        <v>94</v>
      </c>
      <c r="T5" s="32" t="s">
        <v>55</v>
      </c>
      <c r="U5" s="32" t="s">
        <v>7</v>
      </c>
      <c r="V5" s="67" t="s">
        <v>69</v>
      </c>
    </row>
    <row r="6" spans="1:24" x14ac:dyDescent="0.25">
      <c r="A6" s="4" t="s">
        <v>80</v>
      </c>
      <c r="B6" s="5" t="s">
        <v>69</v>
      </c>
      <c r="C6" s="5" t="s">
        <v>28</v>
      </c>
      <c r="D6" s="5" t="s">
        <v>11</v>
      </c>
      <c r="E6" s="5" t="s">
        <v>17</v>
      </c>
      <c r="F6" s="5" t="s">
        <v>10</v>
      </c>
      <c r="G6" s="5" t="s">
        <v>11</v>
      </c>
      <c r="H6" s="6" t="s">
        <v>11</v>
      </c>
      <c r="J6" s="29" t="s">
        <v>131</v>
      </c>
      <c r="K6" s="27">
        <v>4</v>
      </c>
      <c r="L6" s="27">
        <v>7</v>
      </c>
      <c r="M6" s="27">
        <v>11</v>
      </c>
      <c r="O6" s="17">
        <f>IF($K6=0,"Leaf",IF($L6=0,"Leaf",-$L6/$M6*LOG($L6/$M6,2)-$K6/$M6*LOG($K6/$M6,2)))</f>
        <v>0.94566030460064021</v>
      </c>
      <c r="P6" s="46">
        <f>O6+SUM(P4:P5)</f>
        <v>0.13477989200573104</v>
      </c>
      <c r="T6" s="98" t="s">
        <v>181</v>
      </c>
      <c r="U6" s="98"/>
      <c r="V6" s="98"/>
      <c r="W6" s="98"/>
      <c r="X6" s="98"/>
    </row>
    <row r="7" spans="1:24" x14ac:dyDescent="0.25">
      <c r="A7" s="4" t="s">
        <v>81</v>
      </c>
      <c r="B7" s="5" t="s">
        <v>69</v>
      </c>
      <c r="C7" s="5" t="s">
        <v>28</v>
      </c>
      <c r="D7" s="5" t="s">
        <v>11</v>
      </c>
      <c r="E7" s="5" t="s">
        <v>17</v>
      </c>
      <c r="F7" s="5" t="s">
        <v>24</v>
      </c>
      <c r="G7" s="5" t="s">
        <v>9</v>
      </c>
      <c r="H7" s="6" t="s">
        <v>11</v>
      </c>
      <c r="O7" s="17"/>
      <c r="P7" s="17"/>
      <c r="T7" s="64" t="s">
        <v>145</v>
      </c>
      <c r="U7" s="17" t="s">
        <v>3</v>
      </c>
      <c r="V7" s="26" t="s">
        <v>146</v>
      </c>
      <c r="W7" s="17" t="s">
        <v>135</v>
      </c>
      <c r="X7" s="17" t="s">
        <v>147</v>
      </c>
    </row>
    <row r="8" spans="1:24" ht="15.6" x14ac:dyDescent="0.3">
      <c r="A8" s="4" t="s">
        <v>82</v>
      </c>
      <c r="B8" s="5" t="s">
        <v>69</v>
      </c>
      <c r="C8" s="5" t="s">
        <v>28</v>
      </c>
      <c r="D8" s="5" t="s">
        <v>11</v>
      </c>
      <c r="E8" s="5" t="s">
        <v>17</v>
      </c>
      <c r="F8" s="5" t="s">
        <v>24</v>
      </c>
      <c r="G8" s="5" t="s">
        <v>9</v>
      </c>
      <c r="H8" s="6" t="s">
        <v>9</v>
      </c>
      <c r="J8" s="95" t="s">
        <v>136</v>
      </c>
      <c r="K8" s="95"/>
      <c r="L8" s="95"/>
      <c r="M8" s="95"/>
      <c r="O8" s="17"/>
      <c r="P8" s="17"/>
      <c r="R8" s="98" t="s">
        <v>193</v>
      </c>
      <c r="S8" s="98"/>
      <c r="T8" s="98"/>
      <c r="U8" s="98"/>
    </row>
    <row r="9" spans="1:24" x14ac:dyDescent="0.25">
      <c r="A9" s="4" t="s">
        <v>83</v>
      </c>
      <c r="B9" s="5" t="s">
        <v>69</v>
      </c>
      <c r="C9" s="5" t="s">
        <v>28</v>
      </c>
      <c r="D9" s="5" t="s">
        <v>11</v>
      </c>
      <c r="E9" s="5" t="s">
        <v>17</v>
      </c>
      <c r="F9" s="5" t="s">
        <v>10</v>
      </c>
      <c r="G9" s="5" t="s">
        <v>9</v>
      </c>
      <c r="H9" s="6" t="s">
        <v>9</v>
      </c>
      <c r="J9" s="28" t="s">
        <v>129</v>
      </c>
      <c r="K9" s="28" t="s">
        <v>132</v>
      </c>
      <c r="O9" s="17"/>
      <c r="P9" s="17"/>
      <c r="R9" s="55" t="s">
        <v>8</v>
      </c>
      <c r="S9" s="55" t="s">
        <v>34</v>
      </c>
      <c r="T9" s="64" t="s">
        <v>28</v>
      </c>
      <c r="U9" s="55" t="s">
        <v>16</v>
      </c>
    </row>
    <row r="10" spans="1:24" x14ac:dyDescent="0.25">
      <c r="A10" s="4" t="s">
        <v>84</v>
      </c>
      <c r="B10" s="5" t="s">
        <v>69</v>
      </c>
      <c r="C10" s="5" t="s">
        <v>28</v>
      </c>
      <c r="D10" s="5" t="s">
        <v>11</v>
      </c>
      <c r="E10" s="5" t="s">
        <v>17</v>
      </c>
      <c r="F10" s="5" t="s">
        <v>24</v>
      </c>
      <c r="G10" s="5" t="s">
        <v>11</v>
      </c>
      <c r="H10" s="6" t="s">
        <v>11</v>
      </c>
      <c r="J10" s="28" t="s">
        <v>130</v>
      </c>
      <c r="K10" t="s">
        <v>11</v>
      </c>
      <c r="L10" t="s">
        <v>9</v>
      </c>
      <c r="M10" t="s">
        <v>131</v>
      </c>
      <c r="O10" s="17"/>
      <c r="P10" s="17"/>
      <c r="R10" s="69" t="s">
        <v>165</v>
      </c>
      <c r="S10" s="69" t="s">
        <v>165</v>
      </c>
      <c r="T10" s="82" t="s">
        <v>167</v>
      </c>
    </row>
    <row r="11" spans="1:24" x14ac:dyDescent="0.25">
      <c r="A11" s="4" t="s">
        <v>85</v>
      </c>
      <c r="B11" s="5" t="s">
        <v>69</v>
      </c>
      <c r="C11" s="5" t="s">
        <v>28</v>
      </c>
      <c r="D11" s="5" t="s">
        <v>11</v>
      </c>
      <c r="E11" s="5" t="s">
        <v>17</v>
      </c>
      <c r="F11" s="5" t="s">
        <v>10</v>
      </c>
      <c r="G11" s="5" t="s">
        <v>11</v>
      </c>
      <c r="H11" s="6" t="s">
        <v>11</v>
      </c>
      <c r="J11" s="29">
        <v>1</v>
      </c>
      <c r="K11" s="27"/>
      <c r="L11" s="27">
        <v>1</v>
      </c>
      <c r="M11" s="27">
        <v>1</v>
      </c>
      <c r="O11" s="17" t="str">
        <f t="shared" ref="O11:O28" si="0">IF($K11=0,"Leaf",IF($L11=0,"Leaf",-$L11/$M11*LOG($L11/$M11,2)-$K11/$M11*LOG($K11/$M11,2)))</f>
        <v>Leaf</v>
      </c>
      <c r="P11" s="17">
        <f t="shared" ref="P11:P27" si="1">IF(ISNUMBER(O11),-M11/$M$6*$O11,$Q$3)</f>
        <v>0</v>
      </c>
      <c r="S11" s="17" t="s">
        <v>192</v>
      </c>
      <c r="T11" s="82" t="s">
        <v>194</v>
      </c>
    </row>
    <row r="12" spans="1:24" x14ac:dyDescent="0.25">
      <c r="A12" s="4" t="s">
        <v>86</v>
      </c>
      <c r="B12" s="5" t="s">
        <v>69</v>
      </c>
      <c r="C12" s="5" t="s">
        <v>28</v>
      </c>
      <c r="D12" s="5" t="s">
        <v>11</v>
      </c>
      <c r="E12" s="5">
        <v>2</v>
      </c>
      <c r="F12" s="5" t="s">
        <v>24</v>
      </c>
      <c r="G12" s="5" t="s">
        <v>11</v>
      </c>
      <c r="H12" s="6" t="s">
        <v>9</v>
      </c>
      <c r="J12" s="29">
        <v>2</v>
      </c>
      <c r="K12" s="27"/>
      <c r="L12" s="27">
        <v>1</v>
      </c>
      <c r="M12" s="27">
        <v>1</v>
      </c>
      <c r="O12" s="17" t="str">
        <f t="shared" si="0"/>
        <v>Leaf</v>
      </c>
      <c r="P12" s="17">
        <f t="shared" si="1"/>
        <v>0</v>
      </c>
      <c r="S12" s="17" t="s">
        <v>135</v>
      </c>
      <c r="T12" s="64" t="s">
        <v>3</v>
      </c>
      <c r="U12" s="17" t="s">
        <v>148</v>
      </c>
    </row>
    <row r="13" spans="1:24" x14ac:dyDescent="0.25">
      <c r="J13" s="29" t="s">
        <v>17</v>
      </c>
      <c r="K13" s="27">
        <v>4</v>
      </c>
      <c r="L13" s="27">
        <v>5</v>
      </c>
      <c r="M13" s="27">
        <v>9</v>
      </c>
      <c r="O13" s="17">
        <f t="shared" si="0"/>
        <v>0.99107605983822222</v>
      </c>
      <c r="P13" s="17">
        <f>IF(ISNUMBER(O13),-M13/$M$6*$O13,$Q$3)</f>
        <v>-0.81088041259490917</v>
      </c>
      <c r="T13" s="82" t="s">
        <v>150</v>
      </c>
    </row>
    <row r="14" spans="1:24" x14ac:dyDescent="0.25">
      <c r="J14" s="29" t="s">
        <v>131</v>
      </c>
      <c r="K14" s="27">
        <v>4</v>
      </c>
      <c r="L14" s="27">
        <v>7</v>
      </c>
      <c r="M14" s="27">
        <v>11</v>
      </c>
      <c r="O14" s="17">
        <f t="shared" si="0"/>
        <v>0.94566030460064021</v>
      </c>
      <c r="P14" s="51">
        <f>O14+SUM(P11:P13)</f>
        <v>0.13477989200573104</v>
      </c>
      <c r="S14" s="64" t="s">
        <v>195</v>
      </c>
      <c r="T14" s="68" t="s">
        <v>196</v>
      </c>
    </row>
    <row r="15" spans="1:24" x14ac:dyDescent="0.25">
      <c r="O15" s="26"/>
      <c r="P15" s="17"/>
      <c r="S15" s="69" t="s">
        <v>165</v>
      </c>
    </row>
    <row r="16" spans="1:24" ht="15.6" x14ac:dyDescent="0.3">
      <c r="J16" s="95" t="s">
        <v>135</v>
      </c>
      <c r="K16" s="95"/>
      <c r="L16" s="95"/>
      <c r="M16" s="95"/>
      <c r="O16" s="26"/>
      <c r="P16" s="17"/>
    </row>
    <row r="17" spans="10:16" x14ac:dyDescent="0.25">
      <c r="J17" s="28" t="s">
        <v>129</v>
      </c>
      <c r="K17" s="28" t="s">
        <v>132</v>
      </c>
      <c r="O17" s="26"/>
      <c r="P17" s="17"/>
    </row>
    <row r="18" spans="10:16" x14ac:dyDescent="0.25">
      <c r="J18" s="28" t="s">
        <v>130</v>
      </c>
      <c r="K18" t="s">
        <v>11</v>
      </c>
      <c r="L18" t="s">
        <v>9</v>
      </c>
      <c r="M18" t="s">
        <v>131</v>
      </c>
      <c r="O18" s="26"/>
      <c r="P18" s="17"/>
    </row>
    <row r="19" spans="10:16" x14ac:dyDescent="0.25">
      <c r="J19" s="29" t="s">
        <v>24</v>
      </c>
      <c r="K19" s="27">
        <v>2</v>
      </c>
      <c r="L19" s="27">
        <v>5</v>
      </c>
      <c r="M19" s="27">
        <v>7</v>
      </c>
      <c r="O19" s="17">
        <f t="shared" si="0"/>
        <v>0.863120568566631</v>
      </c>
      <c r="P19" s="17">
        <f t="shared" si="1"/>
        <v>-0.54925854363331061</v>
      </c>
    </row>
    <row r="20" spans="10:16" x14ac:dyDescent="0.25">
      <c r="J20" s="29" t="s">
        <v>10</v>
      </c>
      <c r="K20" s="27">
        <v>2</v>
      </c>
      <c r="L20" s="27">
        <v>2</v>
      </c>
      <c r="M20" s="27">
        <v>4</v>
      </c>
      <c r="O20" s="17">
        <f t="shared" si="0"/>
        <v>1</v>
      </c>
      <c r="P20" s="17">
        <f t="shared" si="1"/>
        <v>-0.36363636363636365</v>
      </c>
    </row>
    <row r="21" spans="10:16" x14ac:dyDescent="0.25">
      <c r="J21" s="29" t="s">
        <v>131</v>
      </c>
      <c r="K21" s="27">
        <v>4</v>
      </c>
      <c r="L21" s="27">
        <v>7</v>
      </c>
      <c r="M21" s="27">
        <v>11</v>
      </c>
      <c r="O21" s="17">
        <f t="shared" si="0"/>
        <v>0.94566030460064021</v>
      </c>
      <c r="P21" s="51">
        <f>O21+SUM(P19:P20)</f>
        <v>3.2765397330965951E-2</v>
      </c>
    </row>
    <row r="22" spans="10:16" x14ac:dyDescent="0.25">
      <c r="O22" s="26"/>
      <c r="P22" s="17"/>
    </row>
    <row r="23" spans="10:16" ht="15.6" x14ac:dyDescent="0.3">
      <c r="J23" s="95" t="s">
        <v>148</v>
      </c>
      <c r="K23" s="95"/>
      <c r="L23" s="95"/>
      <c r="M23" s="95"/>
      <c r="O23" s="26"/>
      <c r="P23" s="17"/>
    </row>
    <row r="24" spans="10:16" x14ac:dyDescent="0.25">
      <c r="J24" s="28" t="s">
        <v>129</v>
      </c>
      <c r="K24" s="28" t="s">
        <v>132</v>
      </c>
      <c r="O24" s="26"/>
      <c r="P24" s="17"/>
    </row>
    <row r="25" spans="10:16" x14ac:dyDescent="0.25">
      <c r="J25" s="28" t="s">
        <v>130</v>
      </c>
      <c r="K25" t="s">
        <v>11</v>
      </c>
      <c r="L25" t="s">
        <v>9</v>
      </c>
      <c r="M25" t="s">
        <v>131</v>
      </c>
      <c r="O25" s="17"/>
      <c r="P25" s="17"/>
    </row>
    <row r="26" spans="10:16" x14ac:dyDescent="0.25">
      <c r="J26" s="29" t="s">
        <v>11</v>
      </c>
      <c r="K26" s="27">
        <v>3</v>
      </c>
      <c r="L26" s="27">
        <v>5</v>
      </c>
      <c r="M26" s="27">
        <v>8</v>
      </c>
      <c r="O26" s="17">
        <f t="shared" si="0"/>
        <v>0.95443400292496494</v>
      </c>
      <c r="P26" s="17">
        <f t="shared" si="1"/>
        <v>-0.69413382030906545</v>
      </c>
    </row>
    <row r="27" spans="10:16" x14ac:dyDescent="0.25">
      <c r="J27" s="29" t="s">
        <v>9</v>
      </c>
      <c r="K27" s="27">
        <v>1</v>
      </c>
      <c r="L27" s="27">
        <v>2</v>
      </c>
      <c r="M27" s="27">
        <v>3</v>
      </c>
      <c r="O27" s="17">
        <f t="shared" si="0"/>
        <v>0.91829583405448956</v>
      </c>
      <c r="P27" s="17">
        <f t="shared" si="1"/>
        <v>-0.25044431837849712</v>
      </c>
    </row>
    <row r="28" spans="10:16" x14ac:dyDescent="0.25">
      <c r="J28" s="29" t="s">
        <v>131</v>
      </c>
      <c r="K28" s="27">
        <v>4</v>
      </c>
      <c r="L28" s="27">
        <v>7</v>
      </c>
      <c r="M28" s="27">
        <v>11</v>
      </c>
      <c r="O28" s="17">
        <f t="shared" si="0"/>
        <v>0.94566030460064021</v>
      </c>
      <c r="P28" s="51">
        <f>O28+SUM(P26:P27)</f>
        <v>1.0821659130776373E-3</v>
      </c>
    </row>
    <row r="29" spans="10:16" x14ac:dyDescent="0.25">
      <c r="O29" s="63"/>
      <c r="P29" s="63"/>
    </row>
    <row r="30" spans="10:16" x14ac:dyDescent="0.25">
      <c r="O30" s="63"/>
      <c r="P30" s="53"/>
    </row>
    <row r="31" spans="10:16" x14ac:dyDescent="0.25">
      <c r="O31" s="17"/>
      <c r="P31" s="17"/>
    </row>
    <row r="32" spans="10:16" x14ac:dyDescent="0.25">
      <c r="O32" s="17"/>
      <c r="P32" s="17"/>
    </row>
    <row r="33" spans="15:16" x14ac:dyDescent="0.25">
      <c r="O33" s="17"/>
      <c r="P33" s="17"/>
    </row>
    <row r="34" spans="15:16" x14ac:dyDescent="0.25">
      <c r="O34" s="17"/>
      <c r="P34" s="17"/>
    </row>
    <row r="35" spans="15:16" x14ac:dyDescent="0.25">
      <c r="O35" s="17" t="str">
        <f t="shared" ref="O35:O37" si="2">IF($K35=0,"Leaf",IF($L35=0,"Leaf",-$L35/$M35*LOG($L35/$M35,2)-$K35/$M35*LOG($K35/$M35,2)))</f>
        <v>Leaf</v>
      </c>
      <c r="P35" s="17">
        <f t="shared" ref="P35:P36" si="3">IF(ISNUMBER(O35),-M35/$M$8*$O35,$Q$3)</f>
        <v>0</v>
      </c>
    </row>
    <row r="36" spans="15:16" x14ac:dyDescent="0.25">
      <c r="O36" s="17" t="str">
        <f t="shared" si="2"/>
        <v>Leaf</v>
      </c>
      <c r="P36" s="17">
        <f t="shared" si="3"/>
        <v>0</v>
      </c>
    </row>
    <row r="37" spans="15:16" x14ac:dyDescent="0.25">
      <c r="O37" s="17" t="str">
        <f t="shared" si="2"/>
        <v>Leaf</v>
      </c>
      <c r="P37" s="51" t="e">
        <f>O37+SUM(P35:P36)</f>
        <v>#VALUE!</v>
      </c>
    </row>
  </sheetData>
  <autoFilter ref="A1:H12" xr:uid="{86930D37-B9AA-42B8-9797-23EB5C757799}"/>
  <mergeCells count="8">
    <mergeCell ref="J1:M1"/>
    <mergeCell ref="J8:M8"/>
    <mergeCell ref="J16:M16"/>
    <mergeCell ref="J23:M23"/>
    <mergeCell ref="S3:V3"/>
    <mergeCell ref="S4:V4"/>
    <mergeCell ref="T6:X6"/>
    <mergeCell ref="R8:U8"/>
  </mergeCells>
  <conditionalFormatting sqref="H2:H12">
    <cfRule type="containsText" dxfId="17" priority="3" operator="containsText" text="Yes">
      <formula>NOT(ISERROR(SEARCH("Yes",H2)))</formula>
    </cfRule>
  </conditionalFormatting>
  <conditionalFormatting sqref="S5:V5">
    <cfRule type="containsText" dxfId="16" priority="2" operator="containsText" text="Yes">
      <formula>NOT(ISERROR(SEARCH("Yes",S5)))</formula>
    </cfRule>
  </conditionalFormatting>
  <conditionalFormatting sqref="S4">
    <cfRule type="containsText" dxfId="15" priority="1" operator="containsText" text="Yes">
      <formula>NOT(ISERROR(SEARCH("Yes",S4)))</formula>
    </cfRule>
  </conditionalFormatting>
  <hyperlinks>
    <hyperlink ref="S3:V3" location="'Car Type'!A1" display="Car Type" xr:uid="{5AC03EB4-A768-434C-B31B-2D36F730658B}"/>
    <hyperlink ref="U5" location="Family!A1" display="Family" xr:uid="{EE9BD84A-C419-4513-8DDC-4E062D7A62F5}"/>
    <hyperlink ref="T5" location="Executive!A1" display="Executive" xr:uid="{FD20DCBF-E5A3-4A34-A220-7049E729C570}"/>
    <hyperlink ref="S5" location="Compact!A1" display="Compact" xr:uid="{B60C1E54-B72B-4ECE-8207-1B073FFC56BA}"/>
    <hyperlink ref="R9" location="'SUV&gt;New'!A1" display="New" xr:uid="{DF6C9C1F-F747-4406-89B6-F2D0693EBCFB}"/>
    <hyperlink ref="S9" location="'SUV&gt;08-11'!A1" display="2008-2011" xr:uid="{43A5C04E-E5BB-4F4A-9A64-71F9D585A939}"/>
    <hyperlink ref="V5" location="SUV!A1" display="SUV" xr:uid="{A271A0B3-9B29-4F23-839B-224C4B18E30D}"/>
    <hyperlink ref="T14" location="'SUV&gt;12-14&gt;M=N'!A1" display="Mobileye=No" xr:uid="{BE93C63F-F98A-4182-A9D4-888B06E28C67}"/>
    <hyperlink ref="U9" location="'SUV&gt;15-16'!A1" display="2015-2016" xr:uid="{728BD9A4-FBB3-4C65-8121-5E9D04867685}"/>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96A69-15ED-45E1-BD0D-BA903D7052BD}">
  <dimension ref="A1:X22"/>
  <sheetViews>
    <sheetView topLeftCell="J1" workbookViewId="0">
      <selection activeCell="T16" sqref="T16"/>
    </sheetView>
  </sheetViews>
  <sheetFormatPr defaultRowHeight="15" x14ac:dyDescent="0.25"/>
  <cols>
    <col min="6" max="6" width="11" bestFit="1" customWidth="1"/>
    <col min="7" max="7" width="14.7265625" bestFit="1" customWidth="1"/>
    <col min="10" max="10" width="11.81640625" bestFit="1" customWidth="1"/>
    <col min="11" max="11" width="12.36328125" bestFit="1" customWidth="1"/>
    <col min="12" max="12" width="4" bestFit="1" customWidth="1"/>
    <col min="13" max="13" width="7.81640625" bestFit="1" customWidth="1"/>
    <col min="14" max="14" width="4.08984375" bestFit="1" customWidth="1"/>
    <col min="15" max="15" width="27.90625" customWidth="1"/>
    <col min="16" max="16" width="27.1796875" customWidth="1"/>
    <col min="17" max="17" width="4.08984375" bestFit="1" customWidth="1"/>
    <col min="18" max="18" width="8.6328125" bestFit="1" customWidth="1"/>
    <col min="19" max="19" width="9.90625" bestFit="1" customWidth="1"/>
    <col min="20" max="20" width="9.453125" bestFit="1" customWidth="1"/>
    <col min="21" max="21" width="8.6328125" bestFit="1" customWidth="1"/>
    <col min="22" max="22" width="9.08984375" bestFit="1" customWidth="1"/>
  </cols>
  <sheetData>
    <row r="1" spans="1:24" ht="31.8" thickBot="1" x14ac:dyDescent="0.35">
      <c r="A1" s="14" t="s">
        <v>0</v>
      </c>
      <c r="B1" s="15" t="s">
        <v>1</v>
      </c>
      <c r="C1" s="15" t="s">
        <v>2</v>
      </c>
      <c r="D1" s="15" t="s">
        <v>3</v>
      </c>
      <c r="E1" s="15" t="s">
        <v>121</v>
      </c>
      <c r="F1" s="15" t="s">
        <v>122</v>
      </c>
      <c r="G1" s="15" t="s">
        <v>4</v>
      </c>
      <c r="H1" s="16" t="s">
        <v>5</v>
      </c>
      <c r="J1" s="95" t="s">
        <v>136</v>
      </c>
      <c r="K1" s="95"/>
      <c r="L1" s="95"/>
      <c r="M1" s="95"/>
      <c r="O1" s="39" t="s">
        <v>142</v>
      </c>
      <c r="P1" s="39" t="s">
        <v>143</v>
      </c>
    </row>
    <row r="2" spans="1:24" x14ac:dyDescent="0.25">
      <c r="A2" s="4" t="s">
        <v>78</v>
      </c>
      <c r="B2" s="5" t="s">
        <v>69</v>
      </c>
      <c r="C2" s="5" t="s">
        <v>28</v>
      </c>
      <c r="D2" s="5" t="s">
        <v>11</v>
      </c>
      <c r="E2" s="5">
        <v>1</v>
      </c>
      <c r="F2" s="5" t="s">
        <v>24</v>
      </c>
      <c r="G2" s="5" t="s">
        <v>11</v>
      </c>
      <c r="H2" s="6" t="s">
        <v>9</v>
      </c>
      <c r="J2" s="28" t="s">
        <v>129</v>
      </c>
      <c r="K2" s="28" t="s">
        <v>132</v>
      </c>
      <c r="O2" s="17"/>
      <c r="P2" s="17"/>
    </row>
    <row r="3" spans="1:24" x14ac:dyDescent="0.25">
      <c r="A3" s="4" t="s">
        <v>79</v>
      </c>
      <c r="B3" s="5" t="s">
        <v>69</v>
      </c>
      <c r="C3" s="5" t="s">
        <v>28</v>
      </c>
      <c r="D3" s="5" t="s">
        <v>11</v>
      </c>
      <c r="E3" s="5" t="s">
        <v>17</v>
      </c>
      <c r="F3" s="5" t="s">
        <v>24</v>
      </c>
      <c r="G3" s="5" t="s">
        <v>11</v>
      </c>
      <c r="H3" s="6" t="s">
        <v>9</v>
      </c>
      <c r="J3" s="28" t="s">
        <v>130</v>
      </c>
      <c r="K3" t="s">
        <v>11</v>
      </c>
      <c r="L3" t="s">
        <v>9</v>
      </c>
      <c r="M3" t="s">
        <v>131</v>
      </c>
      <c r="O3" s="17"/>
      <c r="P3" s="17"/>
      <c r="Q3" s="17">
        <v>0</v>
      </c>
      <c r="S3" s="92" t="s">
        <v>1</v>
      </c>
      <c r="T3" s="92"/>
      <c r="U3" s="92"/>
      <c r="V3" s="92"/>
    </row>
    <row r="4" spans="1:24" x14ac:dyDescent="0.25">
      <c r="A4" s="4" t="s">
        <v>80</v>
      </c>
      <c r="B4" s="5" t="s">
        <v>69</v>
      </c>
      <c r="C4" s="5" t="s">
        <v>28</v>
      </c>
      <c r="D4" s="5" t="s">
        <v>11</v>
      </c>
      <c r="E4" s="5" t="s">
        <v>17</v>
      </c>
      <c r="F4" s="5" t="s">
        <v>10</v>
      </c>
      <c r="G4" s="5" t="s">
        <v>11</v>
      </c>
      <c r="H4" s="6" t="s">
        <v>11</v>
      </c>
      <c r="J4" s="29">
        <v>1</v>
      </c>
      <c r="K4" s="27"/>
      <c r="L4" s="27">
        <v>1</v>
      </c>
      <c r="M4" s="27">
        <v>1</v>
      </c>
      <c r="O4" s="17" t="str">
        <f>IF($K4=0,"Leaf",IF($L4=0,"Leaf",-$L4/$M4*LOG($L4/$M4,2)-$K4/$M4*LOG($K4/$M4,2)))</f>
        <v>Leaf</v>
      </c>
      <c r="P4" s="17">
        <f>IF(ISNUMBER(O4),-M4/$M$7*$O4,$Q$3)</f>
        <v>0</v>
      </c>
      <c r="S4" s="89" t="s">
        <v>149</v>
      </c>
      <c r="T4" s="89"/>
      <c r="U4" s="89"/>
      <c r="V4" s="89"/>
    </row>
    <row r="5" spans="1:24" x14ac:dyDescent="0.25">
      <c r="A5" s="4" t="s">
        <v>81</v>
      </c>
      <c r="B5" s="5" t="s">
        <v>69</v>
      </c>
      <c r="C5" s="5" t="s">
        <v>28</v>
      </c>
      <c r="D5" s="5" t="s">
        <v>11</v>
      </c>
      <c r="E5" s="5" t="s">
        <v>17</v>
      </c>
      <c r="F5" s="5" t="s">
        <v>24</v>
      </c>
      <c r="G5" s="5" t="s">
        <v>9</v>
      </c>
      <c r="H5" s="6" t="s">
        <v>11</v>
      </c>
      <c r="J5" s="29">
        <v>2</v>
      </c>
      <c r="K5" s="27"/>
      <c r="L5" s="27">
        <v>1</v>
      </c>
      <c r="M5" s="27">
        <v>1</v>
      </c>
      <c r="O5" s="17" t="str">
        <f>IF($K5=0,"Leaf",IF($L5=0,"Leaf",-$L5/$M5*LOG($L5/$M5,2)-$K5/$M5*LOG($K5/$M5,2)))</f>
        <v>Leaf</v>
      </c>
      <c r="P5" s="17">
        <f t="shared" ref="P5" si="0">IF(ISNUMBER(O5),-M5/$M$7*$O5,$Q$3)</f>
        <v>0</v>
      </c>
      <c r="S5" s="32" t="s">
        <v>94</v>
      </c>
      <c r="T5" s="32" t="s">
        <v>55</v>
      </c>
      <c r="U5" s="32" t="s">
        <v>7</v>
      </c>
      <c r="V5" s="67" t="s">
        <v>69</v>
      </c>
    </row>
    <row r="6" spans="1:24" x14ac:dyDescent="0.25">
      <c r="A6" s="4" t="s">
        <v>82</v>
      </c>
      <c r="B6" s="5" t="s">
        <v>69</v>
      </c>
      <c r="C6" s="5" t="s">
        <v>28</v>
      </c>
      <c r="D6" s="5" t="s">
        <v>11</v>
      </c>
      <c r="E6" s="5" t="s">
        <v>17</v>
      </c>
      <c r="F6" s="5" t="s">
        <v>24</v>
      </c>
      <c r="G6" s="5" t="s">
        <v>9</v>
      </c>
      <c r="H6" s="6" t="s">
        <v>9</v>
      </c>
      <c r="J6" s="29" t="s">
        <v>17</v>
      </c>
      <c r="K6" s="27">
        <v>4</v>
      </c>
      <c r="L6" s="27">
        <v>3</v>
      </c>
      <c r="M6" s="27">
        <v>7</v>
      </c>
      <c r="O6" s="17">
        <f>IF($K6=0,"Leaf",IF($L6=0,"Leaf",-$L6/$M6*LOG($L6/$M6,2)-$K6/$M6*LOG($K6/$M6,2)))</f>
        <v>0.98522813603425163</v>
      </c>
      <c r="P6" s="17">
        <f>IF(ISNUMBER(O6),-M6/$M$7*$O6,$Q$3)</f>
        <v>-0.76628855024886244</v>
      </c>
      <c r="T6" s="98" t="s">
        <v>181</v>
      </c>
      <c r="U6" s="98"/>
      <c r="V6" s="98"/>
      <c r="W6" s="98"/>
      <c r="X6" s="98"/>
    </row>
    <row r="7" spans="1:24" x14ac:dyDescent="0.25">
      <c r="A7" s="4" t="s">
        <v>83</v>
      </c>
      <c r="B7" s="5" t="s">
        <v>69</v>
      </c>
      <c r="C7" s="5" t="s">
        <v>28</v>
      </c>
      <c r="D7" s="5" t="s">
        <v>11</v>
      </c>
      <c r="E7" s="5" t="s">
        <v>17</v>
      </c>
      <c r="F7" s="5" t="s">
        <v>10</v>
      </c>
      <c r="G7" s="5" t="s">
        <v>9</v>
      </c>
      <c r="H7" s="6" t="s">
        <v>9</v>
      </c>
      <c r="J7" s="29" t="s">
        <v>131</v>
      </c>
      <c r="K7" s="27">
        <v>4</v>
      </c>
      <c r="L7" s="27">
        <v>5</v>
      </c>
      <c r="M7" s="27">
        <v>9</v>
      </c>
      <c r="O7" s="17">
        <f>IF($K7=0,"Leaf",IF($L7=0,"Leaf",-$L7/$M7*LOG($L7/$M7,2)-$K7/$M7*LOG($K7/$M7,2)))</f>
        <v>0.99107605983822222</v>
      </c>
      <c r="P7" s="46">
        <f>O7+SUM(P4:P6)</f>
        <v>0.22478750958935978</v>
      </c>
      <c r="T7" s="64" t="s">
        <v>145</v>
      </c>
      <c r="U7" s="17" t="s">
        <v>3</v>
      </c>
      <c r="V7" s="26" t="s">
        <v>146</v>
      </c>
      <c r="W7" s="17" t="s">
        <v>135</v>
      </c>
      <c r="X7" s="17" t="s">
        <v>147</v>
      </c>
    </row>
    <row r="8" spans="1:24" x14ac:dyDescent="0.25">
      <c r="A8" s="4" t="s">
        <v>84</v>
      </c>
      <c r="B8" s="5" t="s">
        <v>69</v>
      </c>
      <c r="C8" s="5" t="s">
        <v>28</v>
      </c>
      <c r="D8" s="5" t="s">
        <v>11</v>
      </c>
      <c r="E8" s="5" t="s">
        <v>17</v>
      </c>
      <c r="F8" s="5" t="s">
        <v>24</v>
      </c>
      <c r="G8" s="5" t="s">
        <v>11</v>
      </c>
      <c r="H8" s="6" t="s">
        <v>11</v>
      </c>
      <c r="O8" s="17"/>
      <c r="P8" s="17"/>
      <c r="R8" s="98" t="s">
        <v>193</v>
      </c>
      <c r="S8" s="98"/>
      <c r="T8" s="98"/>
      <c r="U8" s="98"/>
    </row>
    <row r="9" spans="1:24" ht="15.6" x14ac:dyDescent="0.3">
      <c r="A9" s="4" t="s">
        <v>85</v>
      </c>
      <c r="B9" s="5" t="s">
        <v>69</v>
      </c>
      <c r="C9" s="5" t="s">
        <v>28</v>
      </c>
      <c r="D9" s="5" t="s">
        <v>11</v>
      </c>
      <c r="E9" s="5" t="s">
        <v>17</v>
      </c>
      <c r="F9" s="5" t="s">
        <v>10</v>
      </c>
      <c r="G9" s="5" t="s">
        <v>11</v>
      </c>
      <c r="H9" s="6" t="s">
        <v>11</v>
      </c>
      <c r="J9" s="95" t="s">
        <v>135</v>
      </c>
      <c r="K9" s="95"/>
      <c r="L9" s="95"/>
      <c r="M9" s="95"/>
      <c r="O9" s="17"/>
      <c r="P9" s="17"/>
      <c r="R9" s="55" t="s">
        <v>8</v>
      </c>
      <c r="S9" s="55" t="s">
        <v>34</v>
      </c>
      <c r="T9" s="68" t="s">
        <v>28</v>
      </c>
      <c r="U9" s="55" t="s">
        <v>16</v>
      </c>
    </row>
    <row r="10" spans="1:24" x14ac:dyDescent="0.25">
      <c r="A10" s="4" t="s">
        <v>86</v>
      </c>
      <c r="B10" s="5" t="s">
        <v>69</v>
      </c>
      <c r="C10" s="5" t="s">
        <v>28</v>
      </c>
      <c r="D10" s="5" t="s">
        <v>11</v>
      </c>
      <c r="E10" s="5">
        <v>2</v>
      </c>
      <c r="F10" s="5" t="s">
        <v>24</v>
      </c>
      <c r="G10" s="5" t="s">
        <v>11</v>
      </c>
      <c r="H10" s="6" t="s">
        <v>9</v>
      </c>
      <c r="J10" s="28" t="s">
        <v>129</v>
      </c>
      <c r="K10" s="28" t="s">
        <v>132</v>
      </c>
      <c r="O10" s="17"/>
      <c r="P10" s="17"/>
      <c r="R10" s="69" t="s">
        <v>165</v>
      </c>
      <c r="S10" s="69" t="s">
        <v>165</v>
      </c>
      <c r="T10" s="82" t="s">
        <v>167</v>
      </c>
    </row>
    <row r="11" spans="1:24" x14ac:dyDescent="0.25">
      <c r="J11" s="28" t="s">
        <v>130</v>
      </c>
      <c r="K11" t="s">
        <v>11</v>
      </c>
      <c r="L11" t="s">
        <v>9</v>
      </c>
      <c r="M11" t="s">
        <v>131</v>
      </c>
      <c r="O11" s="17"/>
      <c r="P11" s="17"/>
      <c r="S11" s="17" t="s">
        <v>192</v>
      </c>
      <c r="T11" s="82" t="s">
        <v>194</v>
      </c>
    </row>
    <row r="12" spans="1:24" x14ac:dyDescent="0.25">
      <c r="J12" s="29" t="s">
        <v>24</v>
      </c>
      <c r="K12" s="27">
        <v>2</v>
      </c>
      <c r="L12" s="27">
        <v>4</v>
      </c>
      <c r="M12" s="27">
        <v>6</v>
      </c>
      <c r="O12" s="17">
        <f t="shared" ref="O12:O21" si="1">IF($K12=0,"Leaf",IF($L12=0,"Leaf",-$L12/$M12*LOG($L12/$M12,2)-$K12/$M12*LOG($K12/$M12,2)))</f>
        <v>0.91829583405448956</v>
      </c>
      <c r="P12" s="17">
        <f>IF(ISNUMBER(O12),-M12/$M$7*$O12,$Q$3)</f>
        <v>-0.61219722270299304</v>
      </c>
      <c r="S12" s="17" t="s">
        <v>135</v>
      </c>
      <c r="T12" s="64" t="s">
        <v>3</v>
      </c>
      <c r="U12" s="17" t="s">
        <v>148</v>
      </c>
    </row>
    <row r="13" spans="1:24" x14ac:dyDescent="0.25">
      <c r="J13" s="29" t="s">
        <v>10</v>
      </c>
      <c r="K13" s="27">
        <v>2</v>
      </c>
      <c r="L13" s="27">
        <v>1</v>
      </c>
      <c r="M13" s="27">
        <v>3</v>
      </c>
      <c r="O13" s="17">
        <f t="shared" si="1"/>
        <v>0.91829583405448956</v>
      </c>
      <c r="P13" s="17">
        <f>IF(ISNUMBER(O13),-M13/$M$7*$O13,$Q$3)</f>
        <v>-0.30609861135149652</v>
      </c>
      <c r="T13" s="82" t="s">
        <v>150</v>
      </c>
    </row>
    <row r="14" spans="1:24" x14ac:dyDescent="0.25">
      <c r="J14" s="29" t="s">
        <v>131</v>
      </c>
      <c r="K14" s="27">
        <v>4</v>
      </c>
      <c r="L14" s="27">
        <v>5</v>
      </c>
      <c r="M14" s="27">
        <v>9</v>
      </c>
      <c r="O14" s="17">
        <f t="shared" si="1"/>
        <v>0.99107605983822222</v>
      </c>
      <c r="P14" s="51">
        <f>O14+SUM(P12:P13)</f>
        <v>7.2780225783732666E-2</v>
      </c>
      <c r="S14" s="64" t="s">
        <v>195</v>
      </c>
      <c r="T14" s="64" t="s">
        <v>196</v>
      </c>
    </row>
    <row r="15" spans="1:24" x14ac:dyDescent="0.25">
      <c r="O15" s="26"/>
      <c r="P15" s="17"/>
      <c r="S15" s="69" t="s">
        <v>165</v>
      </c>
      <c r="T15" s="82" t="s">
        <v>175</v>
      </c>
    </row>
    <row r="16" spans="1:24" ht="15.6" x14ac:dyDescent="0.3">
      <c r="J16" s="95" t="s">
        <v>148</v>
      </c>
      <c r="K16" s="95"/>
      <c r="L16" s="95"/>
      <c r="M16" s="95"/>
      <c r="O16" s="26"/>
      <c r="P16" s="17"/>
      <c r="S16" s="64">
        <v>1</v>
      </c>
      <c r="T16" s="68" t="s">
        <v>17</v>
      </c>
      <c r="U16" s="64">
        <v>2</v>
      </c>
    </row>
    <row r="17" spans="10:21" x14ac:dyDescent="0.25">
      <c r="J17" s="28" t="s">
        <v>129</v>
      </c>
      <c r="K17" s="28" t="s">
        <v>132</v>
      </c>
      <c r="O17" s="26"/>
      <c r="P17" s="17"/>
      <c r="S17" s="69" t="s">
        <v>165</v>
      </c>
      <c r="U17" s="69" t="s">
        <v>165</v>
      </c>
    </row>
    <row r="18" spans="10:21" x14ac:dyDescent="0.25">
      <c r="J18" s="28" t="s">
        <v>130</v>
      </c>
      <c r="K18" t="s">
        <v>11</v>
      </c>
      <c r="L18" t="s">
        <v>9</v>
      </c>
      <c r="M18" t="s">
        <v>131</v>
      </c>
      <c r="O18" s="26"/>
      <c r="P18" s="17"/>
    </row>
    <row r="19" spans="10:21" x14ac:dyDescent="0.25">
      <c r="J19" s="29" t="s">
        <v>11</v>
      </c>
      <c r="K19" s="27">
        <v>3</v>
      </c>
      <c r="L19" s="27">
        <v>3</v>
      </c>
      <c r="M19" s="27">
        <v>6</v>
      </c>
      <c r="O19" s="17">
        <f t="shared" si="1"/>
        <v>1</v>
      </c>
      <c r="P19" s="17">
        <f>IF(ISNUMBER(O19),-M19/$M$7*$O19,$Q$3)</f>
        <v>-0.66666666666666663</v>
      </c>
      <c r="U19" s="53"/>
    </row>
    <row r="20" spans="10:21" x14ac:dyDescent="0.25">
      <c r="J20" s="29" t="s">
        <v>9</v>
      </c>
      <c r="K20" s="27">
        <v>1</v>
      </c>
      <c r="L20" s="27">
        <v>2</v>
      </c>
      <c r="M20" s="27">
        <v>3</v>
      </c>
      <c r="O20" s="17">
        <f t="shared" si="1"/>
        <v>0.91829583405448956</v>
      </c>
      <c r="P20" s="17">
        <f>IF(ISNUMBER(O20),-M20/$M$7*$O20,$Q$3)</f>
        <v>-0.30609861135149652</v>
      </c>
    </row>
    <row r="21" spans="10:21" x14ac:dyDescent="0.25">
      <c r="J21" s="29" t="s">
        <v>131</v>
      </c>
      <c r="K21" s="27">
        <v>4</v>
      </c>
      <c r="L21" s="27">
        <v>5</v>
      </c>
      <c r="M21" s="27">
        <v>9</v>
      </c>
      <c r="O21" s="17">
        <f t="shared" si="1"/>
        <v>0.99107605983822222</v>
      </c>
      <c r="P21" s="51">
        <f>O21+SUM(P19:P20)</f>
        <v>1.8310781820059074E-2</v>
      </c>
    </row>
    <row r="22" spans="10:21" x14ac:dyDescent="0.25">
      <c r="O22" s="26"/>
      <c r="P22" s="17"/>
    </row>
  </sheetData>
  <autoFilter ref="A1:H10" xr:uid="{9A2789B5-D65E-42AE-AD02-DC3DCC7588D4}"/>
  <mergeCells count="7">
    <mergeCell ref="J9:M9"/>
    <mergeCell ref="J16:M16"/>
    <mergeCell ref="J1:M1"/>
    <mergeCell ref="S3:V3"/>
    <mergeCell ref="S4:V4"/>
    <mergeCell ref="T6:X6"/>
    <mergeCell ref="R8:U8"/>
  </mergeCells>
  <conditionalFormatting sqref="H2:H10">
    <cfRule type="containsText" dxfId="14" priority="3" operator="containsText" text="Yes">
      <formula>NOT(ISERROR(SEARCH("Yes",H2)))</formula>
    </cfRule>
  </conditionalFormatting>
  <conditionalFormatting sqref="S5:V5">
    <cfRule type="containsText" dxfId="13" priority="2" operator="containsText" text="Yes">
      <formula>NOT(ISERROR(SEARCH("Yes",S5)))</formula>
    </cfRule>
  </conditionalFormatting>
  <conditionalFormatting sqref="S4">
    <cfRule type="containsText" dxfId="12" priority="1" operator="containsText" text="Yes">
      <formula>NOT(ISERROR(SEARCH("Yes",S4)))</formula>
    </cfRule>
  </conditionalFormatting>
  <hyperlinks>
    <hyperlink ref="S3:V3" location="'Car Type'!A1" display="Car Type" xr:uid="{43F3EB9D-362B-42B7-A8E4-7ABAC572E490}"/>
    <hyperlink ref="U5" location="Family!A1" display="Family" xr:uid="{9927696B-FED9-470F-A1CE-0E7FDF534DA8}"/>
    <hyperlink ref="T5" location="Executive!A1" display="Executive" xr:uid="{CEEA5978-30EA-46B3-B511-B76860A59AF5}"/>
    <hyperlink ref="S5" location="Compact!A1" display="Compact" xr:uid="{79C4167A-A3A5-48A6-B650-4BEDE590ECE0}"/>
    <hyperlink ref="R9" location="'SUV&gt;New'!A1" display="New" xr:uid="{8E0E9DDF-4597-4411-8D46-62F37C32046C}"/>
    <hyperlink ref="S9" location="'SUV&gt;08-11'!A1" display="2008-2011" xr:uid="{3DEB4FA5-354D-47EF-A400-12D70424EA1F}"/>
    <hyperlink ref="V5" location="SUV!A1" display="SUV" xr:uid="{CD6348B3-E869-473D-9BD3-11D78E8F799B}"/>
    <hyperlink ref="T9" location="'SUV&gt;12-14'!A1" display="2012-2014" xr:uid="{6EE7C5F9-3C50-498C-A911-690D7F7032D5}"/>
    <hyperlink ref="T16" location="'SUV&gt;12-14&gt;M=N&gt;Unlimited'!A1" display="Unlimited" xr:uid="{44D1A6B9-304C-48C8-BA6E-4CF6DDD121E2}"/>
    <hyperlink ref="U9" location="'SUV&gt;15-16'!A1" display="2015-2016" xr:uid="{E6F5A32A-7CD8-4153-A9A0-E1044C1914EB}"/>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C38FC-F977-4BFD-BFBA-BA898332F17A}">
  <dimension ref="A1:X18"/>
  <sheetViews>
    <sheetView topLeftCell="J1" workbookViewId="0">
      <selection activeCell="T18" sqref="T18"/>
    </sheetView>
  </sheetViews>
  <sheetFormatPr defaultRowHeight="15" x14ac:dyDescent="0.25"/>
  <cols>
    <col min="6" max="6" width="11" bestFit="1" customWidth="1"/>
    <col min="7" max="7" width="14.7265625" bestFit="1" customWidth="1"/>
    <col min="10" max="10" width="11.81640625" bestFit="1" customWidth="1"/>
    <col min="11" max="11" width="12.36328125" bestFit="1" customWidth="1"/>
    <col min="12" max="12" width="4" bestFit="1" customWidth="1"/>
    <col min="13" max="13" width="7.81640625" bestFit="1" customWidth="1"/>
    <col min="15" max="15" width="20.54296875" customWidth="1"/>
    <col min="16" max="16" width="27.26953125" customWidth="1"/>
    <col min="19" max="19" width="9.90625" bestFit="1" customWidth="1"/>
    <col min="20" max="20" width="9.26953125" bestFit="1" customWidth="1"/>
  </cols>
  <sheetData>
    <row r="1" spans="1:24" ht="31.8" thickBot="1" x14ac:dyDescent="0.35">
      <c r="A1" s="14" t="s">
        <v>0</v>
      </c>
      <c r="B1" s="15" t="s">
        <v>1</v>
      </c>
      <c r="C1" s="15" t="s">
        <v>2</v>
      </c>
      <c r="D1" s="15" t="s">
        <v>3</v>
      </c>
      <c r="E1" s="15" t="s">
        <v>121</v>
      </c>
      <c r="F1" s="15" t="s">
        <v>122</v>
      </c>
      <c r="G1" s="15" t="s">
        <v>4</v>
      </c>
      <c r="H1" s="16" t="s">
        <v>5</v>
      </c>
      <c r="J1" s="95" t="s">
        <v>135</v>
      </c>
      <c r="K1" s="95"/>
      <c r="L1" s="95"/>
      <c r="M1" s="95"/>
      <c r="O1" s="39" t="s">
        <v>142</v>
      </c>
      <c r="P1" s="39" t="s">
        <v>143</v>
      </c>
    </row>
    <row r="2" spans="1:24" x14ac:dyDescent="0.25">
      <c r="A2" s="4" t="s">
        <v>79</v>
      </c>
      <c r="B2" s="5" t="s">
        <v>69</v>
      </c>
      <c r="C2" s="5" t="s">
        <v>28</v>
      </c>
      <c r="D2" s="5" t="s">
        <v>11</v>
      </c>
      <c r="E2" s="5" t="s">
        <v>17</v>
      </c>
      <c r="F2" s="5" t="s">
        <v>24</v>
      </c>
      <c r="G2" s="5" t="s">
        <v>11</v>
      </c>
      <c r="H2" s="6" t="s">
        <v>9</v>
      </c>
      <c r="J2" s="28" t="s">
        <v>129</v>
      </c>
      <c r="K2" s="28" t="s">
        <v>132</v>
      </c>
      <c r="O2" s="17"/>
      <c r="P2" s="17"/>
    </row>
    <row r="3" spans="1:24" x14ac:dyDescent="0.25">
      <c r="A3" s="4" t="s">
        <v>80</v>
      </c>
      <c r="B3" s="5" t="s">
        <v>69</v>
      </c>
      <c r="C3" s="5" t="s">
        <v>28</v>
      </c>
      <c r="D3" s="5" t="s">
        <v>11</v>
      </c>
      <c r="E3" s="5" t="s">
        <v>17</v>
      </c>
      <c r="F3" s="5" t="s">
        <v>10</v>
      </c>
      <c r="G3" s="5" t="s">
        <v>11</v>
      </c>
      <c r="H3" s="6" t="s">
        <v>11</v>
      </c>
      <c r="J3" s="28" t="s">
        <v>130</v>
      </c>
      <c r="K3" t="s">
        <v>11</v>
      </c>
      <c r="L3" t="s">
        <v>9</v>
      </c>
      <c r="M3" t="s">
        <v>131</v>
      </c>
      <c r="O3" s="17"/>
      <c r="P3" s="17"/>
      <c r="Q3" s="17">
        <v>0</v>
      </c>
      <c r="S3" s="92" t="s">
        <v>1</v>
      </c>
      <c r="T3" s="92"/>
      <c r="U3" s="92"/>
      <c r="V3" s="92"/>
    </row>
    <row r="4" spans="1:24" x14ac:dyDescent="0.25">
      <c r="A4" s="4" t="s">
        <v>81</v>
      </c>
      <c r="B4" s="5" t="s">
        <v>69</v>
      </c>
      <c r="C4" s="5" t="s">
        <v>28</v>
      </c>
      <c r="D4" s="5" t="s">
        <v>11</v>
      </c>
      <c r="E4" s="5" t="s">
        <v>17</v>
      </c>
      <c r="F4" s="5" t="s">
        <v>24</v>
      </c>
      <c r="G4" s="5" t="s">
        <v>9</v>
      </c>
      <c r="H4" s="6" t="s">
        <v>11</v>
      </c>
      <c r="J4" s="29" t="s">
        <v>24</v>
      </c>
      <c r="K4" s="27">
        <v>2</v>
      </c>
      <c r="L4" s="27">
        <v>2</v>
      </c>
      <c r="M4" s="27">
        <v>4</v>
      </c>
      <c r="O4" s="17">
        <f>IF($K4=0,"Leaf",IF($L4=0,"Leaf",-$L4/$M4*LOG($L4/$M4,2)-$K4/$M4*LOG($K4/$M4,2)))</f>
        <v>1</v>
      </c>
      <c r="P4" s="17">
        <f>IF(ISNUMBER(O4),-M4/$M$6*$O4,$Q$3)</f>
        <v>-0.5714285714285714</v>
      </c>
      <c r="S4" s="89" t="s">
        <v>149</v>
      </c>
      <c r="T4" s="89"/>
      <c r="U4" s="89"/>
      <c r="V4" s="89"/>
    </row>
    <row r="5" spans="1:24" x14ac:dyDescent="0.25">
      <c r="A5" s="4" t="s">
        <v>82</v>
      </c>
      <c r="B5" s="5" t="s">
        <v>69</v>
      </c>
      <c r="C5" s="5" t="s">
        <v>28</v>
      </c>
      <c r="D5" s="5" t="s">
        <v>11</v>
      </c>
      <c r="E5" s="5" t="s">
        <v>17</v>
      </c>
      <c r="F5" s="5" t="s">
        <v>24</v>
      </c>
      <c r="G5" s="5" t="s">
        <v>9</v>
      </c>
      <c r="H5" s="6" t="s">
        <v>9</v>
      </c>
      <c r="J5" s="29" t="s">
        <v>10</v>
      </c>
      <c r="K5" s="27">
        <v>2</v>
      </c>
      <c r="L5" s="27">
        <v>1</v>
      </c>
      <c r="M5" s="27">
        <v>3</v>
      </c>
      <c r="O5" s="17">
        <f>IF($K5=0,"Leaf",IF($L5=0,"Leaf",-$L5/$M5*LOG($L5/$M5,2)-$K5/$M5*LOG($K5/$M5,2)))</f>
        <v>0.91829583405448956</v>
      </c>
      <c r="P5" s="17">
        <f t="shared" ref="P5:P12" si="0">IF(ISNUMBER(O5),-M5/$M$6*$O5,$Q$3)</f>
        <v>-0.39355535745192405</v>
      </c>
      <c r="S5" s="32" t="s">
        <v>94</v>
      </c>
      <c r="T5" s="32" t="s">
        <v>55</v>
      </c>
      <c r="U5" s="32" t="s">
        <v>7</v>
      </c>
      <c r="V5" s="67" t="s">
        <v>69</v>
      </c>
    </row>
    <row r="6" spans="1:24" x14ac:dyDescent="0.25">
      <c r="A6" s="4" t="s">
        <v>83</v>
      </c>
      <c r="B6" s="5" t="s">
        <v>69</v>
      </c>
      <c r="C6" s="5" t="s">
        <v>28</v>
      </c>
      <c r="D6" s="5" t="s">
        <v>11</v>
      </c>
      <c r="E6" s="5" t="s">
        <v>17</v>
      </c>
      <c r="F6" s="5" t="s">
        <v>10</v>
      </c>
      <c r="G6" s="5" t="s">
        <v>9</v>
      </c>
      <c r="H6" s="6" t="s">
        <v>9</v>
      </c>
      <c r="J6" s="29" t="s">
        <v>131</v>
      </c>
      <c r="K6" s="27">
        <v>4</v>
      </c>
      <c r="L6" s="27">
        <v>3</v>
      </c>
      <c r="M6" s="27">
        <v>7</v>
      </c>
      <c r="O6" s="17">
        <f t="shared" ref="O6:O13" si="1">IF($K6=0,"Leaf",IF($L6=0,"Leaf",-$L6/$M6*LOG($L6/$M6,2)-$K6/$M6*LOG($K6/$M6,2)))</f>
        <v>0.98522813603425163</v>
      </c>
      <c r="P6" s="51">
        <f>O6+SUM(P4:P5)</f>
        <v>2.0244207153756189E-2</v>
      </c>
      <c r="T6" s="98" t="s">
        <v>181</v>
      </c>
      <c r="U6" s="98"/>
      <c r="V6" s="98"/>
      <c r="W6" s="98"/>
      <c r="X6" s="98"/>
    </row>
    <row r="7" spans="1:24" x14ac:dyDescent="0.25">
      <c r="A7" s="4" t="s">
        <v>84</v>
      </c>
      <c r="B7" s="5" t="s">
        <v>69</v>
      </c>
      <c r="C7" s="5" t="s">
        <v>28</v>
      </c>
      <c r="D7" s="5" t="s">
        <v>11</v>
      </c>
      <c r="E7" s="5" t="s">
        <v>17</v>
      </c>
      <c r="F7" s="5" t="s">
        <v>24</v>
      </c>
      <c r="G7" s="5" t="s">
        <v>11</v>
      </c>
      <c r="H7" s="6" t="s">
        <v>11</v>
      </c>
      <c r="O7" s="17"/>
      <c r="P7" s="17"/>
      <c r="T7" s="64" t="s">
        <v>145</v>
      </c>
      <c r="U7" s="17" t="s">
        <v>3</v>
      </c>
      <c r="V7" s="26" t="s">
        <v>146</v>
      </c>
      <c r="W7" s="17" t="s">
        <v>135</v>
      </c>
      <c r="X7" s="17" t="s">
        <v>147</v>
      </c>
    </row>
    <row r="8" spans="1:24" ht="15.6" x14ac:dyDescent="0.3">
      <c r="A8" s="4" t="s">
        <v>85</v>
      </c>
      <c r="B8" s="5" t="s">
        <v>69</v>
      </c>
      <c r="C8" s="5" t="s">
        <v>28</v>
      </c>
      <c r="D8" s="5" t="s">
        <v>11</v>
      </c>
      <c r="E8" s="5" t="s">
        <v>17</v>
      </c>
      <c r="F8" s="5" t="s">
        <v>10</v>
      </c>
      <c r="G8" s="5" t="s">
        <v>11</v>
      </c>
      <c r="H8" s="6" t="s">
        <v>11</v>
      </c>
      <c r="J8" s="95" t="s">
        <v>148</v>
      </c>
      <c r="K8" s="95"/>
      <c r="L8" s="95"/>
      <c r="M8" s="95"/>
      <c r="O8" s="17"/>
      <c r="P8" s="17"/>
      <c r="R8" s="98" t="s">
        <v>193</v>
      </c>
      <c r="S8" s="98"/>
      <c r="T8" s="98"/>
      <c r="U8" s="98"/>
    </row>
    <row r="9" spans="1:24" x14ac:dyDescent="0.25">
      <c r="J9" s="28" t="s">
        <v>129</v>
      </c>
      <c r="K9" s="28" t="s">
        <v>132</v>
      </c>
      <c r="O9" s="17"/>
      <c r="P9" s="17"/>
      <c r="R9" s="55" t="s">
        <v>8</v>
      </c>
      <c r="S9" s="55" t="s">
        <v>34</v>
      </c>
      <c r="T9" s="68" t="s">
        <v>28</v>
      </c>
      <c r="U9" s="55" t="s">
        <v>16</v>
      </c>
    </row>
    <row r="10" spans="1:24" x14ac:dyDescent="0.25">
      <c r="J10" s="28" t="s">
        <v>130</v>
      </c>
      <c r="K10" t="s">
        <v>11</v>
      </c>
      <c r="L10" t="s">
        <v>9</v>
      </c>
      <c r="M10" t="s">
        <v>131</v>
      </c>
      <c r="O10" s="17"/>
      <c r="P10" s="17"/>
      <c r="R10" s="69" t="s">
        <v>165</v>
      </c>
      <c r="S10" s="69" t="s">
        <v>165</v>
      </c>
      <c r="T10" s="82" t="s">
        <v>167</v>
      </c>
    </row>
    <row r="11" spans="1:24" x14ac:dyDescent="0.25">
      <c r="J11" s="29" t="s">
        <v>11</v>
      </c>
      <c r="K11" s="27">
        <v>3</v>
      </c>
      <c r="L11" s="27">
        <v>1</v>
      </c>
      <c r="M11" s="27">
        <v>4</v>
      </c>
      <c r="O11" s="17">
        <f t="shared" si="1"/>
        <v>0.81127812445913283</v>
      </c>
      <c r="P11" s="17">
        <f t="shared" si="0"/>
        <v>-0.46358749969093305</v>
      </c>
      <c r="S11" s="17" t="s">
        <v>192</v>
      </c>
      <c r="T11" s="82" t="s">
        <v>194</v>
      </c>
    </row>
    <row r="12" spans="1:24" x14ac:dyDescent="0.25">
      <c r="J12" s="29" t="s">
        <v>9</v>
      </c>
      <c r="K12" s="27">
        <v>1</v>
      </c>
      <c r="L12" s="27">
        <v>2</v>
      </c>
      <c r="M12" s="27">
        <v>3</v>
      </c>
      <c r="O12" s="17">
        <f t="shared" si="1"/>
        <v>0.91829583405448956</v>
      </c>
      <c r="P12" s="17">
        <f t="shared" si="0"/>
        <v>-0.39355535745192405</v>
      </c>
      <c r="S12" s="17" t="s">
        <v>135</v>
      </c>
      <c r="T12" s="64" t="s">
        <v>3</v>
      </c>
      <c r="U12" s="17" t="s">
        <v>148</v>
      </c>
    </row>
    <row r="13" spans="1:24" x14ac:dyDescent="0.25">
      <c r="J13" s="29" t="s">
        <v>131</v>
      </c>
      <c r="K13" s="27">
        <v>4</v>
      </c>
      <c r="L13" s="27">
        <v>3</v>
      </c>
      <c r="M13" s="27">
        <v>7</v>
      </c>
      <c r="O13" s="17">
        <f t="shared" si="1"/>
        <v>0.98522813603425163</v>
      </c>
      <c r="P13" s="46">
        <f>O13+SUM(P11:P12)</f>
        <v>0.12808527889139454</v>
      </c>
      <c r="T13" s="82" t="s">
        <v>150</v>
      </c>
    </row>
    <row r="14" spans="1:24" x14ac:dyDescent="0.25">
      <c r="S14" s="64" t="s">
        <v>195</v>
      </c>
      <c r="T14" s="68" t="s">
        <v>196</v>
      </c>
    </row>
    <row r="15" spans="1:24" x14ac:dyDescent="0.25">
      <c r="S15" s="69" t="s">
        <v>165</v>
      </c>
      <c r="T15" s="82" t="s">
        <v>175</v>
      </c>
    </row>
    <row r="16" spans="1:24" x14ac:dyDescent="0.25">
      <c r="S16" s="64">
        <v>1</v>
      </c>
      <c r="T16" s="64" t="s">
        <v>17</v>
      </c>
      <c r="U16" s="64">
        <v>2</v>
      </c>
    </row>
    <row r="17" spans="19:21" x14ac:dyDescent="0.25">
      <c r="S17" s="69" t="s">
        <v>165</v>
      </c>
      <c r="T17" s="82" t="s">
        <v>150</v>
      </c>
      <c r="U17" s="69" t="s">
        <v>165</v>
      </c>
    </row>
    <row r="18" spans="19:21" x14ac:dyDescent="0.25">
      <c r="S18" s="68" t="s">
        <v>187</v>
      </c>
      <c r="T18" s="68" t="s">
        <v>188</v>
      </c>
    </row>
  </sheetData>
  <autoFilter ref="A1:H8" xr:uid="{F97C864D-FE91-4692-9741-B7C27AB7CC67}"/>
  <mergeCells count="6">
    <mergeCell ref="J1:M1"/>
    <mergeCell ref="J8:M8"/>
    <mergeCell ref="S3:V3"/>
    <mergeCell ref="S4:V4"/>
    <mergeCell ref="T6:X6"/>
    <mergeCell ref="R8:U8"/>
  </mergeCells>
  <conditionalFormatting sqref="H2:H8">
    <cfRule type="containsText" dxfId="11" priority="3" operator="containsText" text="Yes">
      <formula>NOT(ISERROR(SEARCH("Yes",H2)))</formula>
    </cfRule>
  </conditionalFormatting>
  <conditionalFormatting sqref="S5:V5">
    <cfRule type="containsText" dxfId="10" priority="2" operator="containsText" text="Yes">
      <formula>NOT(ISERROR(SEARCH("Yes",S5)))</formula>
    </cfRule>
  </conditionalFormatting>
  <conditionalFormatting sqref="S4">
    <cfRule type="containsText" dxfId="9" priority="1" operator="containsText" text="Yes">
      <formula>NOT(ISERROR(SEARCH("Yes",S4)))</formula>
    </cfRule>
  </conditionalFormatting>
  <hyperlinks>
    <hyperlink ref="S3:V3" location="'Car Type'!A1" display="Car Type" xr:uid="{A09D70A4-3B19-4881-A9D3-37AA06FEAD58}"/>
    <hyperlink ref="U5" location="Family!A1" display="Family" xr:uid="{A454B9B5-15E7-4B35-BE10-CBFCB1859DBE}"/>
    <hyperlink ref="T5" location="Executive!A1" display="Executive" xr:uid="{85A0AA10-DDFD-4606-B309-1DBEFC8C5323}"/>
    <hyperlink ref="S5" location="Compact!A1" display="Compact" xr:uid="{3480A8E9-F33C-4006-8747-3CF71E98FE08}"/>
    <hyperlink ref="R9" location="'SUV&gt;New'!A1" display="New" xr:uid="{01EA5255-FDB3-4C6F-99CA-2F6235926460}"/>
    <hyperlink ref="S9" location="'SUV&gt;08-11'!A1" display="2008-2011" xr:uid="{B4EA7545-EF4C-4AB5-B576-BD48919915A9}"/>
    <hyperlink ref="V5" location="SUV!A1" display="SUV" xr:uid="{510E7572-C244-477F-A8EC-1AA4E8941872}"/>
    <hyperlink ref="T9" location="'SUV&gt;12-14'!A1" display="2012-2014" xr:uid="{5C1B3205-F80B-47B3-8AD5-C10A037A5759}"/>
    <hyperlink ref="T14" location="'SUV&gt;12-14&gt;M=N'!A1" display="Mobileye=No" xr:uid="{659772BA-55BD-4EFB-9E94-33C6E18219DA}"/>
    <hyperlink ref="T18" location="'SUV&gt;12-14&gt;M=N&gt;Unlimited&gt;CP3=N'!A1" display="CP3=No" xr:uid="{92F9B881-B3FF-45E3-BE84-87608CB0DF78}"/>
    <hyperlink ref="S18" location="'SUV&gt;12-14&gt;M=N&gt;Unlimited&gt;CP3=Y'!A1" display="CP3=Yes" xr:uid="{6AE45107-8738-499D-A55E-D9A59B638E9F}"/>
    <hyperlink ref="U9" location="'SUV&gt;15-16'!A1" display="2015-2016" xr:uid="{BAAB750F-B965-4267-938C-36DFFA076AD5}"/>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25ED5-BEC1-405E-9015-4A505B7AAE06}">
  <dimension ref="A1:X23"/>
  <sheetViews>
    <sheetView topLeftCell="K1" workbookViewId="0">
      <selection activeCell="S18" sqref="S18"/>
    </sheetView>
  </sheetViews>
  <sheetFormatPr defaultRowHeight="15" x14ac:dyDescent="0.25"/>
  <cols>
    <col min="6" max="6" width="11" bestFit="1" customWidth="1"/>
    <col min="7" max="7" width="14.7265625" bestFit="1" customWidth="1"/>
    <col min="10" max="10" width="11.81640625" bestFit="1" customWidth="1"/>
    <col min="11" max="11" width="12.36328125" bestFit="1" customWidth="1"/>
    <col min="12" max="12" width="4" bestFit="1" customWidth="1"/>
    <col min="13" max="13" width="7.81640625" bestFit="1" customWidth="1"/>
    <col min="15" max="15" width="21.453125" customWidth="1"/>
    <col min="16" max="16" width="33.36328125" customWidth="1"/>
    <col min="18" max="18" width="8.6328125" bestFit="1" customWidth="1"/>
    <col min="19" max="19" width="9.90625" bestFit="1" customWidth="1"/>
    <col min="20" max="20" width="9.26953125" bestFit="1" customWidth="1"/>
    <col min="21" max="21" width="10" bestFit="1" customWidth="1"/>
    <col min="22" max="22" width="9.08984375" bestFit="1" customWidth="1"/>
  </cols>
  <sheetData>
    <row r="1" spans="1:24" ht="31.8" thickBot="1" x14ac:dyDescent="0.35">
      <c r="A1" s="14" t="s">
        <v>0</v>
      </c>
      <c r="B1" s="15" t="s">
        <v>1</v>
      </c>
      <c r="C1" s="15" t="s">
        <v>2</v>
      </c>
      <c r="D1" s="15" t="s">
        <v>3</v>
      </c>
      <c r="E1" s="15" t="s">
        <v>121</v>
      </c>
      <c r="F1" s="15" t="s">
        <v>122</v>
      </c>
      <c r="G1" s="15" t="s">
        <v>4</v>
      </c>
      <c r="H1" s="16" t="s">
        <v>5</v>
      </c>
      <c r="J1" s="95" t="s">
        <v>135</v>
      </c>
      <c r="K1" s="95"/>
      <c r="L1" s="95"/>
      <c r="M1" s="95"/>
      <c r="O1" s="39" t="s">
        <v>142</v>
      </c>
      <c r="P1" s="39" t="s">
        <v>143</v>
      </c>
    </row>
    <row r="2" spans="1:24" x14ac:dyDescent="0.25">
      <c r="A2" s="4" t="s">
        <v>79</v>
      </c>
      <c r="B2" s="5" t="s">
        <v>69</v>
      </c>
      <c r="C2" s="5" t="s">
        <v>28</v>
      </c>
      <c r="D2" s="5" t="s">
        <v>11</v>
      </c>
      <c r="E2" s="5" t="s">
        <v>17</v>
      </c>
      <c r="F2" s="5" t="s">
        <v>24</v>
      </c>
      <c r="G2" s="5" t="s">
        <v>11</v>
      </c>
      <c r="H2" s="6" t="s">
        <v>9</v>
      </c>
      <c r="J2" s="28" t="s">
        <v>129</v>
      </c>
      <c r="K2" s="28" t="s">
        <v>132</v>
      </c>
      <c r="O2" s="17"/>
      <c r="P2" s="17"/>
    </row>
    <row r="3" spans="1:24" x14ac:dyDescent="0.25">
      <c r="A3" s="4" t="s">
        <v>80</v>
      </c>
      <c r="B3" s="5" t="s">
        <v>69</v>
      </c>
      <c r="C3" s="5" t="s">
        <v>28</v>
      </c>
      <c r="D3" s="5" t="s">
        <v>11</v>
      </c>
      <c r="E3" s="5" t="s">
        <v>17</v>
      </c>
      <c r="F3" s="5" t="s">
        <v>10</v>
      </c>
      <c r="G3" s="5" t="s">
        <v>11</v>
      </c>
      <c r="H3" s="6" t="s">
        <v>11</v>
      </c>
      <c r="J3" s="28" t="s">
        <v>130</v>
      </c>
      <c r="K3" t="s">
        <v>11</v>
      </c>
      <c r="L3" t="s">
        <v>9</v>
      </c>
      <c r="M3" t="s">
        <v>131</v>
      </c>
      <c r="O3" s="17"/>
      <c r="P3" s="17"/>
      <c r="Q3" s="17">
        <v>0</v>
      </c>
      <c r="S3" s="92" t="s">
        <v>1</v>
      </c>
      <c r="T3" s="92"/>
      <c r="U3" s="92"/>
      <c r="V3" s="92"/>
    </row>
    <row r="4" spans="1:24" x14ac:dyDescent="0.25">
      <c r="A4" s="4" t="s">
        <v>84</v>
      </c>
      <c r="B4" s="5" t="s">
        <v>69</v>
      </c>
      <c r="C4" s="5" t="s">
        <v>28</v>
      </c>
      <c r="D4" s="5" t="s">
        <v>11</v>
      </c>
      <c r="E4" s="5" t="s">
        <v>17</v>
      </c>
      <c r="F4" s="5" t="s">
        <v>24</v>
      </c>
      <c r="G4" s="5" t="s">
        <v>11</v>
      </c>
      <c r="H4" s="6" t="s">
        <v>11</v>
      </c>
      <c r="J4" s="29" t="s">
        <v>24</v>
      </c>
      <c r="K4" s="27">
        <v>1</v>
      </c>
      <c r="L4" s="27">
        <v>1</v>
      </c>
      <c r="M4" s="27">
        <v>2</v>
      </c>
      <c r="O4" s="17">
        <f>IF($K4=0,"Leaf",IF($L4=0,"Leaf",-$L4/$M4*LOG($L4/$M4,2)-$K4/$M4*LOG($K4/$M4,2)))</f>
        <v>1</v>
      </c>
      <c r="P4" s="17">
        <f>IF(ISNUMBER(O4),-M4/$M$6*$O4,$Q$3)</f>
        <v>-0.5</v>
      </c>
      <c r="S4" s="89" t="s">
        <v>149</v>
      </c>
      <c r="T4" s="89"/>
      <c r="U4" s="89"/>
      <c r="V4" s="89"/>
    </row>
    <row r="5" spans="1:24" x14ac:dyDescent="0.25">
      <c r="A5" s="4" t="s">
        <v>85</v>
      </c>
      <c r="B5" s="5" t="s">
        <v>69</v>
      </c>
      <c r="C5" s="5" t="s">
        <v>28</v>
      </c>
      <c r="D5" s="5" t="s">
        <v>11</v>
      </c>
      <c r="E5" s="5" t="s">
        <v>17</v>
      </c>
      <c r="F5" s="5" t="s">
        <v>10</v>
      </c>
      <c r="G5" s="5" t="s">
        <v>11</v>
      </c>
      <c r="H5" s="6" t="s">
        <v>11</v>
      </c>
      <c r="J5" s="29" t="s">
        <v>10</v>
      </c>
      <c r="K5" s="27">
        <v>2</v>
      </c>
      <c r="L5" s="27"/>
      <c r="M5" s="27">
        <v>2</v>
      </c>
      <c r="O5" s="17" t="str">
        <f>IF($K5=0,"Leaf",IF($L5=0,"Leaf",-$L5/$M5*LOG($L5/$M5,2)-$K5/$M5*LOG($K5/$M5,2)))</f>
        <v>Leaf</v>
      </c>
      <c r="P5" s="17">
        <f>IF(ISNUMBER(O5),-M5/$M$6*$O5,$Q$3)</f>
        <v>0</v>
      </c>
      <c r="S5" s="32" t="s">
        <v>94</v>
      </c>
      <c r="T5" s="32" t="s">
        <v>55</v>
      </c>
      <c r="U5" s="32" t="s">
        <v>7</v>
      </c>
      <c r="V5" s="67" t="s">
        <v>69</v>
      </c>
    </row>
    <row r="6" spans="1:24" x14ac:dyDescent="0.25">
      <c r="J6" s="29" t="s">
        <v>131</v>
      </c>
      <c r="K6" s="27">
        <v>3</v>
      </c>
      <c r="L6" s="27">
        <v>1</v>
      </c>
      <c r="M6" s="27">
        <v>4</v>
      </c>
      <c r="O6" s="17">
        <f t="shared" ref="O6" si="0">IF($K6=0,"Leaf",IF($L6=0,"Leaf",-$L6/$M6*LOG($L6/$M6,2)-$K6/$M6*LOG($K6/$M6,2)))</f>
        <v>0.81127812445913283</v>
      </c>
      <c r="P6" s="46">
        <f>O6+SUM(P4:P5)</f>
        <v>0.31127812445913283</v>
      </c>
      <c r="T6" s="98" t="s">
        <v>181</v>
      </c>
      <c r="U6" s="98"/>
      <c r="V6" s="98"/>
      <c r="W6" s="98"/>
      <c r="X6" s="98"/>
    </row>
    <row r="7" spans="1:24" x14ac:dyDescent="0.25">
      <c r="T7" s="64" t="s">
        <v>145</v>
      </c>
      <c r="U7" s="17" t="s">
        <v>3</v>
      </c>
      <c r="V7" s="26" t="s">
        <v>146</v>
      </c>
      <c r="W7" s="17" t="s">
        <v>135</v>
      </c>
      <c r="X7" s="17" t="s">
        <v>147</v>
      </c>
    </row>
    <row r="8" spans="1:24" x14ac:dyDescent="0.25">
      <c r="R8" s="98" t="s">
        <v>193</v>
      </c>
      <c r="S8" s="98"/>
      <c r="T8" s="98"/>
      <c r="U8" s="98"/>
    </row>
    <row r="9" spans="1:24" x14ac:dyDescent="0.25">
      <c r="R9" s="55" t="s">
        <v>8</v>
      </c>
      <c r="S9" s="55" t="s">
        <v>34</v>
      </c>
      <c r="T9" s="68" t="s">
        <v>28</v>
      </c>
      <c r="U9" s="55" t="s">
        <v>16</v>
      </c>
    </row>
    <row r="10" spans="1:24" x14ac:dyDescent="0.25">
      <c r="R10" s="69" t="s">
        <v>165</v>
      </c>
      <c r="S10" s="69" t="s">
        <v>165</v>
      </c>
      <c r="T10" s="82" t="s">
        <v>167</v>
      </c>
    </row>
    <row r="11" spans="1:24" x14ac:dyDescent="0.25">
      <c r="S11" s="17" t="s">
        <v>192</v>
      </c>
      <c r="T11" s="82" t="s">
        <v>194</v>
      </c>
    </row>
    <row r="12" spans="1:24" x14ac:dyDescent="0.25">
      <c r="S12" s="17" t="s">
        <v>135</v>
      </c>
      <c r="T12" s="64" t="s">
        <v>3</v>
      </c>
      <c r="U12" s="17" t="s">
        <v>148</v>
      </c>
    </row>
    <row r="13" spans="1:24" x14ac:dyDescent="0.25">
      <c r="T13" s="82" t="s">
        <v>150</v>
      </c>
    </row>
    <row r="14" spans="1:24" x14ac:dyDescent="0.25">
      <c r="S14" s="64" t="s">
        <v>195</v>
      </c>
      <c r="T14" s="68" t="s">
        <v>196</v>
      </c>
    </row>
    <row r="15" spans="1:24" x14ac:dyDescent="0.25">
      <c r="S15" s="69" t="s">
        <v>165</v>
      </c>
      <c r="T15" s="82" t="s">
        <v>175</v>
      </c>
    </row>
    <row r="16" spans="1:24" x14ac:dyDescent="0.25">
      <c r="S16" s="64">
        <v>1</v>
      </c>
      <c r="T16" s="68" t="s">
        <v>17</v>
      </c>
      <c r="U16" s="64">
        <v>2</v>
      </c>
    </row>
    <row r="17" spans="19:22" x14ac:dyDescent="0.25">
      <c r="S17" s="69" t="s">
        <v>165</v>
      </c>
      <c r="T17" s="82" t="s">
        <v>150</v>
      </c>
      <c r="U17" s="69" t="s">
        <v>165</v>
      </c>
    </row>
    <row r="18" spans="19:22" x14ac:dyDescent="0.25">
      <c r="S18" s="56" t="s">
        <v>187</v>
      </c>
      <c r="T18" s="64" t="s">
        <v>188</v>
      </c>
    </row>
    <row r="19" spans="19:22" x14ac:dyDescent="0.25">
      <c r="S19" s="63"/>
      <c r="T19" s="82" t="s">
        <v>166</v>
      </c>
    </row>
    <row r="20" spans="19:22" x14ac:dyDescent="0.25">
      <c r="T20" s="64" t="s">
        <v>10</v>
      </c>
      <c r="U20" s="64" t="s">
        <v>24</v>
      </c>
    </row>
    <row r="21" spans="19:22" x14ac:dyDescent="0.25">
      <c r="T21" s="71" t="s">
        <v>162</v>
      </c>
      <c r="U21" s="69" t="s">
        <v>165</v>
      </c>
    </row>
    <row r="23" spans="19:22" x14ac:dyDescent="0.25">
      <c r="V23" s="75"/>
    </row>
  </sheetData>
  <mergeCells count="5">
    <mergeCell ref="J1:M1"/>
    <mergeCell ref="S3:V3"/>
    <mergeCell ref="S4:V4"/>
    <mergeCell ref="T6:X6"/>
    <mergeCell ref="R8:U8"/>
  </mergeCells>
  <conditionalFormatting sqref="H2:H5">
    <cfRule type="containsText" dxfId="8" priority="3" operator="containsText" text="Yes">
      <formula>NOT(ISERROR(SEARCH("Yes",H2)))</formula>
    </cfRule>
  </conditionalFormatting>
  <conditionalFormatting sqref="S5:V5">
    <cfRule type="containsText" dxfId="7" priority="2" operator="containsText" text="Yes">
      <formula>NOT(ISERROR(SEARCH("Yes",S5)))</formula>
    </cfRule>
  </conditionalFormatting>
  <conditionalFormatting sqref="S4">
    <cfRule type="containsText" dxfId="6" priority="1" operator="containsText" text="Yes">
      <formula>NOT(ISERROR(SEARCH("Yes",S4)))</formula>
    </cfRule>
  </conditionalFormatting>
  <hyperlinks>
    <hyperlink ref="S3:V3" location="'Car Type'!A1" display="Car Type" xr:uid="{5A57A8E8-A02C-4210-93AA-83B48F306A0A}"/>
    <hyperlink ref="U5" location="Family!A1" display="Family" xr:uid="{6C34BFDD-AF1C-48E6-A045-BD7BDF19CDB5}"/>
    <hyperlink ref="T5" location="Executive!A1" display="Executive" xr:uid="{EF198715-BDFB-4192-9DA3-A058FFAC73BA}"/>
    <hyperlink ref="S5" location="Compact!A1" display="Compact" xr:uid="{3CDA2B47-7630-4B07-BF14-41226A491979}"/>
    <hyperlink ref="R9" location="'SUV&gt;New'!A1" display="New" xr:uid="{8C3981ED-6D9A-4550-8370-99B4D08CFF84}"/>
    <hyperlink ref="S9" location="'SUV&gt;08-11'!A1" display="2008-2011" xr:uid="{EDDAE284-87DB-42C0-B214-630A66F2C621}"/>
    <hyperlink ref="V5" location="SUV!A1" display="SUV" xr:uid="{C2EB276C-BFF1-4B35-BF56-BE53A11EDC2A}"/>
    <hyperlink ref="T9" location="'SUV&gt;12-14'!A1" display="2012-2014" xr:uid="{029F476D-8D77-438F-BAB3-8CD4E98CD12F}"/>
    <hyperlink ref="T14" location="'SUV&gt;12-14&gt;M=N'!A1" display="Mobileye=No" xr:uid="{F9F32367-EE3A-4841-AF66-354758E5AE1C}"/>
    <hyperlink ref="T16" location="'SUV&gt;12-14&gt;M=N&gt;Unlimited'!A1" display="Unlimited" xr:uid="{FC181A0D-B5AD-4E54-AFD0-E688E6D35F79}"/>
    <hyperlink ref="S18" location="'SUV&gt;12-14&gt;M=N&gt;Unlimited&gt;CP3=Y'!A1" display="CP3=Yes" xr:uid="{294CDED4-35AA-49BF-B43C-D101275B0FA8}"/>
    <hyperlink ref="U9" location="'SUV&gt;15-16'!A1" display="2015-2016" xr:uid="{FE853547-5208-4D8C-84FC-3CE64319EEA1}"/>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13C92-4275-43D9-B13B-E99AA808C4B9}">
  <dimension ref="A1:X21"/>
  <sheetViews>
    <sheetView topLeftCell="J1" workbookViewId="0">
      <selection activeCell="U9" sqref="U9"/>
    </sheetView>
  </sheetViews>
  <sheetFormatPr defaultRowHeight="15" x14ac:dyDescent="0.25"/>
  <cols>
    <col min="6" max="6" width="11" bestFit="1" customWidth="1"/>
    <col min="7" max="7" width="14.7265625" bestFit="1" customWidth="1"/>
    <col min="10" max="10" width="11.81640625" bestFit="1" customWidth="1"/>
    <col min="11" max="11" width="12.36328125" bestFit="1" customWidth="1"/>
    <col min="12" max="12" width="4" bestFit="1" customWidth="1"/>
    <col min="13" max="13" width="7.81640625" bestFit="1" customWidth="1"/>
    <col min="15" max="15" width="22.90625" customWidth="1"/>
    <col min="16" max="16" width="26.90625" customWidth="1"/>
    <col min="18" max="18" width="8.6328125" bestFit="1" customWidth="1"/>
    <col min="19" max="19" width="10" bestFit="1" customWidth="1"/>
    <col min="20" max="20" width="9.26953125" bestFit="1" customWidth="1"/>
    <col min="21" max="21" width="10" bestFit="1" customWidth="1"/>
  </cols>
  <sheetData>
    <row r="1" spans="1:24" ht="31.8" thickBot="1" x14ac:dyDescent="0.35">
      <c r="A1" s="14" t="s">
        <v>0</v>
      </c>
      <c r="B1" s="15" t="s">
        <v>1</v>
      </c>
      <c r="C1" s="15" t="s">
        <v>2</v>
      </c>
      <c r="D1" s="15" t="s">
        <v>3</v>
      </c>
      <c r="E1" s="15" t="s">
        <v>121</v>
      </c>
      <c r="F1" s="15" t="s">
        <v>122</v>
      </c>
      <c r="G1" s="15" t="s">
        <v>4</v>
      </c>
      <c r="H1" s="16" t="s">
        <v>5</v>
      </c>
      <c r="J1" s="95" t="s">
        <v>135</v>
      </c>
      <c r="K1" s="95"/>
      <c r="L1" s="95"/>
      <c r="M1" s="95"/>
      <c r="O1" s="39" t="s">
        <v>142</v>
      </c>
      <c r="P1" s="39" t="s">
        <v>143</v>
      </c>
    </row>
    <row r="2" spans="1:24" x14ac:dyDescent="0.25">
      <c r="A2" s="4" t="s">
        <v>81</v>
      </c>
      <c r="B2" s="5" t="s">
        <v>69</v>
      </c>
      <c r="C2" s="5" t="s">
        <v>28</v>
      </c>
      <c r="D2" s="5" t="s">
        <v>11</v>
      </c>
      <c r="E2" s="5" t="s">
        <v>17</v>
      </c>
      <c r="F2" s="5" t="s">
        <v>24</v>
      </c>
      <c r="G2" s="5" t="s">
        <v>9</v>
      </c>
      <c r="H2" s="6" t="s">
        <v>11</v>
      </c>
      <c r="J2" s="28" t="s">
        <v>129</v>
      </c>
      <c r="K2" s="28" t="s">
        <v>132</v>
      </c>
      <c r="O2" s="17"/>
      <c r="P2" s="17"/>
    </row>
    <row r="3" spans="1:24" x14ac:dyDescent="0.25">
      <c r="A3" s="4" t="s">
        <v>82</v>
      </c>
      <c r="B3" s="5" t="s">
        <v>69</v>
      </c>
      <c r="C3" s="5" t="s">
        <v>28</v>
      </c>
      <c r="D3" s="5" t="s">
        <v>11</v>
      </c>
      <c r="E3" s="5" t="s">
        <v>17</v>
      </c>
      <c r="F3" s="5" t="s">
        <v>24</v>
      </c>
      <c r="G3" s="5" t="s">
        <v>9</v>
      </c>
      <c r="H3" s="6" t="s">
        <v>9</v>
      </c>
      <c r="J3" s="28" t="s">
        <v>130</v>
      </c>
      <c r="K3" t="s">
        <v>11</v>
      </c>
      <c r="L3" t="s">
        <v>9</v>
      </c>
      <c r="M3" t="s">
        <v>131</v>
      </c>
      <c r="O3" s="17"/>
      <c r="P3" s="17"/>
      <c r="Q3" s="17">
        <v>0</v>
      </c>
      <c r="S3" s="92" t="s">
        <v>1</v>
      </c>
      <c r="T3" s="92"/>
      <c r="U3" s="92"/>
      <c r="V3" s="92"/>
    </row>
    <row r="4" spans="1:24" x14ac:dyDescent="0.25">
      <c r="A4" s="4" t="s">
        <v>83</v>
      </c>
      <c r="B4" s="5" t="s">
        <v>69</v>
      </c>
      <c r="C4" s="5" t="s">
        <v>28</v>
      </c>
      <c r="D4" s="5" t="s">
        <v>11</v>
      </c>
      <c r="E4" s="5" t="s">
        <v>17</v>
      </c>
      <c r="F4" s="5" t="s">
        <v>10</v>
      </c>
      <c r="G4" s="5" t="s">
        <v>9</v>
      </c>
      <c r="H4" s="6" t="s">
        <v>9</v>
      </c>
      <c r="J4" s="29" t="s">
        <v>24</v>
      </c>
      <c r="K4" s="27">
        <v>1</v>
      </c>
      <c r="L4" s="27">
        <v>1</v>
      </c>
      <c r="M4" s="27">
        <v>2</v>
      </c>
      <c r="O4" s="17">
        <f>IF($K4=0,"Leaf",IF($L4=0,"Leaf",-$L4/$M4*LOG($L4/$M4,2)-$K4/$M4*LOG($K4/$M4,2)))</f>
        <v>1</v>
      </c>
      <c r="P4" s="17">
        <f>IF(ISNUMBER(O4),-M4/$M$6*$O4,$Q$3)</f>
        <v>-0.66666666666666663</v>
      </c>
      <c r="S4" s="89" t="s">
        <v>149</v>
      </c>
      <c r="T4" s="89"/>
      <c r="U4" s="89"/>
      <c r="V4" s="89"/>
    </row>
    <row r="5" spans="1:24" x14ac:dyDescent="0.25">
      <c r="J5" s="29" t="s">
        <v>10</v>
      </c>
      <c r="K5" s="27"/>
      <c r="L5" s="27">
        <v>1</v>
      </c>
      <c r="M5" s="27">
        <v>1</v>
      </c>
      <c r="O5" s="17" t="str">
        <f>IF($K5=0,"Leaf",IF($L5=0,"Leaf",-$L5/$M5*LOG($L5/$M5,2)-$K5/$M5*LOG($K5/$M5,2)))</f>
        <v>Leaf</v>
      </c>
      <c r="P5" s="17">
        <f>IF(ISNUMBER(O5),-M5/$M$6*$O5,$Q$3)</f>
        <v>0</v>
      </c>
      <c r="S5" s="32" t="s">
        <v>94</v>
      </c>
      <c r="T5" s="32" t="s">
        <v>55</v>
      </c>
      <c r="U5" s="32" t="s">
        <v>7</v>
      </c>
      <c r="V5" s="67" t="s">
        <v>69</v>
      </c>
    </row>
    <row r="6" spans="1:24" x14ac:dyDescent="0.25">
      <c r="J6" s="29" t="s">
        <v>131</v>
      </c>
      <c r="K6" s="27">
        <v>1</v>
      </c>
      <c r="L6" s="27">
        <v>2</v>
      </c>
      <c r="M6" s="27">
        <v>3</v>
      </c>
      <c r="O6" s="17">
        <f t="shared" ref="O6" si="0">IF($K6=0,"Leaf",IF($L6=0,"Leaf",-$L6/$M6*LOG($L6/$M6,2)-$K6/$M6*LOG($K6/$M6,2)))</f>
        <v>0.91829583405448956</v>
      </c>
      <c r="P6" s="46">
        <f>O6+SUM(P4:P5)</f>
        <v>0.25162916738782293</v>
      </c>
      <c r="T6" s="98" t="s">
        <v>181</v>
      </c>
      <c r="U6" s="98"/>
      <c r="V6" s="98"/>
      <c r="W6" s="98"/>
      <c r="X6" s="98"/>
    </row>
    <row r="7" spans="1:24" x14ac:dyDescent="0.25">
      <c r="T7" s="64" t="s">
        <v>145</v>
      </c>
      <c r="U7" s="17" t="s">
        <v>3</v>
      </c>
      <c r="V7" s="26" t="s">
        <v>146</v>
      </c>
      <c r="W7" s="17" t="s">
        <v>135</v>
      </c>
      <c r="X7" s="17" t="s">
        <v>147</v>
      </c>
    </row>
    <row r="8" spans="1:24" x14ac:dyDescent="0.25">
      <c r="R8" s="98" t="s">
        <v>193</v>
      </c>
      <c r="S8" s="98"/>
      <c r="T8" s="98"/>
      <c r="U8" s="98"/>
    </row>
    <row r="9" spans="1:24" x14ac:dyDescent="0.25">
      <c r="R9" s="55" t="s">
        <v>8</v>
      </c>
      <c r="S9" s="55" t="s">
        <v>34</v>
      </c>
      <c r="T9" s="68" t="s">
        <v>28</v>
      </c>
      <c r="U9" s="55" t="s">
        <v>16</v>
      </c>
    </row>
    <row r="10" spans="1:24" x14ac:dyDescent="0.25">
      <c r="R10" s="69" t="s">
        <v>165</v>
      </c>
      <c r="S10" s="69" t="s">
        <v>165</v>
      </c>
      <c r="T10" s="82" t="s">
        <v>167</v>
      </c>
    </row>
    <row r="11" spans="1:24" x14ac:dyDescent="0.25">
      <c r="S11" s="17" t="s">
        <v>192</v>
      </c>
      <c r="T11" s="82" t="s">
        <v>194</v>
      </c>
    </row>
    <row r="12" spans="1:24" x14ac:dyDescent="0.25">
      <c r="S12" s="17" t="s">
        <v>135</v>
      </c>
      <c r="T12" s="64" t="s">
        <v>3</v>
      </c>
      <c r="U12" s="17" t="s">
        <v>148</v>
      </c>
    </row>
    <row r="13" spans="1:24" x14ac:dyDescent="0.25">
      <c r="T13" s="82" t="s">
        <v>150</v>
      </c>
    </row>
    <row r="14" spans="1:24" x14ac:dyDescent="0.25">
      <c r="S14" s="64" t="s">
        <v>195</v>
      </c>
      <c r="T14" s="68" t="s">
        <v>196</v>
      </c>
    </row>
    <row r="15" spans="1:24" x14ac:dyDescent="0.25">
      <c r="S15" s="69" t="s">
        <v>165</v>
      </c>
      <c r="T15" s="82" t="s">
        <v>175</v>
      </c>
    </row>
    <row r="16" spans="1:24" x14ac:dyDescent="0.25">
      <c r="S16" s="64">
        <v>1</v>
      </c>
      <c r="T16" s="68" t="s">
        <v>17</v>
      </c>
      <c r="U16" s="64">
        <v>2</v>
      </c>
    </row>
    <row r="17" spans="18:21" x14ac:dyDescent="0.25">
      <c r="S17" s="69" t="s">
        <v>165</v>
      </c>
      <c r="T17" s="82" t="s">
        <v>150</v>
      </c>
      <c r="U17" s="69" t="s">
        <v>165</v>
      </c>
    </row>
    <row r="18" spans="18:21" x14ac:dyDescent="0.25">
      <c r="S18" s="64" t="s">
        <v>187</v>
      </c>
      <c r="T18" s="56" t="s">
        <v>188</v>
      </c>
      <c r="U18" s="59"/>
    </row>
    <row r="19" spans="18:21" x14ac:dyDescent="0.25">
      <c r="S19" s="82" t="s">
        <v>150</v>
      </c>
      <c r="T19" s="63" t="s">
        <v>166</v>
      </c>
      <c r="U19" s="59"/>
    </row>
    <row r="20" spans="18:21" x14ac:dyDescent="0.25">
      <c r="R20" s="64" t="s">
        <v>10</v>
      </c>
      <c r="S20" s="64" t="s">
        <v>24</v>
      </c>
      <c r="T20" s="53" t="s">
        <v>10</v>
      </c>
      <c r="U20" s="53" t="s">
        <v>24</v>
      </c>
    </row>
    <row r="21" spans="18:21" x14ac:dyDescent="0.25">
      <c r="R21" s="69" t="s">
        <v>165</v>
      </c>
      <c r="S21" s="71" t="s">
        <v>162</v>
      </c>
      <c r="T21" s="71" t="s">
        <v>162</v>
      </c>
      <c r="U21" s="69" t="s">
        <v>165</v>
      </c>
    </row>
  </sheetData>
  <mergeCells count="5">
    <mergeCell ref="J1:M1"/>
    <mergeCell ref="S3:V3"/>
    <mergeCell ref="S4:V4"/>
    <mergeCell ref="T6:X6"/>
    <mergeCell ref="R8:U8"/>
  </mergeCells>
  <conditionalFormatting sqref="H2:H4">
    <cfRule type="containsText" dxfId="5" priority="3" operator="containsText" text="Yes">
      <formula>NOT(ISERROR(SEARCH("Yes",H2)))</formula>
    </cfRule>
  </conditionalFormatting>
  <conditionalFormatting sqref="S5:V5">
    <cfRule type="containsText" dxfId="4" priority="2" operator="containsText" text="Yes">
      <formula>NOT(ISERROR(SEARCH("Yes",S5)))</formula>
    </cfRule>
  </conditionalFormatting>
  <conditionalFormatting sqref="S4">
    <cfRule type="containsText" dxfId="3" priority="1" operator="containsText" text="Yes">
      <formula>NOT(ISERROR(SEARCH("Yes",S4)))</formula>
    </cfRule>
  </conditionalFormatting>
  <hyperlinks>
    <hyperlink ref="S3:V3" location="'Car Type'!A1" display="Car Type" xr:uid="{965B9B76-EA7B-416D-952E-A2C2DD0BB37F}"/>
    <hyperlink ref="U5" location="Family!A1" display="Family" xr:uid="{F57BCC60-16E4-4E16-BFCF-25CFEF519A27}"/>
    <hyperlink ref="T5" location="Executive!A1" display="Executive" xr:uid="{C7191FF8-8F8E-4C1A-B20F-AD2E70B0D473}"/>
    <hyperlink ref="S5" location="Compact!A1" display="Compact" xr:uid="{3153A87E-860B-452F-899C-EA77A97EDCB8}"/>
    <hyperlink ref="R9" location="'SUV&gt;New'!A1" display="New" xr:uid="{ADBE90D1-E894-46D4-AE25-1F3AB7E79940}"/>
    <hyperlink ref="S9" location="'SUV&gt;08-11'!A1" display="2008-2011" xr:uid="{F251433A-46D7-4F07-A586-B17554DC34DF}"/>
    <hyperlink ref="V5" location="SUV!A1" display="SUV" xr:uid="{DA7C0796-7484-4C16-ACD8-08E51B42D153}"/>
    <hyperlink ref="T9" location="'SUV&gt;12-14'!A1" display="2012-2014" xr:uid="{E30A22DF-9D2E-4E3F-BDD5-FC75F0025D24}"/>
    <hyperlink ref="T14" location="'SUV&gt;12-14&gt;M=N'!A1" display="Mobileye=No" xr:uid="{04B62035-0AFA-4BA1-85AC-4B98AD1EAA57}"/>
    <hyperlink ref="T16" location="'SUV&gt;12-14&gt;M=N&gt;Unlimited'!A1" display="Unlimited" xr:uid="{AF69B2E0-3080-470B-BDE9-294434189F1B}"/>
    <hyperlink ref="T18" location="'SUV&gt;12-14&gt;M=N&gt;Unlimited&gt;CP3=N'!A1" display="CP3=No" xr:uid="{02E7A5F9-63AC-4116-82DC-5CF786F97526}"/>
    <hyperlink ref="U9" location="'SUV&gt;15-16'!A1" display="2015-2016" xr:uid="{AB1BCB3C-AA66-4E7E-A2B3-A509D80966E1}"/>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33815-C2D1-4C14-B8A5-C24144413B97}">
  <dimension ref="A1:Y28"/>
  <sheetViews>
    <sheetView workbookViewId="0">
      <selection activeCell="Y17" sqref="Y17"/>
    </sheetView>
  </sheetViews>
  <sheetFormatPr defaultRowHeight="15" x14ac:dyDescent="0.25"/>
  <cols>
    <col min="6" max="6" width="11" bestFit="1" customWidth="1"/>
    <col min="7" max="7" width="14.7265625" bestFit="1" customWidth="1"/>
    <col min="10" max="10" width="11.81640625" bestFit="1" customWidth="1"/>
    <col min="11" max="11" width="12.36328125" bestFit="1" customWidth="1"/>
    <col min="12" max="12" width="4" bestFit="1" customWidth="1"/>
    <col min="13" max="13" width="7.81640625" bestFit="1" customWidth="1"/>
    <col min="15" max="15" width="20.26953125" customWidth="1"/>
    <col min="16" max="16" width="28.08984375" customWidth="1"/>
    <col min="18" max="18" width="8.6328125" bestFit="1" customWidth="1"/>
    <col min="19" max="19" width="10" bestFit="1" customWidth="1"/>
    <col min="20" max="20" width="9.26953125" bestFit="1" customWidth="1"/>
    <col min="21" max="21" width="10" bestFit="1" customWidth="1"/>
    <col min="23" max="23" width="9.90625" bestFit="1" customWidth="1"/>
    <col min="24" max="25" width="16" bestFit="1" customWidth="1"/>
  </cols>
  <sheetData>
    <row r="1" spans="1:25" ht="31.8" thickBot="1" x14ac:dyDescent="0.35">
      <c r="A1" s="14" t="s">
        <v>0</v>
      </c>
      <c r="B1" s="15" t="s">
        <v>1</v>
      </c>
      <c r="C1" s="15" t="s">
        <v>2</v>
      </c>
      <c r="D1" s="15" t="s">
        <v>3</v>
      </c>
      <c r="E1" s="15" t="s">
        <v>121</v>
      </c>
      <c r="F1" s="15" t="s">
        <v>122</v>
      </c>
      <c r="G1" s="15" t="s">
        <v>4</v>
      </c>
      <c r="H1" s="16" t="s">
        <v>5</v>
      </c>
      <c r="J1" s="95" t="s">
        <v>3</v>
      </c>
      <c r="K1" s="95"/>
      <c r="L1" s="95"/>
      <c r="M1" s="95"/>
      <c r="O1" s="39" t="s">
        <v>142</v>
      </c>
      <c r="P1" s="39" t="s">
        <v>143</v>
      </c>
    </row>
    <row r="2" spans="1:25" x14ac:dyDescent="0.25">
      <c r="A2" s="4" t="s">
        <v>72</v>
      </c>
      <c r="B2" s="5" t="s">
        <v>69</v>
      </c>
      <c r="C2" s="5" t="s">
        <v>16</v>
      </c>
      <c r="D2" s="5" t="s">
        <v>11</v>
      </c>
      <c r="E2" s="5">
        <v>1</v>
      </c>
      <c r="F2" s="5" t="s">
        <v>24</v>
      </c>
      <c r="G2" s="5" t="s">
        <v>9</v>
      </c>
      <c r="H2" s="6" t="s">
        <v>9</v>
      </c>
      <c r="J2" s="28" t="s">
        <v>129</v>
      </c>
      <c r="K2" s="28" t="s">
        <v>132</v>
      </c>
      <c r="O2" s="17"/>
      <c r="P2" s="17"/>
    </row>
    <row r="3" spans="1:25" x14ac:dyDescent="0.25">
      <c r="A3" s="4" t="s">
        <v>73</v>
      </c>
      <c r="B3" s="5" t="s">
        <v>69</v>
      </c>
      <c r="C3" s="5" t="s">
        <v>16</v>
      </c>
      <c r="D3" s="5" t="s">
        <v>11</v>
      </c>
      <c r="E3" s="5">
        <v>1</v>
      </c>
      <c r="F3" s="5" t="s">
        <v>10</v>
      </c>
      <c r="G3" s="5" t="s">
        <v>11</v>
      </c>
      <c r="H3" s="6" t="s">
        <v>11</v>
      </c>
      <c r="J3" s="28" t="s">
        <v>130</v>
      </c>
      <c r="K3" t="s">
        <v>11</v>
      </c>
      <c r="L3" t="s">
        <v>9</v>
      </c>
      <c r="M3" t="s">
        <v>131</v>
      </c>
      <c r="O3" s="17"/>
      <c r="P3" s="17"/>
      <c r="Q3" s="17">
        <v>0</v>
      </c>
      <c r="S3" s="92" t="s">
        <v>1</v>
      </c>
      <c r="T3" s="92"/>
      <c r="U3" s="92"/>
      <c r="V3" s="92"/>
    </row>
    <row r="4" spans="1:25" x14ac:dyDescent="0.25">
      <c r="A4" s="4" t="s">
        <v>74</v>
      </c>
      <c r="B4" s="5" t="s">
        <v>69</v>
      </c>
      <c r="C4" s="5" t="s">
        <v>16</v>
      </c>
      <c r="D4" s="5" t="s">
        <v>9</v>
      </c>
      <c r="E4" s="5">
        <v>2</v>
      </c>
      <c r="F4" s="5" t="s">
        <v>24</v>
      </c>
      <c r="G4" s="5" t="s">
        <v>11</v>
      </c>
      <c r="H4" s="6" t="s">
        <v>11</v>
      </c>
      <c r="J4" s="29" t="s">
        <v>11</v>
      </c>
      <c r="K4" s="27">
        <v>1</v>
      </c>
      <c r="L4" s="27">
        <v>1</v>
      </c>
      <c r="M4" s="27">
        <v>2</v>
      </c>
      <c r="O4" s="17">
        <f>IF($K4=0,"Leaf",IF($L4=0,"Leaf",-$L4/$M4*LOG($L4/$M4,2)-$K4/$M4*LOG($K4/$M4,2)))</f>
        <v>1</v>
      </c>
      <c r="P4" s="17">
        <f>IF(ISNUMBER(O4),-M4/$M$6*$O4,$Q$3)</f>
        <v>-0.5</v>
      </c>
      <c r="S4" s="89" t="s">
        <v>149</v>
      </c>
      <c r="T4" s="89"/>
      <c r="U4" s="89"/>
      <c r="V4" s="89"/>
    </row>
    <row r="5" spans="1:25" x14ac:dyDescent="0.25">
      <c r="A5" s="4" t="s">
        <v>75</v>
      </c>
      <c r="B5" s="5" t="s">
        <v>69</v>
      </c>
      <c r="C5" s="5" t="s">
        <v>16</v>
      </c>
      <c r="D5" s="5" t="s">
        <v>9</v>
      </c>
      <c r="E5" s="5" t="s">
        <v>17</v>
      </c>
      <c r="F5" s="5" t="s">
        <v>24</v>
      </c>
      <c r="G5" s="5" t="s">
        <v>9</v>
      </c>
      <c r="H5" s="6" t="s">
        <v>11</v>
      </c>
      <c r="J5" s="29" t="s">
        <v>9</v>
      </c>
      <c r="K5" s="27">
        <v>2</v>
      </c>
      <c r="L5" s="27"/>
      <c r="M5" s="27">
        <v>2</v>
      </c>
      <c r="O5" s="17" t="str">
        <f>IF($K5=0,"Leaf",IF($L5=0,"Leaf",-$L5/$M5*LOG($L5/$M5,2)-$K5/$M5*LOG($K5/$M5,2)))</f>
        <v>Leaf</v>
      </c>
      <c r="P5" s="17">
        <f>IF(ISNUMBER(O5),-M5/$M$6*$O5,$Q$3)</f>
        <v>0</v>
      </c>
      <c r="S5" s="32" t="s">
        <v>94</v>
      </c>
      <c r="T5" s="32" t="s">
        <v>55</v>
      </c>
      <c r="U5" s="32" t="s">
        <v>7</v>
      </c>
      <c r="V5" s="67" t="s">
        <v>69</v>
      </c>
    </row>
    <row r="6" spans="1:25" x14ac:dyDescent="0.25">
      <c r="J6" s="29" t="s">
        <v>131</v>
      </c>
      <c r="K6" s="27">
        <v>3</v>
      </c>
      <c r="L6" s="27">
        <v>1</v>
      </c>
      <c r="M6" s="27">
        <v>4</v>
      </c>
      <c r="O6" s="17">
        <f>IF($K6=0,"Leaf",IF($L6=0,"Leaf",-$L6/$M6*LOG($L6/$M6,2)-$K6/$M6*LOG($K6/$M6,2)))</f>
        <v>0.81127812445913283</v>
      </c>
      <c r="P6" s="46">
        <f>O6+SUM(P4:P5)</f>
        <v>0.31127812445913283</v>
      </c>
      <c r="T6" s="98" t="s">
        <v>181</v>
      </c>
      <c r="U6" s="98"/>
      <c r="V6" s="98"/>
      <c r="W6" s="98"/>
      <c r="X6" s="98"/>
    </row>
    <row r="7" spans="1:25" x14ac:dyDescent="0.25">
      <c r="O7" s="17"/>
      <c r="P7" s="17"/>
      <c r="T7" s="64" t="s">
        <v>145</v>
      </c>
      <c r="U7" s="17" t="s">
        <v>3</v>
      </c>
      <c r="V7" s="26" t="s">
        <v>146</v>
      </c>
      <c r="W7" s="17" t="s">
        <v>135</v>
      </c>
      <c r="X7" s="17" t="s">
        <v>147</v>
      </c>
    </row>
    <row r="8" spans="1:25" ht="15.6" x14ac:dyDescent="0.3">
      <c r="J8" s="95" t="s">
        <v>136</v>
      </c>
      <c r="K8" s="95"/>
      <c r="L8" s="95"/>
      <c r="M8" s="95"/>
      <c r="O8" s="17"/>
      <c r="P8" s="17"/>
      <c r="R8" s="98" t="s">
        <v>193</v>
      </c>
      <c r="S8" s="98"/>
      <c r="T8" s="98"/>
      <c r="U8" s="98"/>
    </row>
    <row r="9" spans="1:25" x14ac:dyDescent="0.25">
      <c r="J9" s="28" t="s">
        <v>129</v>
      </c>
      <c r="K9" s="28" t="s">
        <v>132</v>
      </c>
      <c r="O9" s="17"/>
      <c r="P9" s="17"/>
      <c r="R9" s="55" t="s">
        <v>8</v>
      </c>
      <c r="S9" s="55" t="s">
        <v>34</v>
      </c>
      <c r="T9" s="56" t="s">
        <v>28</v>
      </c>
      <c r="U9" s="64" t="s">
        <v>16</v>
      </c>
      <c r="V9" s="64" t="s">
        <v>189</v>
      </c>
      <c r="W9" s="64" t="s">
        <v>190</v>
      </c>
      <c r="X9" s="85" t="s">
        <v>135</v>
      </c>
    </row>
    <row r="10" spans="1:25" x14ac:dyDescent="0.25">
      <c r="J10" s="28" t="s">
        <v>130</v>
      </c>
      <c r="K10" t="s">
        <v>11</v>
      </c>
      <c r="L10" t="s">
        <v>9</v>
      </c>
      <c r="M10" t="s">
        <v>131</v>
      </c>
      <c r="O10" s="17"/>
      <c r="P10" s="17"/>
      <c r="R10" s="69" t="s">
        <v>165</v>
      </c>
      <c r="S10" s="69" t="s">
        <v>165</v>
      </c>
      <c r="T10" s="60" t="s">
        <v>167</v>
      </c>
      <c r="V10" s="85" t="s">
        <v>148</v>
      </c>
      <c r="W10" s="64" t="s">
        <v>3</v>
      </c>
      <c r="X10" s="85" t="s">
        <v>136</v>
      </c>
    </row>
    <row r="11" spans="1:25" x14ac:dyDescent="0.25">
      <c r="J11" s="29">
        <v>1</v>
      </c>
      <c r="K11" s="27">
        <v>1</v>
      </c>
      <c r="L11" s="27">
        <v>1</v>
      </c>
      <c r="M11" s="27">
        <v>2</v>
      </c>
      <c r="O11" s="17">
        <f t="shared" ref="O11:O28" si="0">IF($K11=0,"Leaf",IF($L11=0,"Leaf",-$L11/$M11*LOG($L11/$M11,2)-$K11/$M11*LOG($K11/$M11,2)))</f>
        <v>1</v>
      </c>
      <c r="P11" s="17">
        <f t="shared" ref="P11:P27" si="1">IF(ISNUMBER(O11),-M11/$M$6*$O11,$Q$3)</f>
        <v>-0.5</v>
      </c>
      <c r="S11" s="17" t="s">
        <v>192</v>
      </c>
      <c r="T11" s="60" t="s">
        <v>194</v>
      </c>
      <c r="W11" s="64" t="s">
        <v>166</v>
      </c>
    </row>
    <row r="12" spans="1:25" x14ac:dyDescent="0.25">
      <c r="J12" s="29">
        <v>2</v>
      </c>
      <c r="K12" s="27">
        <v>1</v>
      </c>
      <c r="L12" s="27"/>
      <c r="M12" s="27">
        <v>1</v>
      </c>
      <c r="O12" s="17" t="str">
        <f t="shared" si="0"/>
        <v>Leaf</v>
      </c>
      <c r="P12" s="17">
        <f t="shared" si="1"/>
        <v>0</v>
      </c>
      <c r="S12" s="17" t="s">
        <v>135</v>
      </c>
      <c r="T12" s="60" t="s">
        <v>3</v>
      </c>
      <c r="U12" s="17" t="s">
        <v>148</v>
      </c>
      <c r="W12" s="64" t="s">
        <v>195</v>
      </c>
      <c r="X12" s="64" t="s">
        <v>196</v>
      </c>
    </row>
    <row r="13" spans="1:25" x14ac:dyDescent="0.25">
      <c r="J13" s="29" t="s">
        <v>17</v>
      </c>
      <c r="K13" s="27">
        <v>1</v>
      </c>
      <c r="L13" s="27"/>
      <c r="M13" s="27">
        <v>1</v>
      </c>
      <c r="O13" s="17" t="str">
        <f t="shared" si="0"/>
        <v>Leaf</v>
      </c>
      <c r="P13" s="17">
        <f>IF(ISNUMBER(O13),-M13/$M$6*$O13,$Q$3)</f>
        <v>0</v>
      </c>
      <c r="T13" s="60" t="s">
        <v>150</v>
      </c>
      <c r="W13" s="71" t="s">
        <v>162</v>
      </c>
      <c r="X13" s="64" t="s">
        <v>166</v>
      </c>
    </row>
    <row r="14" spans="1:25" x14ac:dyDescent="0.25">
      <c r="J14" s="29" t="s">
        <v>131</v>
      </c>
      <c r="K14" s="27">
        <v>3</v>
      </c>
      <c r="L14" s="27">
        <v>1</v>
      </c>
      <c r="M14" s="27">
        <v>4</v>
      </c>
      <c r="O14" s="17">
        <f t="shared" si="0"/>
        <v>0.81127812445913283</v>
      </c>
      <c r="P14" s="51">
        <f>O14+SUM(P11:P13)</f>
        <v>0.31127812445913283</v>
      </c>
      <c r="S14" s="60" t="s">
        <v>195</v>
      </c>
      <c r="T14" s="56" t="s">
        <v>196</v>
      </c>
      <c r="X14" s="64" t="s">
        <v>197</v>
      </c>
      <c r="Y14" s="64" t="s">
        <v>199</v>
      </c>
    </row>
    <row r="15" spans="1:25" x14ac:dyDescent="0.25">
      <c r="O15" s="26"/>
      <c r="P15" s="17"/>
      <c r="S15" s="69" t="s">
        <v>165</v>
      </c>
      <c r="T15" s="60" t="s">
        <v>175</v>
      </c>
      <c r="X15" s="69" t="s">
        <v>165</v>
      </c>
      <c r="Y15" s="71" t="s">
        <v>162</v>
      </c>
    </row>
    <row r="16" spans="1:25" ht="15.6" x14ac:dyDescent="0.3">
      <c r="J16" s="95" t="s">
        <v>135</v>
      </c>
      <c r="K16" s="95"/>
      <c r="L16" s="95"/>
      <c r="M16" s="95"/>
      <c r="O16" s="26"/>
      <c r="P16" s="17"/>
      <c r="S16" s="60">
        <v>1</v>
      </c>
      <c r="T16" s="56" t="s">
        <v>17</v>
      </c>
      <c r="U16" s="60">
        <v>2</v>
      </c>
    </row>
    <row r="17" spans="10:21" x14ac:dyDescent="0.25">
      <c r="J17" s="28" t="s">
        <v>129</v>
      </c>
      <c r="K17" s="28" t="s">
        <v>132</v>
      </c>
      <c r="O17" s="26"/>
      <c r="P17" s="17"/>
      <c r="S17" s="69" t="s">
        <v>165</v>
      </c>
      <c r="T17" s="60" t="s">
        <v>150</v>
      </c>
      <c r="U17" s="69" t="s">
        <v>165</v>
      </c>
    </row>
    <row r="18" spans="10:21" x14ac:dyDescent="0.25">
      <c r="J18" s="28" t="s">
        <v>130</v>
      </c>
      <c r="K18" t="s">
        <v>11</v>
      </c>
      <c r="L18" t="s">
        <v>9</v>
      </c>
      <c r="M18" t="s">
        <v>131</v>
      </c>
      <c r="O18" s="26"/>
      <c r="P18" s="17"/>
      <c r="S18" s="56" t="s">
        <v>187</v>
      </c>
      <c r="T18" s="56" t="s">
        <v>188</v>
      </c>
      <c r="U18" s="59"/>
    </row>
    <row r="19" spans="10:21" x14ac:dyDescent="0.25">
      <c r="J19" s="29" t="s">
        <v>24</v>
      </c>
      <c r="K19" s="27">
        <v>2</v>
      </c>
      <c r="L19" s="27">
        <v>1</v>
      </c>
      <c r="M19" s="27">
        <v>3</v>
      </c>
      <c r="O19" s="17">
        <f t="shared" si="0"/>
        <v>0.91829583405448956</v>
      </c>
      <c r="P19" s="17">
        <f t="shared" si="1"/>
        <v>-0.68872187554086717</v>
      </c>
      <c r="S19" s="60" t="s">
        <v>150</v>
      </c>
      <c r="T19" s="60" t="s">
        <v>166</v>
      </c>
      <c r="U19" s="59"/>
    </row>
    <row r="20" spans="10:21" x14ac:dyDescent="0.25">
      <c r="J20" s="29" t="s">
        <v>10</v>
      </c>
      <c r="K20" s="27">
        <v>1</v>
      </c>
      <c r="L20" s="27"/>
      <c r="M20" s="27">
        <v>1</v>
      </c>
      <c r="O20" s="17" t="str">
        <f t="shared" si="0"/>
        <v>Leaf</v>
      </c>
      <c r="P20" s="17">
        <f t="shared" si="1"/>
        <v>0</v>
      </c>
      <c r="R20" s="60" t="s">
        <v>10</v>
      </c>
      <c r="S20" s="60" t="s">
        <v>24</v>
      </c>
      <c r="T20" s="60" t="s">
        <v>10</v>
      </c>
      <c r="U20" s="60" t="s">
        <v>24</v>
      </c>
    </row>
    <row r="21" spans="10:21" x14ac:dyDescent="0.25">
      <c r="J21" s="29" t="s">
        <v>131</v>
      </c>
      <c r="K21" s="27">
        <v>3</v>
      </c>
      <c r="L21" s="27">
        <v>1</v>
      </c>
      <c r="M21" s="27">
        <v>4</v>
      </c>
      <c r="O21" s="17">
        <f t="shared" si="0"/>
        <v>0.81127812445913283</v>
      </c>
      <c r="P21" s="51">
        <f>O21+SUM(P19:P20)</f>
        <v>0.12255624891826566</v>
      </c>
      <c r="R21" s="69" t="s">
        <v>165</v>
      </c>
      <c r="S21" s="71" t="s">
        <v>162</v>
      </c>
      <c r="T21" s="71" t="s">
        <v>162</v>
      </c>
      <c r="U21" s="69" t="s">
        <v>165</v>
      </c>
    </row>
    <row r="22" spans="10:21" x14ac:dyDescent="0.25">
      <c r="O22" s="26"/>
      <c r="P22" s="17"/>
    </row>
    <row r="23" spans="10:21" ht="15.6" x14ac:dyDescent="0.3">
      <c r="J23" s="95" t="s">
        <v>148</v>
      </c>
      <c r="K23" s="95"/>
      <c r="L23" s="95"/>
      <c r="M23" s="95"/>
      <c r="O23" s="26"/>
      <c r="P23" s="17"/>
    </row>
    <row r="24" spans="10:21" x14ac:dyDescent="0.25">
      <c r="J24" s="28" t="s">
        <v>129</v>
      </c>
      <c r="K24" s="28" t="s">
        <v>132</v>
      </c>
      <c r="O24" s="26"/>
      <c r="P24" s="17"/>
    </row>
    <row r="25" spans="10:21" x14ac:dyDescent="0.25">
      <c r="J25" s="28" t="s">
        <v>130</v>
      </c>
      <c r="K25" t="s">
        <v>11</v>
      </c>
      <c r="L25" t="s">
        <v>9</v>
      </c>
      <c r="M25" t="s">
        <v>131</v>
      </c>
      <c r="O25" s="17"/>
      <c r="P25" s="17"/>
    </row>
    <row r="26" spans="10:21" x14ac:dyDescent="0.25">
      <c r="J26" s="29" t="s">
        <v>11</v>
      </c>
      <c r="K26" s="27">
        <v>2</v>
      </c>
      <c r="L26" s="27"/>
      <c r="M26" s="27">
        <v>2</v>
      </c>
      <c r="O26" s="17" t="str">
        <f t="shared" si="0"/>
        <v>Leaf</v>
      </c>
      <c r="P26" s="17">
        <f t="shared" si="1"/>
        <v>0</v>
      </c>
    </row>
    <row r="27" spans="10:21" x14ac:dyDescent="0.25">
      <c r="J27" s="29" t="s">
        <v>9</v>
      </c>
      <c r="K27" s="27">
        <v>1</v>
      </c>
      <c r="L27" s="27">
        <v>1</v>
      </c>
      <c r="M27" s="27">
        <v>2</v>
      </c>
      <c r="O27" s="17">
        <f t="shared" si="0"/>
        <v>1</v>
      </c>
      <c r="P27" s="17">
        <f t="shared" si="1"/>
        <v>-0.5</v>
      </c>
    </row>
    <row r="28" spans="10:21" x14ac:dyDescent="0.25">
      <c r="J28" s="29" t="s">
        <v>131</v>
      </c>
      <c r="K28" s="27">
        <v>3</v>
      </c>
      <c r="L28" s="27">
        <v>1</v>
      </c>
      <c r="M28" s="27">
        <v>4</v>
      </c>
      <c r="O28" s="17">
        <f t="shared" si="0"/>
        <v>0.81127812445913283</v>
      </c>
      <c r="P28" s="51">
        <f>O28+SUM(P26:P27)</f>
        <v>0.31127812445913283</v>
      </c>
    </row>
  </sheetData>
  <mergeCells count="8">
    <mergeCell ref="J16:M16"/>
    <mergeCell ref="J23:M23"/>
    <mergeCell ref="J8:M8"/>
    <mergeCell ref="J1:M1"/>
    <mergeCell ref="S3:V3"/>
    <mergeCell ref="S4:V4"/>
    <mergeCell ref="T6:X6"/>
    <mergeCell ref="R8:U8"/>
  </mergeCells>
  <conditionalFormatting sqref="H2:H5">
    <cfRule type="containsText" dxfId="2" priority="3" operator="containsText" text="Yes">
      <formula>NOT(ISERROR(SEARCH("Yes",H2)))</formula>
    </cfRule>
  </conditionalFormatting>
  <conditionalFormatting sqref="S5:V5">
    <cfRule type="containsText" dxfId="1" priority="2" operator="containsText" text="Yes">
      <formula>NOT(ISERROR(SEARCH("Yes",S5)))</formula>
    </cfRule>
  </conditionalFormatting>
  <conditionalFormatting sqref="S4">
    <cfRule type="containsText" dxfId="0" priority="1" operator="containsText" text="Yes">
      <formula>NOT(ISERROR(SEARCH("Yes",S4)))</formula>
    </cfRule>
  </conditionalFormatting>
  <hyperlinks>
    <hyperlink ref="S3:V3" location="'Car Type'!A1" display="Car Type" xr:uid="{9C43181D-53FE-4103-A25A-35B3816DF09C}"/>
    <hyperlink ref="U5" location="Family!A1" display="Family" xr:uid="{BEB6270C-E4AE-4FD8-AC16-6E2711D16FB7}"/>
    <hyperlink ref="T5" location="Executive!A1" display="Executive" xr:uid="{AAF5222A-56A8-467B-835D-B8930B2D8478}"/>
    <hyperlink ref="S5" location="Compact!A1" display="Compact" xr:uid="{BEE6352C-950E-480D-93DE-0BCA64ED702F}"/>
    <hyperlink ref="R9" location="'SUV&gt;New'!A1" display="New" xr:uid="{391707E7-0C51-4D19-8AC7-4F195C2391AE}"/>
    <hyperlink ref="S9" location="'SUV&gt;08-11'!A1" display="2008-2011" xr:uid="{4E5B389F-0FF6-4764-8130-3B9F4F95A4FA}"/>
    <hyperlink ref="V5" location="SUV!A1" display="SUV" xr:uid="{B2CE900B-CC9C-4BD1-963F-C900B85E611E}"/>
    <hyperlink ref="T9" location="'SUV&gt;12-14'!A1" display="2012-2014" xr:uid="{C50ECC55-458E-4C72-985A-98F7DDEF7A33}"/>
    <hyperlink ref="T14" location="'SUV&gt;12-14&gt;M=N'!A1" display="Mobileye=No" xr:uid="{21461919-EB47-40A7-AB56-DB41BF299E2A}"/>
    <hyperlink ref="T16" location="'SUV&gt;12-14&gt;M=N&gt;Unlimited'!A1" display="Unlimited" xr:uid="{A693B285-A2D0-4511-9069-A41134621EB6}"/>
    <hyperlink ref="T18" location="'SUV&gt;12-14&gt;M=N&gt;Unlimited&gt;CP3=N'!A1" display="CP3=No" xr:uid="{21BA1FA3-6C41-40FF-B170-F6024A0A8F63}"/>
    <hyperlink ref="S18" location="'SUV&gt;12-14&gt;M=N&gt;Unlimited&gt;CP3=Y'!A1" display="CP3=Yes" xr:uid="{DD0477BA-0626-45FD-840C-1BB6B43F672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DD691-02EB-4C18-AA46-66101F9FC963}">
  <dimension ref="A1:Y41"/>
  <sheetViews>
    <sheetView topLeftCell="I1" zoomScaleNormal="100" workbookViewId="0">
      <selection activeCell="T8" sqref="T8"/>
    </sheetView>
  </sheetViews>
  <sheetFormatPr defaultRowHeight="15" x14ac:dyDescent="0.25"/>
  <cols>
    <col min="1" max="5" width="8.7265625" style="24"/>
    <col min="6" max="6" width="16.36328125" style="24" bestFit="1" customWidth="1"/>
    <col min="7" max="7" width="21.08984375" style="24" bestFit="1" customWidth="1"/>
    <col min="8" max="14" width="8.7265625" style="24"/>
    <col min="15" max="15" width="10.81640625" style="24" customWidth="1"/>
    <col min="16" max="16" width="21" style="24" customWidth="1"/>
    <col min="17" max="17" width="8.90625" style="24" customWidth="1"/>
    <col min="18" max="18" width="6.7265625" style="24" bestFit="1" customWidth="1"/>
    <col min="19" max="19" width="9.90625" style="24" customWidth="1"/>
    <col min="20" max="20" width="7.81640625" style="24" bestFit="1" customWidth="1"/>
    <col min="21" max="21" width="14.26953125" style="24" customWidth="1"/>
    <col min="22" max="22" width="10.6328125" style="24" customWidth="1"/>
    <col min="23" max="16384" width="8.7265625" style="24"/>
  </cols>
  <sheetData>
    <row r="1" spans="1:25" ht="47.4" thickBot="1" x14ac:dyDescent="0.3">
      <c r="A1" s="40" t="s">
        <v>0</v>
      </c>
      <c r="B1" s="41" t="s">
        <v>1</v>
      </c>
      <c r="C1" s="41" t="s">
        <v>2</v>
      </c>
      <c r="D1" s="41" t="s">
        <v>3</v>
      </c>
      <c r="E1" s="41" t="s">
        <v>121</v>
      </c>
      <c r="F1" s="41" t="s">
        <v>122</v>
      </c>
      <c r="G1" s="41" t="s">
        <v>4</v>
      </c>
      <c r="H1" s="42" t="s">
        <v>5</v>
      </c>
      <c r="J1" s="90" t="s">
        <v>133</v>
      </c>
      <c r="K1" s="90"/>
      <c r="L1" s="90"/>
      <c r="M1" s="90"/>
      <c r="N1" s="17"/>
      <c r="O1" s="39" t="s">
        <v>142</v>
      </c>
      <c r="P1" s="39" t="s">
        <v>143</v>
      </c>
      <c r="Q1" s="17"/>
      <c r="R1" s="17"/>
      <c r="S1" s="17"/>
      <c r="T1" s="17"/>
      <c r="U1" s="17"/>
      <c r="V1" s="17"/>
    </row>
    <row r="2" spans="1:25" x14ac:dyDescent="0.25">
      <c r="A2" s="4" t="s">
        <v>93</v>
      </c>
      <c r="B2" s="5" t="s">
        <v>94</v>
      </c>
      <c r="C2" s="5" t="s">
        <v>8</v>
      </c>
      <c r="D2" s="5" t="s">
        <v>9</v>
      </c>
      <c r="E2" s="5">
        <v>1</v>
      </c>
      <c r="F2" s="5" t="s">
        <v>24</v>
      </c>
      <c r="G2" s="5" t="s">
        <v>11</v>
      </c>
      <c r="H2" s="6" t="s">
        <v>9</v>
      </c>
      <c r="J2" s="43" t="s">
        <v>129</v>
      </c>
      <c r="K2" s="43" t="s">
        <v>132</v>
      </c>
      <c r="L2" s="17"/>
      <c r="M2" s="17"/>
      <c r="N2" s="17"/>
      <c r="O2" s="17"/>
      <c r="P2" s="17"/>
      <c r="Q2" s="17">
        <v>0</v>
      </c>
      <c r="R2" s="17"/>
      <c r="S2" s="17"/>
      <c r="U2" s="17"/>
      <c r="V2" s="92" t="s">
        <v>1</v>
      </c>
      <c r="W2" s="92"/>
      <c r="X2" s="92"/>
      <c r="Y2" s="92"/>
    </row>
    <row r="3" spans="1:25" x14ac:dyDescent="0.25">
      <c r="A3" s="4" t="s">
        <v>95</v>
      </c>
      <c r="B3" s="5" t="s">
        <v>94</v>
      </c>
      <c r="C3" s="5" t="s">
        <v>8</v>
      </c>
      <c r="D3" s="5" t="s">
        <v>9</v>
      </c>
      <c r="E3" s="5">
        <v>1</v>
      </c>
      <c r="F3" s="5" t="s">
        <v>24</v>
      </c>
      <c r="G3" s="5" t="s">
        <v>11</v>
      </c>
      <c r="H3" s="6" t="s">
        <v>9</v>
      </c>
      <c r="J3" s="43" t="s">
        <v>130</v>
      </c>
      <c r="K3" s="17" t="s">
        <v>11</v>
      </c>
      <c r="L3" s="17" t="s">
        <v>9</v>
      </c>
      <c r="M3" s="17" t="s">
        <v>131</v>
      </c>
      <c r="N3" s="17"/>
      <c r="O3" s="17"/>
      <c r="P3" s="17"/>
      <c r="T3" s="17"/>
      <c r="U3" s="17"/>
      <c r="V3" s="89" t="s">
        <v>158</v>
      </c>
      <c r="W3" s="89"/>
      <c r="X3" s="89"/>
      <c r="Y3" s="89"/>
    </row>
    <row r="4" spans="1:25" x14ac:dyDescent="0.25">
      <c r="A4" s="4" t="s">
        <v>96</v>
      </c>
      <c r="B4" s="5" t="s">
        <v>94</v>
      </c>
      <c r="C4" s="5" t="s">
        <v>8</v>
      </c>
      <c r="D4" s="5" t="s">
        <v>9</v>
      </c>
      <c r="E4" s="5">
        <v>1</v>
      </c>
      <c r="F4" s="5" t="s">
        <v>10</v>
      </c>
      <c r="G4" s="5" t="s">
        <v>11</v>
      </c>
      <c r="H4" s="6" t="s">
        <v>11</v>
      </c>
      <c r="J4" s="17" t="s">
        <v>41</v>
      </c>
      <c r="K4" s="44">
        <v>1</v>
      </c>
      <c r="L4" s="44">
        <v>7</v>
      </c>
      <c r="M4" s="44">
        <v>8</v>
      </c>
      <c r="N4" s="17"/>
      <c r="O4" s="17">
        <f>IF($K4=0,"Leaf",IF($L4=0,"Leaf",-$L4/$M4*LOG($L4/$M4,2)-$K4/$M4*LOG($K4/$M4,2)))</f>
        <v>0.5435644431995964</v>
      </c>
      <c r="P4" s="17">
        <f>IF(ISNUMBER($M4),-M4/$M$9*$O4,)</f>
        <v>-0.16105613131839894</v>
      </c>
      <c r="T4" s="17"/>
      <c r="U4" s="17"/>
      <c r="V4" s="66" t="s">
        <v>94</v>
      </c>
      <c r="W4" s="31" t="s">
        <v>55</v>
      </c>
      <c r="X4" s="32" t="s">
        <v>7</v>
      </c>
      <c r="Y4" s="32" t="s">
        <v>69</v>
      </c>
    </row>
    <row r="5" spans="1:25" x14ac:dyDescent="0.25">
      <c r="A5" s="4" t="s">
        <v>97</v>
      </c>
      <c r="B5" s="5" t="s">
        <v>94</v>
      </c>
      <c r="C5" s="5" t="s">
        <v>8</v>
      </c>
      <c r="D5" s="5" t="s">
        <v>9</v>
      </c>
      <c r="E5" s="5">
        <v>2</v>
      </c>
      <c r="F5" s="5" t="s">
        <v>10</v>
      </c>
      <c r="G5" s="5" t="s">
        <v>9</v>
      </c>
      <c r="H5" s="6" t="s">
        <v>9</v>
      </c>
      <c r="J5" s="17" t="s">
        <v>34</v>
      </c>
      <c r="K5" s="44"/>
      <c r="L5" s="44">
        <v>7</v>
      </c>
      <c r="M5" s="44">
        <v>7</v>
      </c>
      <c r="N5" s="17"/>
      <c r="O5" s="17" t="str">
        <f t="shared" ref="O5:O38" si="0">IF($K5=0,"Leaf",IF($L5=0,"Leaf",-$L5/$M5*LOG($L5/$M5,2)-$K5/$M5*LOG($K5/$M5,2)))</f>
        <v>Leaf</v>
      </c>
      <c r="P5" s="17">
        <f>IF(ISNUMBER(O5),-M5/$M$9*$O5,$Q$2)</f>
        <v>0</v>
      </c>
      <c r="T5" s="91" t="s">
        <v>157</v>
      </c>
      <c r="U5" s="91"/>
      <c r="V5" s="91"/>
      <c r="W5" s="91"/>
      <c r="X5" s="91"/>
      <c r="Y5" s="17"/>
    </row>
    <row r="6" spans="1:25" x14ac:dyDescent="0.25">
      <c r="A6" s="4" t="s">
        <v>98</v>
      </c>
      <c r="B6" s="5" t="s">
        <v>94</v>
      </c>
      <c r="C6" s="5" t="s">
        <v>16</v>
      </c>
      <c r="D6" s="5" t="s">
        <v>11</v>
      </c>
      <c r="E6" s="5">
        <v>1</v>
      </c>
      <c r="F6" s="5" t="s">
        <v>24</v>
      </c>
      <c r="G6" s="5" t="s">
        <v>9</v>
      </c>
      <c r="H6" s="6" t="s">
        <v>9</v>
      </c>
      <c r="J6" s="17" t="s">
        <v>16</v>
      </c>
      <c r="K6" s="44"/>
      <c r="L6" s="44">
        <v>4</v>
      </c>
      <c r="M6" s="44">
        <v>4</v>
      </c>
      <c r="N6" s="17"/>
      <c r="O6" s="17" t="str">
        <f t="shared" si="0"/>
        <v>Leaf</v>
      </c>
      <c r="P6" s="17">
        <f>IF(ISNUMBER(O6),-M6/$M$9*$O6,$Q$2)</f>
        <v>0</v>
      </c>
      <c r="T6" s="64" t="s">
        <v>145</v>
      </c>
      <c r="U6" s="17" t="s">
        <v>3</v>
      </c>
      <c r="V6" s="17" t="s">
        <v>146</v>
      </c>
      <c r="W6" s="17" t="s">
        <v>135</v>
      </c>
      <c r="X6" s="17" t="s">
        <v>147</v>
      </c>
      <c r="Y6" s="17"/>
    </row>
    <row r="7" spans="1:25" x14ac:dyDescent="0.25">
      <c r="A7" s="4" t="s">
        <v>99</v>
      </c>
      <c r="B7" s="5" t="s">
        <v>94</v>
      </c>
      <c r="C7" s="5" t="s">
        <v>16</v>
      </c>
      <c r="D7" s="5" t="s">
        <v>9</v>
      </c>
      <c r="E7" s="5">
        <v>2</v>
      </c>
      <c r="F7" s="5" t="s">
        <v>24</v>
      </c>
      <c r="G7" s="5" t="s">
        <v>11</v>
      </c>
      <c r="H7" s="6" t="s">
        <v>9</v>
      </c>
      <c r="J7" s="17" t="s">
        <v>50</v>
      </c>
      <c r="K7" s="44"/>
      <c r="L7" s="44">
        <v>4</v>
      </c>
      <c r="M7" s="44">
        <v>4</v>
      </c>
      <c r="N7" s="17"/>
      <c r="O7" s="17" t="str">
        <f t="shared" si="0"/>
        <v>Leaf</v>
      </c>
      <c r="P7" s="17">
        <f>IF(ISNUMBER(O7),-M7/$M$9*$O7,$Q$2)</f>
        <v>0</v>
      </c>
      <c r="R7" s="91" t="s">
        <v>168</v>
      </c>
      <c r="S7" s="91"/>
      <c r="T7" s="91"/>
      <c r="U7" s="91"/>
      <c r="V7" s="91"/>
    </row>
    <row r="8" spans="1:25" x14ac:dyDescent="0.25">
      <c r="A8" s="4" t="s">
        <v>100</v>
      </c>
      <c r="B8" s="5" t="s">
        <v>94</v>
      </c>
      <c r="C8" s="5" t="s">
        <v>16</v>
      </c>
      <c r="D8" s="5" t="s">
        <v>9</v>
      </c>
      <c r="E8" s="5">
        <v>2</v>
      </c>
      <c r="F8" s="5" t="s">
        <v>10</v>
      </c>
      <c r="G8" s="5" t="s">
        <v>11</v>
      </c>
      <c r="H8" s="6" t="s">
        <v>9</v>
      </c>
      <c r="J8" s="17" t="s">
        <v>8</v>
      </c>
      <c r="K8" s="44">
        <v>1</v>
      </c>
      <c r="L8" s="44">
        <v>3</v>
      </c>
      <c r="M8" s="44">
        <v>4</v>
      </c>
      <c r="N8" s="17"/>
      <c r="O8" s="17">
        <f t="shared" si="0"/>
        <v>0.81127812445913283</v>
      </c>
      <c r="P8" s="17">
        <f>IF(ISNUMBER(O8),-M8/$M$9*$O8,$Q$2)</f>
        <v>-0.12018935177172338</v>
      </c>
      <c r="R8" s="55" t="s">
        <v>8</v>
      </c>
      <c r="S8" s="55" t="s">
        <v>50</v>
      </c>
      <c r="T8" s="55" t="s">
        <v>41</v>
      </c>
      <c r="U8" s="55" t="s">
        <v>34</v>
      </c>
      <c r="V8" s="55" t="s">
        <v>16</v>
      </c>
    </row>
    <row r="9" spans="1:25" x14ac:dyDescent="0.25">
      <c r="A9" s="4" t="s">
        <v>101</v>
      </c>
      <c r="B9" s="5" t="s">
        <v>94</v>
      </c>
      <c r="C9" s="5" t="s">
        <v>16</v>
      </c>
      <c r="D9" s="5" t="s">
        <v>9</v>
      </c>
      <c r="E9" s="5" t="s">
        <v>17</v>
      </c>
      <c r="F9" s="5" t="s">
        <v>10</v>
      </c>
      <c r="G9" s="5" t="s">
        <v>11</v>
      </c>
      <c r="H9" s="6" t="s">
        <v>9</v>
      </c>
      <c r="J9" s="17" t="s">
        <v>131</v>
      </c>
      <c r="K9" s="44">
        <v>2</v>
      </c>
      <c r="L9" s="44">
        <v>25</v>
      </c>
      <c r="M9" s="44">
        <v>27</v>
      </c>
      <c r="N9" s="17"/>
      <c r="O9" s="17">
        <f t="shared" si="0"/>
        <v>0.38094658570539008</v>
      </c>
      <c r="P9" s="46">
        <f>O9+SUM(P4:P8)</f>
        <v>9.9701102615267767E-2</v>
      </c>
      <c r="R9" s="17"/>
      <c r="S9" s="17"/>
      <c r="T9" s="17"/>
      <c r="U9" s="17"/>
      <c r="V9" s="17"/>
    </row>
    <row r="10" spans="1:25" x14ac:dyDescent="0.25">
      <c r="A10" s="4" t="s">
        <v>102</v>
      </c>
      <c r="B10" s="5" t="s">
        <v>94</v>
      </c>
      <c r="C10" s="5" t="s">
        <v>34</v>
      </c>
      <c r="D10" s="5" t="s">
        <v>9</v>
      </c>
      <c r="E10" s="5" t="s">
        <v>17</v>
      </c>
      <c r="F10" s="5" t="s">
        <v>10</v>
      </c>
      <c r="G10" s="5" t="s">
        <v>9</v>
      </c>
      <c r="H10" s="6" t="s">
        <v>9</v>
      </c>
      <c r="J10" s="25"/>
      <c r="K10" s="25"/>
      <c r="L10" s="25"/>
      <c r="M10" s="25"/>
      <c r="N10" s="17"/>
      <c r="O10" s="17"/>
      <c r="P10" s="17"/>
      <c r="R10" s="17"/>
      <c r="S10" s="17"/>
      <c r="T10" s="17"/>
      <c r="U10" s="17"/>
      <c r="V10" s="17"/>
    </row>
    <row r="11" spans="1:25" ht="15.6" x14ac:dyDescent="0.25">
      <c r="A11" s="4" t="s">
        <v>103</v>
      </c>
      <c r="B11" s="5" t="s">
        <v>94</v>
      </c>
      <c r="C11" s="5" t="s">
        <v>34</v>
      </c>
      <c r="D11" s="5" t="s">
        <v>9</v>
      </c>
      <c r="E11" s="5" t="s">
        <v>17</v>
      </c>
      <c r="F11" s="5" t="s">
        <v>10</v>
      </c>
      <c r="G11" s="5" t="s">
        <v>11</v>
      </c>
      <c r="H11" s="6" t="s">
        <v>9</v>
      </c>
      <c r="J11" s="90" t="s">
        <v>141</v>
      </c>
      <c r="K11" s="90"/>
      <c r="L11" s="90"/>
      <c r="M11" s="90"/>
      <c r="N11" s="17"/>
      <c r="O11" s="17"/>
      <c r="P11" s="17"/>
      <c r="R11" s="17"/>
      <c r="S11" s="17"/>
      <c r="T11" s="17"/>
      <c r="U11" s="17"/>
      <c r="V11" s="17"/>
    </row>
    <row r="12" spans="1:25" x14ac:dyDescent="0.25">
      <c r="A12" s="4" t="s">
        <v>104</v>
      </c>
      <c r="B12" s="5" t="s">
        <v>94</v>
      </c>
      <c r="C12" s="5" t="s">
        <v>34</v>
      </c>
      <c r="D12" s="5" t="s">
        <v>9</v>
      </c>
      <c r="E12" s="5" t="s">
        <v>17</v>
      </c>
      <c r="F12" s="5" t="s">
        <v>10</v>
      </c>
      <c r="G12" s="5" t="s">
        <v>11</v>
      </c>
      <c r="H12" s="6" t="s">
        <v>9</v>
      </c>
      <c r="J12" s="43" t="s">
        <v>129</v>
      </c>
      <c r="K12" s="43" t="s">
        <v>132</v>
      </c>
      <c r="L12" s="17"/>
      <c r="M12" s="17"/>
      <c r="N12" s="17"/>
      <c r="O12" s="17"/>
      <c r="P12" s="17"/>
      <c r="R12" s="17"/>
      <c r="S12" s="17"/>
      <c r="T12" s="17"/>
      <c r="U12" s="17"/>
      <c r="V12" s="17"/>
    </row>
    <row r="13" spans="1:25" x14ac:dyDescent="0.25">
      <c r="A13" s="4" t="s">
        <v>105</v>
      </c>
      <c r="B13" s="5" t="s">
        <v>94</v>
      </c>
      <c r="C13" s="5" t="s">
        <v>34</v>
      </c>
      <c r="D13" s="5" t="s">
        <v>9</v>
      </c>
      <c r="E13" s="5" t="s">
        <v>17</v>
      </c>
      <c r="F13" s="5" t="s">
        <v>24</v>
      </c>
      <c r="G13" s="5" t="s">
        <v>11</v>
      </c>
      <c r="H13" s="6" t="s">
        <v>9</v>
      </c>
      <c r="J13" s="43" t="s">
        <v>130</v>
      </c>
      <c r="K13" s="17" t="s">
        <v>11</v>
      </c>
      <c r="L13" s="17" t="s">
        <v>9</v>
      </c>
      <c r="M13" s="17" t="s">
        <v>131</v>
      </c>
      <c r="N13" s="17"/>
      <c r="O13" s="17"/>
      <c r="P13" s="17"/>
    </row>
    <row r="14" spans="1:25" x14ac:dyDescent="0.25">
      <c r="A14" s="4" t="s">
        <v>106</v>
      </c>
      <c r="B14" s="5" t="s">
        <v>94</v>
      </c>
      <c r="C14" s="5" t="s">
        <v>34</v>
      </c>
      <c r="D14" s="5" t="s">
        <v>11</v>
      </c>
      <c r="E14" s="5">
        <v>1</v>
      </c>
      <c r="F14" s="5" t="s">
        <v>24</v>
      </c>
      <c r="G14" s="5" t="s">
        <v>11</v>
      </c>
      <c r="H14" s="6" t="s">
        <v>9</v>
      </c>
      <c r="J14" s="17" t="s">
        <v>11</v>
      </c>
      <c r="K14" s="44">
        <v>1</v>
      </c>
      <c r="L14" s="44">
        <v>15</v>
      </c>
      <c r="M14" s="44">
        <v>16</v>
      </c>
      <c r="N14" s="43"/>
      <c r="O14" s="17">
        <f t="shared" si="0"/>
        <v>0.33729006661701388</v>
      </c>
      <c r="P14" s="17">
        <f>IF(ISNUMBER(O14),-M14/$M$9*$O14,$Q$2)</f>
        <v>-0.19987559503230451</v>
      </c>
    </row>
    <row r="15" spans="1:25" x14ac:dyDescent="0.25">
      <c r="A15" s="4" t="s">
        <v>107</v>
      </c>
      <c r="B15" s="5" t="s">
        <v>94</v>
      </c>
      <c r="C15" s="5" t="s">
        <v>34</v>
      </c>
      <c r="D15" s="5" t="s">
        <v>11</v>
      </c>
      <c r="E15" s="5">
        <v>1</v>
      </c>
      <c r="F15" s="5" t="s">
        <v>24</v>
      </c>
      <c r="G15" s="5" t="s">
        <v>11</v>
      </c>
      <c r="H15" s="6" t="s">
        <v>9</v>
      </c>
      <c r="J15" s="17" t="s">
        <v>9</v>
      </c>
      <c r="K15" s="44">
        <v>1</v>
      </c>
      <c r="L15" s="44">
        <v>10</v>
      </c>
      <c r="M15" s="44">
        <v>11</v>
      </c>
      <c r="N15" s="17"/>
      <c r="O15" s="17">
        <f t="shared" si="0"/>
        <v>0.4394969869215134</v>
      </c>
      <c r="P15" s="17">
        <f>IF(ISNUMBER(O15),-M15/$M$9*$O15,$Q$2)</f>
        <v>-0.17905432800506099</v>
      </c>
    </row>
    <row r="16" spans="1:25" x14ac:dyDescent="0.25">
      <c r="A16" s="4" t="s">
        <v>108</v>
      </c>
      <c r="B16" s="5" t="s">
        <v>94</v>
      </c>
      <c r="C16" s="5" t="s">
        <v>34</v>
      </c>
      <c r="D16" s="5" t="s">
        <v>11</v>
      </c>
      <c r="E16" s="5">
        <v>1</v>
      </c>
      <c r="F16" s="5" t="s">
        <v>10</v>
      </c>
      <c r="G16" s="5" t="s">
        <v>11</v>
      </c>
      <c r="H16" s="6" t="s">
        <v>9</v>
      </c>
      <c r="J16" s="17" t="s">
        <v>131</v>
      </c>
      <c r="K16" s="44">
        <v>2</v>
      </c>
      <c r="L16" s="44">
        <v>25</v>
      </c>
      <c r="M16" s="44">
        <v>27</v>
      </c>
      <c r="N16" s="17"/>
      <c r="O16" s="17">
        <f t="shared" si="0"/>
        <v>0.38094658570539008</v>
      </c>
      <c r="P16" s="51">
        <f>O16+SUM(P14:P15)</f>
        <v>2.0166626680245825E-3</v>
      </c>
    </row>
    <row r="17" spans="1:22" x14ac:dyDescent="0.25">
      <c r="A17" s="4" t="s">
        <v>109</v>
      </c>
      <c r="B17" s="5" t="s">
        <v>94</v>
      </c>
      <c r="C17" s="5" t="s">
        <v>41</v>
      </c>
      <c r="D17" s="5" t="s">
        <v>11</v>
      </c>
      <c r="E17" s="5">
        <v>2</v>
      </c>
      <c r="F17" s="5" t="s">
        <v>24</v>
      </c>
      <c r="G17" s="5" t="s">
        <v>11</v>
      </c>
      <c r="H17" s="6" t="s">
        <v>11</v>
      </c>
      <c r="J17" s="25"/>
      <c r="K17" s="25"/>
      <c r="L17" s="25"/>
      <c r="M17" s="25"/>
      <c r="N17" s="17"/>
      <c r="O17" s="17"/>
      <c r="P17" s="17"/>
    </row>
    <row r="18" spans="1:22" ht="15.6" x14ac:dyDescent="0.25">
      <c r="A18" s="4" t="s">
        <v>110</v>
      </c>
      <c r="B18" s="5" t="s">
        <v>94</v>
      </c>
      <c r="C18" s="5" t="s">
        <v>41</v>
      </c>
      <c r="D18" s="5" t="s">
        <v>11</v>
      </c>
      <c r="E18" s="5">
        <v>2</v>
      </c>
      <c r="F18" s="5" t="s">
        <v>10</v>
      </c>
      <c r="G18" s="5" t="s">
        <v>11</v>
      </c>
      <c r="H18" s="6" t="s">
        <v>9</v>
      </c>
      <c r="J18" s="90" t="s">
        <v>136</v>
      </c>
      <c r="K18" s="90"/>
      <c r="L18" s="90"/>
      <c r="M18" s="90"/>
      <c r="N18" s="17"/>
      <c r="O18" s="17"/>
      <c r="P18" s="17"/>
      <c r="V18" s="17"/>
    </row>
    <row r="19" spans="1:22" x14ac:dyDescent="0.25">
      <c r="A19" s="4" t="s">
        <v>111</v>
      </c>
      <c r="B19" s="5" t="s">
        <v>94</v>
      </c>
      <c r="C19" s="5" t="s">
        <v>41</v>
      </c>
      <c r="D19" s="5" t="s">
        <v>11</v>
      </c>
      <c r="E19" s="5">
        <v>2</v>
      </c>
      <c r="F19" s="5" t="s">
        <v>10</v>
      </c>
      <c r="G19" s="5" t="s">
        <v>11</v>
      </c>
      <c r="H19" s="6" t="s">
        <v>9</v>
      </c>
      <c r="J19" s="47" t="s">
        <v>129</v>
      </c>
      <c r="K19" s="47" t="s">
        <v>132</v>
      </c>
      <c r="L19" s="25"/>
      <c r="M19" s="25"/>
      <c r="N19" s="17"/>
      <c r="O19" s="17"/>
      <c r="P19" s="17"/>
      <c r="V19" s="17"/>
    </row>
    <row r="20" spans="1:22" x14ac:dyDescent="0.25">
      <c r="A20" s="4" t="s">
        <v>112</v>
      </c>
      <c r="B20" s="5" t="s">
        <v>94</v>
      </c>
      <c r="C20" s="5" t="s">
        <v>41</v>
      </c>
      <c r="D20" s="5" t="s">
        <v>11</v>
      </c>
      <c r="E20" s="5">
        <v>2</v>
      </c>
      <c r="F20" s="5" t="s">
        <v>10</v>
      </c>
      <c r="G20" s="5" t="s">
        <v>11</v>
      </c>
      <c r="H20" s="6" t="s">
        <v>9</v>
      </c>
      <c r="J20" s="47" t="s">
        <v>130</v>
      </c>
      <c r="K20" s="25" t="s">
        <v>11</v>
      </c>
      <c r="L20" s="25" t="s">
        <v>9</v>
      </c>
      <c r="M20" s="25" t="s">
        <v>131</v>
      </c>
      <c r="N20" s="17"/>
      <c r="O20" s="17"/>
      <c r="P20" s="17"/>
      <c r="V20" s="17"/>
    </row>
    <row r="21" spans="1:22" x14ac:dyDescent="0.25">
      <c r="A21" s="4" t="s">
        <v>113</v>
      </c>
      <c r="B21" s="5" t="s">
        <v>94</v>
      </c>
      <c r="C21" s="5" t="s">
        <v>41</v>
      </c>
      <c r="D21" s="5" t="s">
        <v>11</v>
      </c>
      <c r="E21" s="5" t="s">
        <v>17</v>
      </c>
      <c r="F21" s="5" t="s">
        <v>24</v>
      </c>
      <c r="G21" s="5" t="s">
        <v>11</v>
      </c>
      <c r="H21" s="6" t="s">
        <v>9</v>
      </c>
      <c r="J21" s="25">
        <v>1</v>
      </c>
      <c r="K21" s="48">
        <v>1</v>
      </c>
      <c r="L21" s="48">
        <v>6</v>
      </c>
      <c r="M21" s="48">
        <v>7</v>
      </c>
      <c r="N21" s="43"/>
      <c r="O21" s="17">
        <f t="shared" si="0"/>
        <v>0.59167277858232747</v>
      </c>
      <c r="P21" s="17">
        <f>IF(ISNUMBER(O21),-M21/$M$9*$O21,$Q$2)</f>
        <v>-0.15339664629912192</v>
      </c>
      <c r="U21" s="49"/>
      <c r="V21" s="43"/>
    </row>
    <row r="22" spans="1:22" x14ac:dyDescent="0.25">
      <c r="A22" s="4" t="s">
        <v>114</v>
      </c>
      <c r="B22" s="5" t="s">
        <v>94</v>
      </c>
      <c r="C22" s="5" t="s">
        <v>41</v>
      </c>
      <c r="D22" s="5" t="s">
        <v>11</v>
      </c>
      <c r="E22" s="5" t="s">
        <v>17</v>
      </c>
      <c r="F22" s="5" t="s">
        <v>24</v>
      </c>
      <c r="G22" s="5" t="s">
        <v>11</v>
      </c>
      <c r="H22" s="6" t="s">
        <v>9</v>
      </c>
      <c r="J22" s="25">
        <v>2</v>
      </c>
      <c r="K22" s="48">
        <v>1</v>
      </c>
      <c r="L22" s="48">
        <v>6</v>
      </c>
      <c r="M22" s="48">
        <v>7</v>
      </c>
      <c r="N22" s="17"/>
      <c r="O22" s="17">
        <f t="shared" si="0"/>
        <v>0.59167277858232747</v>
      </c>
      <c r="P22" s="17">
        <f>IF(ISNUMBER(O22),-M22/$M$9*$O22,$Q$2)</f>
        <v>-0.15339664629912192</v>
      </c>
      <c r="V22" s="17"/>
    </row>
    <row r="23" spans="1:22" x14ac:dyDescent="0.25">
      <c r="A23" s="4" t="s">
        <v>115</v>
      </c>
      <c r="B23" s="5" t="s">
        <v>94</v>
      </c>
      <c r="C23" s="5" t="s">
        <v>41</v>
      </c>
      <c r="D23" s="5" t="s">
        <v>11</v>
      </c>
      <c r="E23" s="5" t="s">
        <v>17</v>
      </c>
      <c r="F23" s="5" t="s">
        <v>10</v>
      </c>
      <c r="G23" s="5" t="s">
        <v>11</v>
      </c>
      <c r="H23" s="6" t="s">
        <v>9</v>
      </c>
      <c r="J23" s="25" t="s">
        <v>17</v>
      </c>
      <c r="K23" s="48"/>
      <c r="L23" s="48">
        <v>13</v>
      </c>
      <c r="M23" s="48">
        <v>13</v>
      </c>
      <c r="N23" s="17"/>
      <c r="O23" s="17" t="str">
        <f t="shared" si="0"/>
        <v>Leaf</v>
      </c>
      <c r="P23" s="17">
        <f>IF(ISNUMBER(O23),-M23/$M$9*$O23,$Q$2)</f>
        <v>0</v>
      </c>
      <c r="V23" s="17"/>
    </row>
    <row r="24" spans="1:22" x14ac:dyDescent="0.25">
      <c r="A24" s="4" t="s">
        <v>116</v>
      </c>
      <c r="B24" s="5" t="s">
        <v>94</v>
      </c>
      <c r="C24" s="5" t="s">
        <v>41</v>
      </c>
      <c r="D24" s="5" t="s">
        <v>11</v>
      </c>
      <c r="E24" s="5" t="s">
        <v>17</v>
      </c>
      <c r="F24" s="5" t="s">
        <v>10</v>
      </c>
      <c r="G24" s="5" t="s">
        <v>9</v>
      </c>
      <c r="H24" s="6" t="s">
        <v>9</v>
      </c>
      <c r="J24" s="25" t="s">
        <v>131</v>
      </c>
      <c r="K24" s="48">
        <v>2</v>
      </c>
      <c r="L24" s="48">
        <v>25</v>
      </c>
      <c r="M24" s="48">
        <v>27</v>
      </c>
      <c r="N24" s="17"/>
      <c r="O24" s="17">
        <f t="shared" si="0"/>
        <v>0.38094658570539008</v>
      </c>
      <c r="P24" s="51">
        <f>O24+SUM(P21:P23)</f>
        <v>7.4153293107146245E-2</v>
      </c>
      <c r="V24" s="17"/>
    </row>
    <row r="25" spans="1:22" x14ac:dyDescent="0.25">
      <c r="A25" s="4" t="s">
        <v>117</v>
      </c>
      <c r="B25" s="5" t="s">
        <v>94</v>
      </c>
      <c r="C25" s="5" t="s">
        <v>50</v>
      </c>
      <c r="D25" s="5" t="s">
        <v>11</v>
      </c>
      <c r="E25" s="5" t="s">
        <v>17</v>
      </c>
      <c r="F25" s="5" t="s">
        <v>10</v>
      </c>
      <c r="G25" s="5" t="s">
        <v>9</v>
      </c>
      <c r="H25" s="6" t="s">
        <v>9</v>
      </c>
      <c r="J25" s="25"/>
      <c r="K25" s="25"/>
      <c r="L25" s="25"/>
      <c r="M25" s="25"/>
      <c r="N25" s="17"/>
      <c r="O25" s="17"/>
      <c r="P25" s="17"/>
      <c r="V25" s="17"/>
    </row>
    <row r="26" spans="1:22" ht="15.6" x14ac:dyDescent="0.25">
      <c r="A26" s="4" t="s">
        <v>118</v>
      </c>
      <c r="B26" s="5" t="s">
        <v>94</v>
      </c>
      <c r="C26" s="5" t="s">
        <v>50</v>
      </c>
      <c r="D26" s="5" t="s">
        <v>11</v>
      </c>
      <c r="E26" s="5" t="s">
        <v>17</v>
      </c>
      <c r="F26" s="5" t="s">
        <v>10</v>
      </c>
      <c r="G26" s="5" t="s">
        <v>11</v>
      </c>
      <c r="H26" s="6" t="s">
        <v>9</v>
      </c>
      <c r="J26" s="90" t="s">
        <v>135</v>
      </c>
      <c r="K26" s="90"/>
      <c r="L26" s="90"/>
      <c r="M26" s="90"/>
      <c r="N26" s="17"/>
      <c r="O26" s="17"/>
      <c r="P26" s="17"/>
      <c r="V26" s="17"/>
    </row>
    <row r="27" spans="1:22" x14ac:dyDescent="0.25">
      <c r="A27" s="4" t="s">
        <v>119</v>
      </c>
      <c r="B27" s="5" t="s">
        <v>94</v>
      </c>
      <c r="C27" s="5" t="s">
        <v>50</v>
      </c>
      <c r="D27" s="5" t="s">
        <v>11</v>
      </c>
      <c r="E27" s="5" t="s">
        <v>17</v>
      </c>
      <c r="F27" s="5" t="s">
        <v>10</v>
      </c>
      <c r="G27" s="5" t="s">
        <v>11</v>
      </c>
      <c r="H27" s="6" t="s">
        <v>9</v>
      </c>
      <c r="J27" s="47" t="s">
        <v>129</v>
      </c>
      <c r="K27" s="47" t="s">
        <v>132</v>
      </c>
      <c r="L27" s="25"/>
      <c r="M27" s="25"/>
      <c r="N27" s="17"/>
      <c r="O27" s="17"/>
      <c r="P27" s="17"/>
      <c r="V27" s="17"/>
    </row>
    <row r="28" spans="1:22" ht="15.6" thickBot="1" x14ac:dyDescent="0.3">
      <c r="A28" s="7" t="s">
        <v>120</v>
      </c>
      <c r="B28" s="8" t="s">
        <v>94</v>
      </c>
      <c r="C28" s="8" t="s">
        <v>50</v>
      </c>
      <c r="D28" s="8" t="s">
        <v>11</v>
      </c>
      <c r="E28" s="8" t="s">
        <v>17</v>
      </c>
      <c r="F28" s="8" t="s">
        <v>10</v>
      </c>
      <c r="G28" s="8" t="s">
        <v>11</v>
      </c>
      <c r="H28" s="9" t="s">
        <v>9</v>
      </c>
      <c r="J28" s="47" t="s">
        <v>130</v>
      </c>
      <c r="K28" s="25" t="s">
        <v>11</v>
      </c>
      <c r="L28" s="25" t="s">
        <v>9</v>
      </c>
      <c r="M28" s="25" t="s">
        <v>131</v>
      </c>
      <c r="N28" s="17"/>
      <c r="O28" s="17"/>
      <c r="P28" s="17"/>
      <c r="V28" s="17"/>
    </row>
    <row r="29" spans="1:22" x14ac:dyDescent="0.25">
      <c r="J29" s="25" t="s">
        <v>24</v>
      </c>
      <c r="K29" s="48">
        <v>1</v>
      </c>
      <c r="L29" s="48">
        <v>9</v>
      </c>
      <c r="M29" s="48">
        <v>10</v>
      </c>
      <c r="N29" s="43"/>
      <c r="O29" s="17">
        <f t="shared" si="0"/>
        <v>0.46899559358928122</v>
      </c>
      <c r="P29" s="17">
        <f>IF(ISNUMBER(O29),-M29/$M$9*$O29,$Q$2)</f>
        <v>-0.17370207169973378</v>
      </c>
      <c r="T29" s="49"/>
      <c r="U29" s="49"/>
      <c r="V29" s="43"/>
    </row>
    <row r="30" spans="1:22" x14ac:dyDescent="0.25">
      <c r="J30" s="25" t="s">
        <v>10</v>
      </c>
      <c r="K30" s="48">
        <v>1</v>
      </c>
      <c r="L30" s="48">
        <v>16</v>
      </c>
      <c r="M30" s="48">
        <v>17</v>
      </c>
      <c r="N30" s="17"/>
      <c r="O30" s="17">
        <f t="shared" si="0"/>
        <v>0.32275695889739831</v>
      </c>
      <c r="P30" s="17">
        <f>IF(ISNUMBER(O30),-M30/$M$9*$O30,$Q$2)</f>
        <v>-0.20321734449095449</v>
      </c>
      <c r="V30" s="17"/>
    </row>
    <row r="31" spans="1:22" x14ac:dyDescent="0.25">
      <c r="J31" s="25" t="s">
        <v>131</v>
      </c>
      <c r="K31" s="48">
        <v>2</v>
      </c>
      <c r="L31" s="48">
        <v>25</v>
      </c>
      <c r="M31" s="48">
        <v>27</v>
      </c>
      <c r="N31" s="17"/>
      <c r="O31" s="17">
        <f t="shared" si="0"/>
        <v>0.38094658570539008</v>
      </c>
      <c r="P31" s="51">
        <f>O31+SUM(P29:P30)</f>
        <v>4.0271695147018338E-3</v>
      </c>
      <c r="V31" s="17"/>
    </row>
    <row r="32" spans="1:22" x14ac:dyDescent="0.25">
      <c r="N32" s="17"/>
      <c r="O32" s="17"/>
      <c r="P32" s="17"/>
      <c r="T32" s="17"/>
      <c r="U32" s="17"/>
      <c r="V32" s="17"/>
    </row>
    <row r="33" spans="10:22" ht="15.6" x14ac:dyDescent="0.25">
      <c r="J33" s="90" t="s">
        <v>134</v>
      </c>
      <c r="K33" s="90"/>
      <c r="L33" s="90"/>
      <c r="M33" s="90"/>
      <c r="N33" s="17"/>
      <c r="O33" s="17"/>
      <c r="P33" s="17"/>
      <c r="T33" s="17"/>
      <c r="U33" s="17"/>
      <c r="V33" s="17"/>
    </row>
    <row r="34" spans="10:22" x14ac:dyDescent="0.25">
      <c r="J34" s="43" t="s">
        <v>129</v>
      </c>
      <c r="K34" s="43" t="s">
        <v>132</v>
      </c>
      <c r="L34" s="17"/>
      <c r="M34" s="17"/>
      <c r="N34" s="17"/>
      <c r="O34" s="17"/>
      <c r="P34" s="17"/>
      <c r="T34" s="17"/>
      <c r="U34" s="17"/>
      <c r="V34" s="17"/>
    </row>
    <row r="35" spans="10:22" x14ac:dyDescent="0.25">
      <c r="J35" s="43" t="s">
        <v>130</v>
      </c>
      <c r="K35" s="17" t="s">
        <v>11</v>
      </c>
      <c r="L35" s="17" t="s">
        <v>9</v>
      </c>
      <c r="M35" s="17" t="s">
        <v>131</v>
      </c>
      <c r="N35" s="17"/>
      <c r="O35" s="17"/>
      <c r="P35" s="17"/>
      <c r="T35" s="17"/>
      <c r="U35" s="17"/>
      <c r="V35" s="17"/>
    </row>
    <row r="36" spans="10:22" x14ac:dyDescent="0.25">
      <c r="J36" s="17" t="s">
        <v>11</v>
      </c>
      <c r="K36" s="44">
        <v>2</v>
      </c>
      <c r="L36" s="44">
        <v>20</v>
      </c>
      <c r="M36" s="44">
        <v>22</v>
      </c>
      <c r="N36" s="43"/>
      <c r="O36" s="17">
        <f t="shared" si="0"/>
        <v>0.4394969869215134</v>
      </c>
      <c r="P36" s="17">
        <f>IF(ISNUMBER(O36),-M36/$M$9*$O36,$Q$2)</f>
        <v>-0.35810865601012198</v>
      </c>
      <c r="T36" s="43"/>
      <c r="U36" s="43"/>
      <c r="V36" s="43"/>
    </row>
    <row r="37" spans="10:22" x14ac:dyDescent="0.25">
      <c r="J37" s="17" t="s">
        <v>9</v>
      </c>
      <c r="K37" s="44"/>
      <c r="L37" s="44">
        <v>5</v>
      </c>
      <c r="M37" s="44">
        <v>5</v>
      </c>
      <c r="N37" s="17"/>
      <c r="O37" s="17" t="str">
        <f t="shared" si="0"/>
        <v>Leaf</v>
      </c>
      <c r="P37" s="17">
        <f>IF(ISNUMBER(O37),-M37/$M$9*$O37,$Q$2)</f>
        <v>0</v>
      </c>
      <c r="Q37" s="17"/>
      <c r="R37" s="17"/>
      <c r="S37" s="17"/>
      <c r="T37" s="17"/>
      <c r="U37" s="17"/>
      <c r="V37" s="17"/>
    </row>
    <row r="38" spans="10:22" x14ac:dyDescent="0.25">
      <c r="J38" s="17" t="s">
        <v>131</v>
      </c>
      <c r="K38" s="44">
        <v>2</v>
      </c>
      <c r="L38" s="44">
        <v>25</v>
      </c>
      <c r="M38" s="44">
        <v>27</v>
      </c>
      <c r="N38" s="17"/>
      <c r="O38" s="17">
        <f t="shared" si="0"/>
        <v>0.38094658570539008</v>
      </c>
      <c r="P38" s="51">
        <f>O38+SUM(P36:P37)</f>
        <v>2.28379296952681E-2</v>
      </c>
      <c r="Q38" s="17"/>
      <c r="R38" s="17"/>
      <c r="S38" s="17"/>
      <c r="T38" s="17"/>
      <c r="U38" s="17"/>
      <c r="V38" s="17"/>
    </row>
    <row r="39" spans="10:22" x14ac:dyDescent="0.25">
      <c r="N39" s="17"/>
      <c r="O39" s="17"/>
      <c r="P39" s="17"/>
      <c r="Q39" s="17"/>
      <c r="R39" s="17"/>
      <c r="S39" s="17"/>
      <c r="T39" s="17"/>
      <c r="U39" s="17"/>
      <c r="V39" s="17"/>
    </row>
    <row r="40" spans="10:22" x14ac:dyDescent="0.25">
      <c r="J40" s="17"/>
      <c r="K40" s="17"/>
      <c r="L40" s="17"/>
      <c r="M40" s="17"/>
      <c r="N40" s="17"/>
      <c r="O40" s="17"/>
      <c r="P40" s="17"/>
      <c r="Q40" s="17"/>
      <c r="R40" s="17"/>
      <c r="S40" s="17"/>
      <c r="T40" s="17"/>
      <c r="U40" s="17"/>
      <c r="V40" s="17"/>
    </row>
    <row r="41" spans="10:22" x14ac:dyDescent="0.25">
      <c r="J41" s="17"/>
      <c r="K41" s="17"/>
      <c r="L41" s="17"/>
      <c r="M41" s="17"/>
      <c r="N41" s="17"/>
      <c r="O41" s="17"/>
      <c r="P41" s="17"/>
      <c r="Q41" s="17"/>
      <c r="R41" s="17"/>
      <c r="S41" s="17"/>
      <c r="T41" s="17"/>
      <c r="U41" s="17"/>
      <c r="V41" s="17"/>
    </row>
  </sheetData>
  <autoFilter ref="A1:H28" xr:uid="{626BFDCA-0C50-4755-9C3D-D6046E4D60AD}"/>
  <mergeCells count="9">
    <mergeCell ref="J26:M26"/>
    <mergeCell ref="J33:M33"/>
    <mergeCell ref="R7:V7"/>
    <mergeCell ref="J1:M1"/>
    <mergeCell ref="V2:Y2"/>
    <mergeCell ref="V3:Y3"/>
    <mergeCell ref="T5:X5"/>
    <mergeCell ref="J11:M11"/>
    <mergeCell ref="J18:M18"/>
  </mergeCells>
  <conditionalFormatting sqref="H2:H28">
    <cfRule type="containsText" dxfId="1487" priority="1" operator="containsText" text="Yes">
      <formula>NOT(ISERROR(SEARCH("Yes",H2)))</formula>
    </cfRule>
  </conditionalFormatting>
  <conditionalFormatting sqref="V4:Y4">
    <cfRule type="containsText" dxfId="1486" priority="3" operator="containsText" text="Yes">
      <formula>NOT(ISERROR(SEARCH("Yes",V4)))</formula>
    </cfRule>
  </conditionalFormatting>
  <conditionalFormatting sqref="V3">
    <cfRule type="containsText" dxfId="1485" priority="2" operator="containsText" text="Yes">
      <formula>NOT(ISERROR(SEARCH("Yes",V3)))</formula>
    </cfRule>
  </conditionalFormatting>
  <hyperlinks>
    <hyperlink ref="R8" location="'Compact&gt;New'!A1" display="New" xr:uid="{6F4C6A46-6DC0-470B-B955-6B7CAC935C24}"/>
    <hyperlink ref="S8" location="'Compact&gt;Before 2002'!A1" display="Before 2002" xr:uid="{E74BBFDA-760A-47F6-ADC1-E52CD0A0E1A2}"/>
    <hyperlink ref="T8" location="'Compact&gt;02-07'!A1" display="2002-2007" xr:uid="{B21848BA-E512-4DB0-A45D-59BE53BB683F}"/>
    <hyperlink ref="U8" location="'Compact&gt;08-11'!A1" display="2008-2011" xr:uid="{59480FE5-7C17-4CDB-8A89-EACCAF5AD867}"/>
    <hyperlink ref="V8" location="'Compact&gt;15-16'!A1" display="2015-2016" xr:uid="{AB80DBA8-38B5-4DD7-AF20-B62B5611C86F}"/>
    <hyperlink ref="V2:Y2" location="'Car Type'!A1" display="Car Type" xr:uid="{899F7829-2247-419B-AC3B-2C9570879203}"/>
    <hyperlink ref="W4" location="Executive!A1" display="Executive" xr:uid="{A0C33898-3874-40F6-B9FB-3B8E5E992907}"/>
    <hyperlink ref="X4" location="Family!A1" display="Family" xr:uid="{084E645B-A3B1-44AE-832E-52DBA98EAFA5}"/>
    <hyperlink ref="Y4" location="SUV!A1" display="SUV" xr:uid="{1F5C6313-DE23-4907-BC47-6E10F77F302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AAA94-38AF-42CD-ADB2-094720F54BE5}">
  <dimension ref="A1:Z26"/>
  <sheetViews>
    <sheetView topLeftCell="K1" zoomScaleNormal="100" workbookViewId="0">
      <selection activeCell="R11" sqref="R11"/>
    </sheetView>
  </sheetViews>
  <sheetFormatPr defaultRowHeight="15" x14ac:dyDescent="0.25"/>
  <cols>
    <col min="6" max="6" width="12.7265625" bestFit="1" customWidth="1"/>
    <col min="7" max="7" width="17.453125" bestFit="1" customWidth="1"/>
    <col min="8" max="8" width="6.26953125" bestFit="1" customWidth="1"/>
    <col min="10" max="10" width="11.81640625" bestFit="1" customWidth="1"/>
    <col min="11" max="11" width="12.36328125" bestFit="1" customWidth="1"/>
    <col min="12" max="12" width="4" bestFit="1" customWidth="1"/>
    <col min="13" max="13" width="7.81640625" bestFit="1" customWidth="1"/>
    <col min="15" max="15" width="18.6328125" customWidth="1"/>
    <col min="16" max="16" width="25.6328125" customWidth="1"/>
    <col min="17" max="17" width="9.7265625" bestFit="1" customWidth="1"/>
    <col min="18" max="18" width="4" bestFit="1" customWidth="1"/>
    <col min="19" max="19" width="9.7265625" bestFit="1" customWidth="1"/>
    <col min="20" max="20" width="7.81640625" bestFit="1" customWidth="1"/>
    <col min="21" max="22" width="9.7265625" bestFit="1" customWidth="1"/>
    <col min="23" max="23" width="6.7265625" bestFit="1" customWidth="1"/>
  </cols>
  <sheetData>
    <row r="1" spans="1:26" ht="31.8" thickBot="1" x14ac:dyDescent="0.3">
      <c r="A1" s="40" t="s">
        <v>0</v>
      </c>
      <c r="B1" s="41" t="s">
        <v>1</v>
      </c>
      <c r="C1" s="41" t="s">
        <v>2</v>
      </c>
      <c r="D1" s="41" t="s">
        <v>3</v>
      </c>
      <c r="E1" s="41" t="s">
        <v>121</v>
      </c>
      <c r="F1" s="41" t="s">
        <v>122</v>
      </c>
      <c r="G1" s="41" t="s">
        <v>4</v>
      </c>
      <c r="H1" s="42" t="s">
        <v>5</v>
      </c>
      <c r="J1" s="90" t="s">
        <v>141</v>
      </c>
      <c r="K1" s="90"/>
      <c r="L1" s="90"/>
      <c r="M1" s="90"/>
      <c r="O1" s="39" t="s">
        <v>142</v>
      </c>
      <c r="P1" s="39" t="s">
        <v>143</v>
      </c>
    </row>
    <row r="2" spans="1:26" x14ac:dyDescent="0.25">
      <c r="A2" s="4" t="s">
        <v>93</v>
      </c>
      <c r="B2" s="5" t="s">
        <v>94</v>
      </c>
      <c r="C2" s="5" t="s">
        <v>8</v>
      </c>
      <c r="D2" s="5" t="s">
        <v>9</v>
      </c>
      <c r="E2" s="5">
        <v>1</v>
      </c>
      <c r="F2" s="5" t="s">
        <v>24</v>
      </c>
      <c r="G2" s="5" t="s">
        <v>11</v>
      </c>
      <c r="H2" s="6" t="s">
        <v>9</v>
      </c>
      <c r="J2" s="43" t="s">
        <v>129</v>
      </c>
      <c r="K2" s="43" t="s">
        <v>132</v>
      </c>
      <c r="L2" s="17"/>
      <c r="M2" s="17"/>
      <c r="O2" s="17"/>
      <c r="P2" s="17"/>
    </row>
    <row r="3" spans="1:26" ht="15.6" x14ac:dyDescent="0.3">
      <c r="A3" s="4" t="s">
        <v>95</v>
      </c>
      <c r="B3" s="5" t="s">
        <v>94</v>
      </c>
      <c r="C3" s="5" t="s">
        <v>8</v>
      </c>
      <c r="D3" s="5" t="s">
        <v>9</v>
      </c>
      <c r="E3" s="5">
        <v>1</v>
      </c>
      <c r="F3" s="5" t="s">
        <v>24</v>
      </c>
      <c r="G3" s="5" t="s">
        <v>11</v>
      </c>
      <c r="H3" s="6" t="s">
        <v>9</v>
      </c>
      <c r="J3" s="43" t="s">
        <v>130</v>
      </c>
      <c r="K3" s="17" t="s">
        <v>11</v>
      </c>
      <c r="L3" s="17" t="s">
        <v>9</v>
      </c>
      <c r="M3" s="17" t="s">
        <v>131</v>
      </c>
      <c r="O3" s="17"/>
      <c r="P3" s="17"/>
      <c r="Q3" s="13">
        <v>0</v>
      </c>
      <c r="T3" s="17"/>
      <c r="U3" s="17"/>
      <c r="V3" s="92" t="s">
        <v>1</v>
      </c>
      <c r="W3" s="92"/>
      <c r="X3" s="92"/>
      <c r="Y3" s="92"/>
    </row>
    <row r="4" spans="1:26" x14ac:dyDescent="0.25">
      <c r="A4" s="4" t="s">
        <v>96</v>
      </c>
      <c r="B4" s="5" t="s">
        <v>94</v>
      </c>
      <c r="C4" s="5" t="s">
        <v>8</v>
      </c>
      <c r="D4" s="5" t="s">
        <v>9</v>
      </c>
      <c r="E4" s="5">
        <v>1</v>
      </c>
      <c r="F4" s="5" t="s">
        <v>10</v>
      </c>
      <c r="G4" s="5" t="s">
        <v>11</v>
      </c>
      <c r="H4" s="6" t="s">
        <v>11</v>
      </c>
      <c r="J4" s="17" t="s">
        <v>9</v>
      </c>
      <c r="K4" s="44">
        <v>1</v>
      </c>
      <c r="L4" s="44">
        <v>3</v>
      </c>
      <c r="M4" s="44">
        <v>4</v>
      </c>
      <c r="O4" s="17">
        <f>IF($K4=0,"Leaf",IF($L4=0,"Leaf",-$L4/$M4*LOG($L4/$M4,2)-$K4/$M4*LOG($K4/$M4,2)))</f>
        <v>0.81127812445913283</v>
      </c>
      <c r="P4" s="17">
        <f>IF(ISNUMBER(O4),-M4/$M$5*$O4,$T$4)</f>
        <v>-0.81127812445913283</v>
      </c>
      <c r="T4" s="17"/>
      <c r="U4" s="17"/>
      <c r="V4" s="93" t="s">
        <v>156</v>
      </c>
      <c r="W4" s="93"/>
      <c r="X4" s="93"/>
      <c r="Y4" s="93"/>
    </row>
    <row r="5" spans="1:26" x14ac:dyDescent="0.25">
      <c r="A5" s="4" t="s">
        <v>97</v>
      </c>
      <c r="B5" s="5" t="s">
        <v>94</v>
      </c>
      <c r="C5" s="5" t="s">
        <v>8</v>
      </c>
      <c r="D5" s="5" t="s">
        <v>9</v>
      </c>
      <c r="E5" s="5">
        <v>2</v>
      </c>
      <c r="F5" s="5" t="s">
        <v>10</v>
      </c>
      <c r="G5" s="5" t="s">
        <v>9</v>
      </c>
      <c r="H5" s="6" t="s">
        <v>9</v>
      </c>
      <c r="J5" s="17" t="s">
        <v>131</v>
      </c>
      <c r="K5" s="44">
        <v>1</v>
      </c>
      <c r="L5" s="44">
        <v>3</v>
      </c>
      <c r="M5" s="44">
        <v>4</v>
      </c>
      <c r="O5" s="17">
        <f t="shared" ref="O5:O26" si="0">IF($K5=0,"Leaf",IF($L5=0,"Leaf",-$L5/$M5*LOG($L5/$M5,2)-$K5/$M5*LOG($K5/$M5,2)))</f>
        <v>0.81127812445913283</v>
      </c>
      <c r="P5" s="51">
        <f>O5+P4</f>
        <v>0</v>
      </c>
      <c r="T5" s="17"/>
      <c r="U5" s="17"/>
      <c r="V5" s="67" t="s">
        <v>94</v>
      </c>
      <c r="W5" s="32" t="s">
        <v>55</v>
      </c>
      <c r="X5" s="32" t="s">
        <v>7</v>
      </c>
      <c r="Y5" s="32" t="s">
        <v>69</v>
      </c>
    </row>
    <row r="6" spans="1:26" x14ac:dyDescent="0.25">
      <c r="J6" s="24"/>
      <c r="K6" s="24"/>
      <c r="L6" s="24"/>
      <c r="M6" s="24"/>
      <c r="O6" s="17"/>
      <c r="P6" s="17"/>
      <c r="T6" s="91" t="s">
        <v>154</v>
      </c>
      <c r="U6" s="91"/>
      <c r="V6" s="91"/>
      <c r="W6" s="91"/>
      <c r="X6" s="91"/>
      <c r="Y6" s="17"/>
    </row>
    <row r="7" spans="1:26" ht="15.6" x14ac:dyDescent="0.25">
      <c r="J7" s="90" t="s">
        <v>136</v>
      </c>
      <c r="K7" s="90"/>
      <c r="L7" s="90"/>
      <c r="M7" s="90"/>
      <c r="O7" s="17"/>
      <c r="P7" s="17"/>
      <c r="T7" s="64" t="s">
        <v>145</v>
      </c>
      <c r="U7" s="17" t="s">
        <v>3</v>
      </c>
      <c r="V7" s="17" t="s">
        <v>146</v>
      </c>
      <c r="W7" s="17" t="s">
        <v>135</v>
      </c>
      <c r="X7" s="17" t="s">
        <v>147</v>
      </c>
      <c r="Y7" s="17"/>
    </row>
    <row r="8" spans="1:26" x14ac:dyDescent="0.25">
      <c r="J8" s="43" t="s">
        <v>129</v>
      </c>
      <c r="K8" s="43" t="s">
        <v>132</v>
      </c>
      <c r="L8" s="17"/>
      <c r="M8" s="17"/>
      <c r="O8" s="17"/>
      <c r="P8" s="17"/>
      <c r="R8" s="91" t="s">
        <v>155</v>
      </c>
      <c r="S8" s="91"/>
      <c r="T8" s="91"/>
      <c r="U8" s="91"/>
      <c r="V8" s="91"/>
    </row>
    <row r="9" spans="1:26" x14ac:dyDescent="0.25">
      <c r="J9" s="43" t="s">
        <v>130</v>
      </c>
      <c r="K9" s="17" t="s">
        <v>11</v>
      </c>
      <c r="L9" s="17" t="s">
        <v>9</v>
      </c>
      <c r="M9" s="17" t="s">
        <v>131</v>
      </c>
      <c r="O9" s="17"/>
      <c r="P9" s="17"/>
      <c r="R9" s="64" t="s">
        <v>8</v>
      </c>
      <c r="S9" s="55" t="s">
        <v>50</v>
      </c>
      <c r="T9" s="56" t="s">
        <v>41</v>
      </c>
      <c r="U9" s="55" t="s">
        <v>34</v>
      </c>
      <c r="V9" s="55" t="s">
        <v>16</v>
      </c>
    </row>
    <row r="10" spans="1:26" x14ac:dyDescent="0.25">
      <c r="J10" s="17">
        <v>1</v>
      </c>
      <c r="K10" s="44">
        <v>1</v>
      </c>
      <c r="L10" s="44">
        <v>2</v>
      </c>
      <c r="M10" s="44">
        <v>3</v>
      </c>
      <c r="O10" s="17">
        <f t="shared" si="0"/>
        <v>0.91829583405448956</v>
      </c>
      <c r="P10" s="17">
        <f>IF(ISNUMBER(O10),-M10/$M$5*$O10,$T$4)</f>
        <v>-0.68872187554086717</v>
      </c>
      <c r="R10" s="64" t="s">
        <v>160</v>
      </c>
      <c r="S10" s="69" t="s">
        <v>165</v>
      </c>
      <c r="T10" s="60" t="s">
        <v>160</v>
      </c>
      <c r="U10" s="69" t="s">
        <v>165</v>
      </c>
      <c r="V10" s="69" t="s">
        <v>165</v>
      </c>
    </row>
    <row r="11" spans="1:26" x14ac:dyDescent="0.25">
      <c r="J11" s="17">
        <v>2</v>
      </c>
      <c r="K11" s="44"/>
      <c r="L11" s="44">
        <v>1</v>
      </c>
      <c r="M11" s="44">
        <v>1</v>
      </c>
      <c r="O11" s="17" t="str">
        <f t="shared" si="0"/>
        <v>Leaf</v>
      </c>
      <c r="P11" s="17">
        <f>IF(ISNUMBER(O11),-M11/$M$5*$O11,$T$4)</f>
        <v>0</v>
      </c>
      <c r="Q11" s="64" t="s">
        <v>24</v>
      </c>
      <c r="R11" s="68" t="s">
        <v>10</v>
      </c>
      <c r="S11" s="60" t="s">
        <v>24</v>
      </c>
      <c r="T11" s="56" t="s">
        <v>10</v>
      </c>
      <c r="Z11" s="59"/>
    </row>
    <row r="12" spans="1:26" x14ac:dyDescent="0.25">
      <c r="J12" s="17" t="s">
        <v>131</v>
      </c>
      <c r="K12" s="44">
        <v>1</v>
      </c>
      <c r="L12" s="44">
        <v>3</v>
      </c>
      <c r="M12" s="44">
        <v>4</v>
      </c>
      <c r="O12" s="17">
        <f t="shared" si="0"/>
        <v>0.81127812445913283</v>
      </c>
      <c r="P12" s="51">
        <f>O12+SUM(P10:P11)</f>
        <v>0.12255624891826566</v>
      </c>
      <c r="Q12" s="69" t="s">
        <v>165</v>
      </c>
      <c r="S12" s="69" t="s">
        <v>165</v>
      </c>
    </row>
    <row r="13" spans="1:26" x14ac:dyDescent="0.25">
      <c r="J13" s="24"/>
      <c r="K13" s="24"/>
      <c r="L13" s="24"/>
      <c r="M13" s="24"/>
      <c r="O13" s="17"/>
      <c r="P13" s="17"/>
    </row>
    <row r="14" spans="1:26" ht="15.6" x14ac:dyDescent="0.25">
      <c r="J14" s="90" t="s">
        <v>135</v>
      </c>
      <c r="K14" s="90"/>
      <c r="L14" s="90"/>
      <c r="M14" s="90"/>
      <c r="O14" s="17"/>
      <c r="P14" s="17"/>
    </row>
    <row r="15" spans="1:26" x14ac:dyDescent="0.25">
      <c r="J15" s="43" t="s">
        <v>129</v>
      </c>
      <c r="K15" s="43" t="s">
        <v>132</v>
      </c>
      <c r="L15" s="17"/>
      <c r="M15" s="17"/>
      <c r="O15" s="17"/>
      <c r="P15" s="17"/>
    </row>
    <row r="16" spans="1:26" x14ac:dyDescent="0.25">
      <c r="J16" s="43" t="s">
        <v>130</v>
      </c>
      <c r="K16" s="17" t="s">
        <v>11</v>
      </c>
      <c r="L16" s="17" t="s">
        <v>9</v>
      </c>
      <c r="M16" s="17" t="s">
        <v>131</v>
      </c>
      <c r="O16" s="17"/>
      <c r="P16" s="17"/>
    </row>
    <row r="17" spans="10:16" x14ac:dyDescent="0.25">
      <c r="J17" s="17" t="s">
        <v>24</v>
      </c>
      <c r="K17" s="44"/>
      <c r="L17" s="44">
        <v>2</v>
      </c>
      <c r="M17" s="44">
        <v>2</v>
      </c>
      <c r="O17" s="17" t="str">
        <f t="shared" si="0"/>
        <v>Leaf</v>
      </c>
      <c r="P17" s="17">
        <f>IF(ISNUMBER(O17),-M17/$M$5*$O17,$T$4)</f>
        <v>0</v>
      </c>
    </row>
    <row r="18" spans="10:16" x14ac:dyDescent="0.25">
      <c r="J18" s="17" t="s">
        <v>10</v>
      </c>
      <c r="K18" s="44">
        <v>1</v>
      </c>
      <c r="L18" s="44">
        <v>1</v>
      </c>
      <c r="M18" s="44">
        <v>2</v>
      </c>
      <c r="O18" s="17">
        <f t="shared" si="0"/>
        <v>1</v>
      </c>
      <c r="P18" s="17">
        <f>IF(ISNUMBER(O18),-M18/$M$5*$O18,$T$4)</f>
        <v>-0.5</v>
      </c>
    </row>
    <row r="19" spans="10:16" x14ac:dyDescent="0.25">
      <c r="J19" s="17" t="s">
        <v>131</v>
      </c>
      <c r="K19" s="44">
        <v>1</v>
      </c>
      <c r="L19" s="44">
        <v>3</v>
      </c>
      <c r="M19" s="44">
        <v>4</v>
      </c>
      <c r="O19" s="17">
        <f t="shared" si="0"/>
        <v>0.81127812445913283</v>
      </c>
      <c r="P19" s="46">
        <f>O19+SUM(P17:P18)</f>
        <v>0.31127812445913283</v>
      </c>
    </row>
    <row r="20" spans="10:16" x14ac:dyDescent="0.25">
      <c r="J20" s="24"/>
      <c r="K20" s="24"/>
      <c r="L20" s="24"/>
      <c r="M20" s="24"/>
      <c r="O20" s="17"/>
      <c r="P20" s="17"/>
    </row>
    <row r="21" spans="10:16" ht="15.6" x14ac:dyDescent="0.25">
      <c r="J21" s="90" t="s">
        <v>134</v>
      </c>
      <c r="K21" s="90"/>
      <c r="L21" s="90"/>
      <c r="M21" s="90"/>
      <c r="O21" s="17"/>
      <c r="P21" s="17"/>
    </row>
    <row r="22" spans="10:16" x14ac:dyDescent="0.25">
      <c r="J22" s="43" t="s">
        <v>129</v>
      </c>
      <c r="K22" s="43" t="s">
        <v>132</v>
      </c>
      <c r="L22" s="17"/>
      <c r="M22" s="17"/>
      <c r="O22" s="17"/>
      <c r="P22" s="17"/>
    </row>
    <row r="23" spans="10:16" x14ac:dyDescent="0.25">
      <c r="J23" s="43" t="s">
        <v>130</v>
      </c>
      <c r="K23" s="17" t="s">
        <v>11</v>
      </c>
      <c r="L23" s="17" t="s">
        <v>9</v>
      </c>
      <c r="M23" s="17" t="s">
        <v>131</v>
      </c>
      <c r="O23" s="17"/>
      <c r="P23" s="17"/>
    </row>
    <row r="24" spans="10:16" x14ac:dyDescent="0.25">
      <c r="J24" s="17" t="s">
        <v>11</v>
      </c>
      <c r="K24" s="44">
        <v>1</v>
      </c>
      <c r="L24" s="44">
        <v>2</v>
      </c>
      <c r="M24" s="44">
        <v>3</v>
      </c>
      <c r="O24" s="17">
        <f t="shared" si="0"/>
        <v>0.91829583405448956</v>
      </c>
      <c r="P24" s="17">
        <f>IF(ISNUMBER(O24),-M24/$M$5*$O24,$T$4)</f>
        <v>-0.68872187554086717</v>
      </c>
    </row>
    <row r="25" spans="10:16" x14ac:dyDescent="0.25">
      <c r="J25" s="17" t="s">
        <v>9</v>
      </c>
      <c r="K25" s="44"/>
      <c r="L25" s="44">
        <v>1</v>
      </c>
      <c r="M25" s="44">
        <v>1</v>
      </c>
      <c r="O25" s="17" t="str">
        <f t="shared" si="0"/>
        <v>Leaf</v>
      </c>
      <c r="P25" s="17">
        <f>IF(ISNUMBER(O25),-M25/$M$5*$O25,$T$4)</f>
        <v>0</v>
      </c>
    </row>
    <row r="26" spans="10:16" x14ac:dyDescent="0.25">
      <c r="J26" s="17" t="s">
        <v>131</v>
      </c>
      <c r="K26" s="44">
        <v>1</v>
      </c>
      <c r="L26" s="44">
        <v>3</v>
      </c>
      <c r="M26" s="44">
        <v>4</v>
      </c>
      <c r="O26" s="17">
        <f t="shared" si="0"/>
        <v>0.81127812445913283</v>
      </c>
      <c r="P26" s="51">
        <f>O26+SUM(P24:P25)</f>
        <v>0.12255624891826566</v>
      </c>
    </row>
  </sheetData>
  <autoFilter ref="D1:H5" xr:uid="{6FF59DDD-E3BF-4FDA-8E6B-010C56BA6321}"/>
  <mergeCells count="8">
    <mergeCell ref="R8:V8"/>
    <mergeCell ref="J1:M1"/>
    <mergeCell ref="J7:M7"/>
    <mergeCell ref="J14:M14"/>
    <mergeCell ref="J21:M21"/>
    <mergeCell ref="V4:Y4"/>
    <mergeCell ref="V3:Y3"/>
    <mergeCell ref="T6:X6"/>
  </mergeCells>
  <conditionalFormatting sqref="H2:H5">
    <cfRule type="containsText" dxfId="1114" priority="5" operator="containsText" text="Yes">
      <formula>NOT(ISERROR(SEARCH("Yes",H2)))</formula>
    </cfRule>
  </conditionalFormatting>
  <conditionalFormatting sqref="V5:Y5">
    <cfRule type="containsText" dxfId="1113" priority="2" operator="containsText" text="Yes">
      <formula>NOT(ISERROR(SEARCH("Yes",V5)))</formula>
    </cfRule>
  </conditionalFormatting>
  <conditionalFormatting sqref="V4">
    <cfRule type="containsText" dxfId="1112" priority="1" operator="containsText" text="Yes">
      <formula>NOT(ISERROR(SEARCH("Yes",V4)))</formula>
    </cfRule>
  </conditionalFormatting>
  <hyperlinks>
    <hyperlink ref="V5" location="Compact!A1" display="Compact" xr:uid="{71E78BC3-49F4-4821-9F53-04B7C2BD8387}"/>
    <hyperlink ref="V3:Y3" location="'Car Type'!A1" display="Car Type" xr:uid="{935AB080-D99E-445F-90AD-82F5FBC8BF29}"/>
    <hyperlink ref="R11" location="'Compact&gt;New&gt;Male'!A1" display="Male" xr:uid="{8C169C4B-B8AD-4EE1-8C5B-5CC26A612989}"/>
    <hyperlink ref="T9" location="'Compact&gt;02-07'!A1" display="2002-2007" xr:uid="{661B8BA4-351D-4163-A16F-69571BCA76D5}"/>
    <hyperlink ref="S9" location="'Compact&gt;Before 2002'!A1" display="Before 2002" xr:uid="{1C71C17C-E1C0-46BF-A385-7EBB327D08B1}"/>
    <hyperlink ref="U9" location="'Compact&gt;08-11'!A1" display="2008-2011" xr:uid="{DDA2C05C-8D65-40C4-B79F-FEE12F27685D}"/>
    <hyperlink ref="V9" location="'Compact&gt;15-16'!A1" display="2015-2016" xr:uid="{F1ECD10C-9744-486B-9E21-563A0BA1AB33}"/>
    <hyperlink ref="T11" location="'Compact&gt;02-07&gt;Male'!A1" display="Male" xr:uid="{E405EF58-87E8-4C04-ABA3-5B12B3E9943D}"/>
    <hyperlink ref="W5" location="Executive!A1" display="Executive" xr:uid="{A2055732-015F-4D4F-B82D-7FDEA30AFFE6}"/>
    <hyperlink ref="X5" location="Family!A1" display="Family" xr:uid="{558B1A60-4481-42C6-B84F-B484BF140F93}"/>
    <hyperlink ref="Y5" location="SUV!A1" display="SUV" xr:uid="{4D9DF277-8AC6-4B0E-9E42-2F1DE9D7521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07E45-07D5-42FA-B3BD-2A12DD49DB66}">
  <dimension ref="A1:Y24"/>
  <sheetViews>
    <sheetView topLeftCell="K1" workbookViewId="0">
      <selection activeCell="T11" sqref="T11"/>
    </sheetView>
  </sheetViews>
  <sheetFormatPr defaultRowHeight="15" x14ac:dyDescent="0.25"/>
  <cols>
    <col min="6" max="6" width="12.7265625" bestFit="1" customWidth="1"/>
    <col min="7" max="7" width="17.453125" bestFit="1" customWidth="1"/>
    <col min="10" max="10" width="11.81640625" bestFit="1" customWidth="1"/>
    <col min="11" max="11" width="12.36328125" bestFit="1" customWidth="1"/>
    <col min="12" max="12" width="4" bestFit="1" customWidth="1"/>
    <col min="13" max="13" width="7.81640625" bestFit="1" customWidth="1"/>
    <col min="15" max="15" width="20.453125" customWidth="1"/>
    <col min="16" max="16" width="24.7265625" customWidth="1"/>
    <col min="17" max="17" width="11.6328125" bestFit="1" customWidth="1"/>
    <col min="18" max="18" width="11.08984375" bestFit="1" customWidth="1"/>
    <col min="19" max="19" width="10.36328125" bestFit="1" customWidth="1"/>
  </cols>
  <sheetData>
    <row r="1" spans="1:25" ht="47.4" thickBot="1" x14ac:dyDescent="0.3">
      <c r="A1" s="40" t="s">
        <v>0</v>
      </c>
      <c r="B1" s="41" t="s">
        <v>1</v>
      </c>
      <c r="C1" s="41" t="s">
        <v>2</v>
      </c>
      <c r="D1" s="41" t="s">
        <v>3</v>
      </c>
      <c r="E1" s="41" t="s">
        <v>121</v>
      </c>
      <c r="F1" s="41" t="s">
        <v>122</v>
      </c>
      <c r="G1" s="41" t="s">
        <v>4</v>
      </c>
      <c r="H1" s="42" t="s">
        <v>5</v>
      </c>
      <c r="J1" s="90" t="s">
        <v>134</v>
      </c>
      <c r="K1" s="90"/>
      <c r="L1" s="90"/>
      <c r="M1" s="90"/>
      <c r="O1" s="39" t="s">
        <v>142</v>
      </c>
      <c r="P1" s="39" t="s">
        <v>143</v>
      </c>
    </row>
    <row r="2" spans="1:25" x14ac:dyDescent="0.25">
      <c r="A2" s="4" t="s">
        <v>96</v>
      </c>
      <c r="B2" s="5" t="s">
        <v>94</v>
      </c>
      <c r="C2" s="5" t="s">
        <v>8</v>
      </c>
      <c r="D2" s="5" t="s">
        <v>9</v>
      </c>
      <c r="E2" s="5">
        <v>1</v>
      </c>
      <c r="F2" s="5" t="s">
        <v>10</v>
      </c>
      <c r="G2" s="5" t="s">
        <v>11</v>
      </c>
      <c r="H2" s="6" t="s">
        <v>11</v>
      </c>
      <c r="J2" s="28" t="s">
        <v>129</v>
      </c>
      <c r="K2" s="28" t="s">
        <v>132</v>
      </c>
      <c r="O2" s="60"/>
      <c r="P2" s="60"/>
    </row>
    <row r="3" spans="1:25" ht="15.6" x14ac:dyDescent="0.3">
      <c r="A3" s="4" t="s">
        <v>97</v>
      </c>
      <c r="B3" s="5" t="s">
        <v>94</v>
      </c>
      <c r="C3" s="5" t="s">
        <v>8</v>
      </c>
      <c r="D3" s="5" t="s">
        <v>9</v>
      </c>
      <c r="E3" s="5">
        <v>2</v>
      </c>
      <c r="F3" s="5" t="s">
        <v>10</v>
      </c>
      <c r="G3" s="5" t="s">
        <v>9</v>
      </c>
      <c r="H3" s="6" t="s">
        <v>9</v>
      </c>
      <c r="J3" s="28" t="s">
        <v>130</v>
      </c>
      <c r="K3" t="s">
        <v>11</v>
      </c>
      <c r="L3" t="s">
        <v>9</v>
      </c>
      <c r="M3" t="s">
        <v>131</v>
      </c>
      <c r="O3" s="60"/>
      <c r="P3" s="61"/>
      <c r="Q3" s="18">
        <v>0</v>
      </c>
      <c r="R3" s="19"/>
      <c r="S3" s="19"/>
      <c r="T3" s="17"/>
      <c r="U3" s="17"/>
      <c r="V3" s="92" t="s">
        <v>1</v>
      </c>
      <c r="W3" s="92"/>
      <c r="X3" s="92"/>
      <c r="Y3" s="92"/>
    </row>
    <row r="4" spans="1:25" x14ac:dyDescent="0.25">
      <c r="J4" s="29" t="s">
        <v>11</v>
      </c>
      <c r="K4" s="27">
        <v>1</v>
      </c>
      <c r="L4" s="27"/>
      <c r="M4" s="27">
        <v>1</v>
      </c>
      <c r="O4" s="60" t="str">
        <f>IF($K4=0,"Leaf",IF($L4=0,"Leaf",-$L4/$M4*LOG($L4/$M4,2)-$K4/$M4*LOG($K4/$M4,2)))</f>
        <v>Leaf</v>
      </c>
      <c r="P4" s="60">
        <v>0</v>
      </c>
      <c r="Q4" s="19"/>
      <c r="R4" s="19"/>
      <c r="S4" s="19"/>
      <c r="T4" s="17"/>
      <c r="U4" s="17"/>
      <c r="V4" s="93" t="s">
        <v>156</v>
      </c>
      <c r="W4" s="93"/>
      <c r="X4" s="93"/>
      <c r="Y4" s="93"/>
    </row>
    <row r="5" spans="1:25" x14ac:dyDescent="0.25">
      <c r="J5" s="29" t="s">
        <v>9</v>
      </c>
      <c r="K5" s="27"/>
      <c r="L5" s="27">
        <v>1</v>
      </c>
      <c r="M5" s="27">
        <v>1</v>
      </c>
      <c r="O5" s="60" t="str">
        <f t="shared" ref="O5:O13" si="0">IF($K5=0,"Leaf",IF($L5=0,"Leaf",-$L5/$M5*LOG($L5/$M5,2)-$K5/$M5*LOG($K5/$M5,2)))</f>
        <v>Leaf</v>
      </c>
      <c r="P5" s="60">
        <v>0</v>
      </c>
      <c r="Q5" s="19"/>
      <c r="R5" s="19"/>
      <c r="S5" s="19"/>
      <c r="T5" s="17"/>
      <c r="U5" s="17"/>
      <c r="V5" s="67" t="s">
        <v>94</v>
      </c>
      <c r="W5" s="32" t="s">
        <v>55</v>
      </c>
      <c r="X5" s="32" t="s">
        <v>7</v>
      </c>
      <c r="Y5" s="32" t="s">
        <v>69</v>
      </c>
    </row>
    <row r="6" spans="1:25" x14ac:dyDescent="0.25">
      <c r="J6" s="29" t="s">
        <v>131</v>
      </c>
      <c r="K6" s="27">
        <v>1</v>
      </c>
      <c r="L6" s="27">
        <v>1</v>
      </c>
      <c r="M6" s="27">
        <v>2</v>
      </c>
      <c r="O6" s="60">
        <f t="shared" si="0"/>
        <v>1</v>
      </c>
      <c r="P6" s="60">
        <v>1</v>
      </c>
      <c r="Q6" s="19"/>
      <c r="R6" s="19"/>
      <c r="S6" s="19"/>
      <c r="T6" s="91" t="s">
        <v>154</v>
      </c>
      <c r="U6" s="91"/>
      <c r="V6" s="91"/>
      <c r="W6" s="91"/>
      <c r="X6" s="91"/>
      <c r="Y6" s="17"/>
    </row>
    <row r="7" spans="1:25" x14ac:dyDescent="0.25">
      <c r="O7" s="60"/>
      <c r="P7" s="60"/>
      <c r="Q7" s="19"/>
      <c r="R7" s="19"/>
      <c r="S7" s="19"/>
      <c r="T7" s="64" t="s">
        <v>145</v>
      </c>
      <c r="U7" s="17" t="s">
        <v>3</v>
      </c>
      <c r="V7" s="17" t="s">
        <v>146</v>
      </c>
      <c r="W7" s="17" t="s">
        <v>135</v>
      </c>
      <c r="X7" s="17" t="s">
        <v>147</v>
      </c>
      <c r="Y7" s="17"/>
    </row>
    <row r="8" spans="1:25" ht="15.6" x14ac:dyDescent="0.25">
      <c r="J8" s="90" t="s">
        <v>136</v>
      </c>
      <c r="K8" s="90"/>
      <c r="L8" s="90"/>
      <c r="M8" s="90"/>
      <c r="O8" s="60"/>
      <c r="P8" s="60"/>
      <c r="Q8" s="19"/>
      <c r="R8" s="91" t="s">
        <v>155</v>
      </c>
      <c r="S8" s="91"/>
      <c r="T8" s="91"/>
      <c r="U8" s="91"/>
      <c r="V8" s="91"/>
      <c r="W8" s="19"/>
      <c r="X8" s="19"/>
      <c r="Y8" s="19"/>
    </row>
    <row r="9" spans="1:25" x14ac:dyDescent="0.25">
      <c r="J9" s="28" t="s">
        <v>129</v>
      </c>
      <c r="K9" s="28" t="s">
        <v>132</v>
      </c>
      <c r="O9" s="60"/>
      <c r="P9" s="60"/>
      <c r="Q9" s="19"/>
      <c r="R9" s="68" t="s">
        <v>8</v>
      </c>
      <c r="S9" s="55" t="s">
        <v>50</v>
      </c>
      <c r="T9" s="56" t="s">
        <v>41</v>
      </c>
      <c r="U9" s="55" t="s">
        <v>34</v>
      </c>
      <c r="V9" s="55" t="s">
        <v>16</v>
      </c>
      <c r="W9" s="19"/>
      <c r="X9" s="19"/>
      <c r="Y9" s="19"/>
    </row>
    <row r="10" spans="1:25" x14ac:dyDescent="0.25">
      <c r="J10" s="28" t="s">
        <v>130</v>
      </c>
      <c r="K10" t="s">
        <v>11</v>
      </c>
      <c r="L10" t="s">
        <v>9</v>
      </c>
      <c r="M10" t="s">
        <v>131</v>
      </c>
      <c r="O10" s="60"/>
      <c r="P10" s="61"/>
      <c r="Q10" s="19"/>
      <c r="R10" s="64" t="s">
        <v>160</v>
      </c>
      <c r="S10" s="69" t="s">
        <v>165</v>
      </c>
      <c r="T10" s="60" t="s">
        <v>160</v>
      </c>
      <c r="U10" s="69" t="s">
        <v>165</v>
      </c>
      <c r="V10" s="69" t="s">
        <v>165</v>
      </c>
      <c r="W10" s="19"/>
      <c r="X10" s="19"/>
      <c r="Y10" s="19"/>
    </row>
    <row r="11" spans="1:25" x14ac:dyDescent="0.25">
      <c r="J11" s="29">
        <v>1</v>
      </c>
      <c r="K11" s="27">
        <v>1</v>
      </c>
      <c r="L11" s="27"/>
      <c r="M11" s="27">
        <v>1</v>
      </c>
      <c r="O11" s="60" t="str">
        <f t="shared" si="0"/>
        <v>Leaf</v>
      </c>
      <c r="P11" s="60">
        <v>0</v>
      </c>
      <c r="Q11" s="64" t="s">
        <v>24</v>
      </c>
      <c r="R11" s="68" t="s">
        <v>10</v>
      </c>
      <c r="S11" s="62" t="s">
        <v>24</v>
      </c>
      <c r="T11" s="56" t="s">
        <v>10</v>
      </c>
      <c r="U11" s="19"/>
      <c r="V11" s="19"/>
      <c r="W11" s="19"/>
      <c r="X11" s="19"/>
      <c r="Y11" s="19"/>
    </row>
    <row r="12" spans="1:25" ht="15.6" x14ac:dyDescent="0.3">
      <c r="J12" s="29">
        <v>2</v>
      </c>
      <c r="K12" s="27"/>
      <c r="L12" s="27">
        <v>1</v>
      </c>
      <c r="M12" s="27">
        <v>1</v>
      </c>
      <c r="O12" s="60" t="str">
        <f t="shared" si="0"/>
        <v>Leaf</v>
      </c>
      <c r="P12" s="60">
        <v>0</v>
      </c>
      <c r="Q12" s="69" t="s">
        <v>165</v>
      </c>
      <c r="R12" s="70" t="s">
        <v>169</v>
      </c>
      <c r="S12" s="69" t="s">
        <v>165</v>
      </c>
      <c r="T12" s="19"/>
      <c r="U12" s="19"/>
      <c r="V12" s="19"/>
      <c r="W12" s="19"/>
      <c r="X12" s="19"/>
      <c r="Y12" s="19"/>
    </row>
    <row r="13" spans="1:25" x14ac:dyDescent="0.25">
      <c r="J13" s="29" t="s">
        <v>131</v>
      </c>
      <c r="K13" s="27">
        <v>1</v>
      </c>
      <c r="L13" s="27">
        <v>1</v>
      </c>
      <c r="M13" s="27">
        <v>2</v>
      </c>
      <c r="O13" s="60">
        <f t="shared" si="0"/>
        <v>1</v>
      </c>
      <c r="P13" s="60">
        <v>1</v>
      </c>
      <c r="Q13" s="64" t="s">
        <v>180</v>
      </c>
      <c r="R13" s="60" t="s">
        <v>179</v>
      </c>
      <c r="T13" s="19"/>
      <c r="Y13" s="19"/>
    </row>
    <row r="14" spans="1:25" x14ac:dyDescent="0.25">
      <c r="O14" s="63"/>
      <c r="P14" s="63"/>
      <c r="Q14" s="69" t="s">
        <v>165</v>
      </c>
      <c r="R14" s="71" t="s">
        <v>162</v>
      </c>
      <c r="T14" s="19"/>
      <c r="V14" s="19"/>
      <c r="W14" s="19"/>
      <c r="X14" s="19"/>
      <c r="Y14" s="19"/>
    </row>
    <row r="15" spans="1:25" x14ac:dyDescent="0.25">
      <c r="O15" s="63"/>
      <c r="P15" s="63"/>
    </row>
    <row r="16" spans="1:25" x14ac:dyDescent="0.25">
      <c r="O16" s="63"/>
      <c r="P16" s="63"/>
      <c r="Q16" s="19"/>
      <c r="R16" s="19"/>
      <c r="S16" s="19"/>
      <c r="U16" s="19"/>
      <c r="V16" s="19"/>
      <c r="W16" s="19"/>
      <c r="X16" s="19"/>
      <c r="Y16" s="19"/>
    </row>
    <row r="17" spans="15:16" x14ac:dyDescent="0.25">
      <c r="O17" s="63"/>
      <c r="P17" s="53"/>
    </row>
    <row r="18" spans="15:16" x14ac:dyDescent="0.25">
      <c r="O18" s="63"/>
      <c r="P18" s="63"/>
    </row>
    <row r="19" spans="15:16" x14ac:dyDescent="0.25">
      <c r="O19" s="63"/>
      <c r="P19" s="63"/>
    </row>
    <row r="20" spans="15:16" x14ac:dyDescent="0.25">
      <c r="O20" s="63"/>
      <c r="P20" s="63"/>
    </row>
    <row r="21" spans="15:16" x14ac:dyDescent="0.25">
      <c r="O21" s="63"/>
      <c r="P21" s="63"/>
    </row>
    <row r="22" spans="15:16" x14ac:dyDescent="0.25">
      <c r="O22" s="63"/>
      <c r="P22" s="63"/>
    </row>
    <row r="23" spans="15:16" x14ac:dyDescent="0.25">
      <c r="O23" s="63"/>
      <c r="P23" s="63"/>
    </row>
    <row r="24" spans="15:16" x14ac:dyDescent="0.25">
      <c r="O24" s="63"/>
      <c r="P24" s="53"/>
    </row>
  </sheetData>
  <mergeCells count="6">
    <mergeCell ref="R8:V8"/>
    <mergeCell ref="T6:X6"/>
    <mergeCell ref="V4:Y4"/>
    <mergeCell ref="V3:Y3"/>
    <mergeCell ref="J1:M1"/>
    <mergeCell ref="J8:M8"/>
  </mergeCells>
  <conditionalFormatting sqref="H2:H3">
    <cfRule type="containsText" dxfId="912" priority="3" operator="containsText" text="Yes">
      <formula>NOT(ISERROR(SEARCH("Yes",H2)))</formula>
    </cfRule>
  </conditionalFormatting>
  <conditionalFormatting sqref="V5:Y5">
    <cfRule type="containsText" dxfId="911" priority="2" operator="containsText" text="Yes">
      <formula>NOT(ISERROR(SEARCH("Yes",V5)))</formula>
    </cfRule>
  </conditionalFormatting>
  <conditionalFormatting sqref="V4">
    <cfRule type="containsText" dxfId="910" priority="1" operator="containsText" text="Yes">
      <formula>NOT(ISERROR(SEARCH("Yes",V4)))</formula>
    </cfRule>
  </conditionalFormatting>
  <hyperlinks>
    <hyperlink ref="V5" location="Compact!A1" display="Compact" xr:uid="{3F7E552C-85C2-49AD-8474-6EF73BD97585}"/>
    <hyperlink ref="V3:Y3" location="'Car Type'!A1" display="Car Type" xr:uid="{04BD76A6-80FD-482A-9461-E406C924D3F9}"/>
    <hyperlink ref="T9" location="'Compact&gt;02-07'!A1" display="2002-2007" xr:uid="{BDCCCFBE-4B52-457E-B7A0-B08CF39F357A}"/>
    <hyperlink ref="S9" location="'Compact&gt;Before 2002'!A1" display="Before 2002" xr:uid="{08DAD4FD-5985-4471-A660-3146CF529DE5}"/>
    <hyperlink ref="U9" location="'Compact&gt;08-11'!A1" display="2008-2011" xr:uid="{C7B354D7-572E-4428-89C4-8017D86F7302}"/>
    <hyperlink ref="V9" location="'Compact&gt;15-16'!A1" display="2015-2016" xr:uid="{696B1279-6097-4F01-BE69-023598AB975B}"/>
    <hyperlink ref="R11" location="'Compact&gt;New&gt;Male'!A1" display="Male" xr:uid="{A4B230B2-AF7B-43A7-99AF-898B409A093E}"/>
    <hyperlink ref="W5" location="Executive!A1" display="Executive" xr:uid="{81E6F0C1-1F0B-463E-9517-6A0C9F810F3A}"/>
    <hyperlink ref="T11" location="'Compact&gt;02-07&gt;Male'!A1" display="Male" xr:uid="{768F36E5-9967-48A3-8E1B-BAB13571A13C}"/>
    <hyperlink ref="R9" location="'Compact&gt;New'!A1" display="New" xr:uid="{D9A4C3BC-FD82-445E-B137-70F6F3CEBA3F}"/>
    <hyperlink ref="X5" location="Family!A1" display="Family" xr:uid="{A777B832-860E-4E33-9C84-AC64102F944F}"/>
    <hyperlink ref="Y5" location="SUV!A1" display="SUV" xr:uid="{0BDFCBA8-62D6-451C-8C7F-C729B92E522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B746C-B899-408B-9FC0-C381FAADB297}">
  <dimension ref="A1:J5"/>
  <sheetViews>
    <sheetView workbookViewId="0"/>
  </sheetViews>
  <sheetFormatPr defaultRowHeight="15" x14ac:dyDescent="0.25"/>
  <cols>
    <col min="6" max="6" width="12.7265625" bestFit="1" customWidth="1"/>
    <col min="7" max="7" width="17.453125" bestFit="1" customWidth="1"/>
  </cols>
  <sheetData>
    <row r="1" spans="1:10" ht="16.2" thickBot="1" x14ac:dyDescent="0.3">
      <c r="A1" s="40" t="s">
        <v>0</v>
      </c>
      <c r="B1" s="41" t="s">
        <v>1</v>
      </c>
      <c r="C1" s="41" t="s">
        <v>2</v>
      </c>
      <c r="D1" s="41" t="s">
        <v>3</v>
      </c>
      <c r="E1" s="41" t="s">
        <v>121</v>
      </c>
      <c r="F1" s="41" t="s">
        <v>122</v>
      </c>
      <c r="G1" s="41" t="s">
        <v>4</v>
      </c>
      <c r="H1" s="42" t="s">
        <v>5</v>
      </c>
    </row>
    <row r="2" spans="1:10" ht="16.2" thickBot="1" x14ac:dyDescent="0.3">
      <c r="A2" s="4" t="s">
        <v>117</v>
      </c>
      <c r="B2" s="5" t="s">
        <v>94</v>
      </c>
      <c r="C2" s="5" t="s">
        <v>50</v>
      </c>
      <c r="D2" s="5" t="s">
        <v>11</v>
      </c>
      <c r="E2" s="5" t="s">
        <v>17</v>
      </c>
      <c r="F2" s="5" t="s">
        <v>10</v>
      </c>
      <c r="G2" s="5" t="s">
        <v>9</v>
      </c>
      <c r="H2" s="6" t="s">
        <v>9</v>
      </c>
      <c r="J2" s="42" t="s">
        <v>5</v>
      </c>
    </row>
    <row r="3" spans="1:10" x14ac:dyDescent="0.25">
      <c r="A3" s="4" t="s">
        <v>118</v>
      </c>
      <c r="B3" s="5" t="s">
        <v>94</v>
      </c>
      <c r="C3" s="5" t="s">
        <v>50</v>
      </c>
      <c r="D3" s="5" t="s">
        <v>11</v>
      </c>
      <c r="E3" s="5" t="s">
        <v>17</v>
      </c>
      <c r="F3" s="5" t="s">
        <v>10</v>
      </c>
      <c r="G3" s="5" t="s">
        <v>11</v>
      </c>
      <c r="H3" s="6" t="s">
        <v>9</v>
      </c>
      <c r="J3" s="52" t="s">
        <v>9</v>
      </c>
    </row>
    <row r="4" spans="1:10" x14ac:dyDescent="0.25">
      <c r="A4" s="4" t="s">
        <v>119</v>
      </c>
      <c r="B4" s="5" t="s">
        <v>94</v>
      </c>
      <c r="C4" s="5" t="s">
        <v>50</v>
      </c>
      <c r="D4" s="5" t="s">
        <v>11</v>
      </c>
      <c r="E4" s="5" t="s">
        <v>17</v>
      </c>
      <c r="F4" s="5" t="s">
        <v>10</v>
      </c>
      <c r="G4" s="5" t="s">
        <v>11</v>
      </c>
      <c r="H4" s="6" t="s">
        <v>9</v>
      </c>
    </row>
    <row r="5" spans="1:10" ht="15.6" thickBot="1" x14ac:dyDescent="0.3">
      <c r="A5" s="7" t="s">
        <v>120</v>
      </c>
      <c r="B5" s="8" t="s">
        <v>94</v>
      </c>
      <c r="C5" s="8" t="s">
        <v>50</v>
      </c>
      <c r="D5" s="8" t="s">
        <v>11</v>
      </c>
      <c r="E5" s="8" t="s">
        <v>17</v>
      </c>
      <c r="F5" s="8" t="s">
        <v>10</v>
      </c>
      <c r="G5" s="8" t="s">
        <v>11</v>
      </c>
      <c r="H5" s="9" t="s">
        <v>9</v>
      </c>
    </row>
  </sheetData>
  <conditionalFormatting sqref="H2:H5 J3">
    <cfRule type="containsText" dxfId="909" priority="1" operator="containsText" text="Yes">
      <formula>NOT(ISERROR(SEARCH("Yes",H2)))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5D0AC-6F63-4CDC-A280-CCDDA7001C6D}">
  <dimension ref="A1:Y26"/>
  <sheetViews>
    <sheetView topLeftCell="J1" zoomScaleNormal="100" workbookViewId="0">
      <selection activeCell="T11" sqref="T11"/>
    </sheetView>
  </sheetViews>
  <sheetFormatPr defaultRowHeight="15" x14ac:dyDescent="0.25"/>
  <cols>
    <col min="6" max="6" width="12.7265625" bestFit="1" customWidth="1"/>
    <col min="7" max="7" width="17.453125" bestFit="1" customWidth="1"/>
    <col min="10" max="10" width="11.81640625" bestFit="1" customWidth="1"/>
    <col min="11" max="11" width="12.36328125" bestFit="1" customWidth="1"/>
    <col min="12" max="12" width="4" bestFit="1" customWidth="1"/>
    <col min="13" max="13" width="7.81640625" bestFit="1" customWidth="1"/>
    <col min="15" max="15" width="17" customWidth="1"/>
    <col min="16" max="16" width="27" customWidth="1"/>
    <col min="17" max="17" width="10.90625" style="24" bestFit="1" customWidth="1"/>
    <col min="18" max="18" width="10.36328125" style="24" bestFit="1" customWidth="1"/>
    <col min="19" max="19" width="8.6328125" style="24" bestFit="1" customWidth="1"/>
    <col min="20" max="20" width="10.54296875" style="24" bestFit="1" customWidth="1"/>
    <col min="21" max="21" width="8.6328125" style="24" bestFit="1" customWidth="1"/>
    <col min="22" max="22" width="9.08984375" style="24" bestFit="1" customWidth="1"/>
    <col min="23" max="23" width="6.7265625" style="24" bestFit="1" customWidth="1"/>
    <col min="24" max="24" width="9.6328125" style="24" bestFit="1" customWidth="1"/>
    <col min="25" max="25" width="3.453125" style="24" bestFit="1" customWidth="1"/>
  </cols>
  <sheetData>
    <row r="1" spans="1:25" ht="31.8" thickBot="1" x14ac:dyDescent="0.3">
      <c r="A1" s="40" t="s">
        <v>0</v>
      </c>
      <c r="B1" s="41" t="s">
        <v>1</v>
      </c>
      <c r="C1" s="41" t="s">
        <v>2</v>
      </c>
      <c r="D1" s="41" t="s">
        <v>3</v>
      </c>
      <c r="E1" s="41" t="s">
        <v>121</v>
      </c>
      <c r="F1" s="41" t="s">
        <v>122</v>
      </c>
      <c r="G1" s="41" t="s">
        <v>4</v>
      </c>
      <c r="H1" s="42" t="s">
        <v>5</v>
      </c>
      <c r="J1" s="90" t="s">
        <v>141</v>
      </c>
      <c r="K1" s="90"/>
      <c r="L1" s="90"/>
      <c r="M1" s="90"/>
      <c r="O1" s="39" t="s">
        <v>142</v>
      </c>
      <c r="P1" s="39" t="s">
        <v>143</v>
      </c>
    </row>
    <row r="2" spans="1:25" x14ac:dyDescent="0.25">
      <c r="A2" s="4" t="s">
        <v>109</v>
      </c>
      <c r="B2" s="5" t="s">
        <v>94</v>
      </c>
      <c r="C2" s="5" t="s">
        <v>41</v>
      </c>
      <c r="D2" s="5" t="s">
        <v>11</v>
      </c>
      <c r="E2" s="5">
        <v>2</v>
      </c>
      <c r="F2" s="5" t="s">
        <v>24</v>
      </c>
      <c r="G2" s="5" t="s">
        <v>11</v>
      </c>
      <c r="H2" s="6" t="s">
        <v>11</v>
      </c>
      <c r="J2" s="43" t="s">
        <v>129</v>
      </c>
      <c r="K2" s="43" t="s">
        <v>132</v>
      </c>
      <c r="L2" s="17"/>
      <c r="M2" s="17"/>
      <c r="O2" s="17"/>
      <c r="P2" s="17"/>
    </row>
    <row r="3" spans="1:25" ht="15.6" x14ac:dyDescent="0.3">
      <c r="A3" s="4" t="s">
        <v>110</v>
      </c>
      <c r="B3" s="5" t="s">
        <v>94</v>
      </c>
      <c r="C3" s="5" t="s">
        <v>41</v>
      </c>
      <c r="D3" s="5" t="s">
        <v>11</v>
      </c>
      <c r="E3" s="5">
        <v>2</v>
      </c>
      <c r="F3" s="5" t="s">
        <v>10</v>
      </c>
      <c r="G3" s="5" t="s">
        <v>11</v>
      </c>
      <c r="H3" s="6" t="s">
        <v>9</v>
      </c>
      <c r="J3" s="43" t="s">
        <v>130</v>
      </c>
      <c r="K3" s="17" t="s">
        <v>11</v>
      </c>
      <c r="L3" s="17" t="s">
        <v>9</v>
      </c>
      <c r="M3" s="17" t="s">
        <v>131</v>
      </c>
      <c r="O3" s="17"/>
      <c r="P3" s="17"/>
      <c r="Q3" s="18">
        <v>0</v>
      </c>
      <c r="R3" s="19"/>
      <c r="S3" s="19"/>
      <c r="T3" s="17"/>
      <c r="U3" s="17"/>
      <c r="V3" s="92" t="s">
        <v>1</v>
      </c>
      <c r="W3" s="92"/>
      <c r="X3" s="92"/>
      <c r="Y3" s="92"/>
    </row>
    <row r="4" spans="1:25" x14ac:dyDescent="0.25">
      <c r="A4" s="4" t="s">
        <v>111</v>
      </c>
      <c r="B4" s="5" t="s">
        <v>94</v>
      </c>
      <c r="C4" s="5" t="s">
        <v>41</v>
      </c>
      <c r="D4" s="5" t="s">
        <v>11</v>
      </c>
      <c r="E4" s="5">
        <v>2</v>
      </c>
      <c r="F4" s="5" t="s">
        <v>10</v>
      </c>
      <c r="G4" s="5" t="s">
        <v>11</v>
      </c>
      <c r="H4" s="6" t="s">
        <v>9</v>
      </c>
      <c r="J4" s="17" t="s">
        <v>11</v>
      </c>
      <c r="K4" s="44">
        <v>1</v>
      </c>
      <c r="L4" s="44">
        <v>7</v>
      </c>
      <c r="M4" s="44">
        <v>8</v>
      </c>
      <c r="O4" s="17">
        <f>IF($K4=0,"Leaf",IF($L4=0,"Leaf",-$L4/$M4*LOG($L4/$M4,2)-$K4/$M4*LOG($K4/$M4,2)))</f>
        <v>0.5435644431995964</v>
      </c>
      <c r="P4" s="17">
        <f>IF(ISNUMBER(O4),-M4/$M$5*$O4,$Q$3)</f>
        <v>-0.5435644431995964</v>
      </c>
      <c r="Q4" s="19"/>
      <c r="R4" s="19"/>
      <c r="S4" s="19"/>
      <c r="T4" s="17"/>
      <c r="U4" s="17"/>
      <c r="V4" s="93" t="s">
        <v>156</v>
      </c>
      <c r="W4" s="93"/>
      <c r="X4" s="93"/>
      <c r="Y4" s="93"/>
    </row>
    <row r="5" spans="1:25" x14ac:dyDescent="0.25">
      <c r="A5" s="4" t="s">
        <v>112</v>
      </c>
      <c r="B5" s="5" t="s">
        <v>94</v>
      </c>
      <c r="C5" s="5" t="s">
        <v>41</v>
      </c>
      <c r="D5" s="5" t="s">
        <v>11</v>
      </c>
      <c r="E5" s="5">
        <v>2</v>
      </c>
      <c r="F5" s="5" t="s">
        <v>10</v>
      </c>
      <c r="G5" s="5" t="s">
        <v>11</v>
      </c>
      <c r="H5" s="6" t="s">
        <v>9</v>
      </c>
      <c r="J5" s="17" t="s">
        <v>131</v>
      </c>
      <c r="K5" s="44">
        <v>1</v>
      </c>
      <c r="L5" s="44">
        <v>7</v>
      </c>
      <c r="M5" s="44">
        <v>8</v>
      </c>
      <c r="O5" s="17">
        <f t="shared" ref="O5:O26" si="0">IF($K5=0,"Leaf",IF($L5=0,"Leaf",-$L5/$M5*LOG($L5/$M5,2)-$K5/$M5*LOG($K5/$M5,2)))</f>
        <v>0.5435644431995964</v>
      </c>
      <c r="P5" s="51">
        <f>O5+P4</f>
        <v>0</v>
      </c>
      <c r="Q5" s="19"/>
      <c r="R5" s="19"/>
      <c r="S5" s="19"/>
      <c r="T5" s="17"/>
      <c r="U5" s="17"/>
      <c r="V5" s="67" t="s">
        <v>94</v>
      </c>
      <c r="W5" s="32" t="s">
        <v>55</v>
      </c>
      <c r="X5" s="32" t="s">
        <v>7</v>
      </c>
      <c r="Y5" s="32" t="s">
        <v>69</v>
      </c>
    </row>
    <row r="6" spans="1:25" x14ac:dyDescent="0.25">
      <c r="A6" s="4" t="s">
        <v>113</v>
      </c>
      <c r="B6" s="5" t="s">
        <v>94</v>
      </c>
      <c r="C6" s="5" t="s">
        <v>41</v>
      </c>
      <c r="D6" s="5" t="s">
        <v>11</v>
      </c>
      <c r="E6" s="5" t="s">
        <v>17</v>
      </c>
      <c r="F6" s="5" t="s">
        <v>24</v>
      </c>
      <c r="G6" s="5" t="s">
        <v>11</v>
      </c>
      <c r="H6" s="6" t="s">
        <v>9</v>
      </c>
      <c r="J6" s="17"/>
      <c r="K6" s="17"/>
      <c r="L6" s="17"/>
      <c r="M6" s="17"/>
      <c r="O6" s="17"/>
      <c r="P6" s="17"/>
      <c r="Q6" s="19"/>
      <c r="R6" s="19"/>
      <c r="S6" s="19"/>
      <c r="T6" s="91" t="s">
        <v>154</v>
      </c>
      <c r="U6" s="91"/>
      <c r="V6" s="91"/>
      <c r="W6" s="91"/>
      <c r="X6" s="91"/>
      <c r="Y6" s="17"/>
    </row>
    <row r="7" spans="1:25" ht="15.6" x14ac:dyDescent="0.25">
      <c r="A7" s="4" t="s">
        <v>114</v>
      </c>
      <c r="B7" s="5" t="s">
        <v>94</v>
      </c>
      <c r="C7" s="5" t="s">
        <v>41</v>
      </c>
      <c r="D7" s="5" t="s">
        <v>11</v>
      </c>
      <c r="E7" s="5" t="s">
        <v>17</v>
      </c>
      <c r="F7" s="5" t="s">
        <v>24</v>
      </c>
      <c r="G7" s="5" t="s">
        <v>11</v>
      </c>
      <c r="H7" s="6" t="s">
        <v>9</v>
      </c>
      <c r="J7" s="90" t="s">
        <v>136</v>
      </c>
      <c r="K7" s="90"/>
      <c r="L7" s="90"/>
      <c r="M7" s="90"/>
      <c r="O7" s="17"/>
      <c r="P7" s="17"/>
      <c r="Q7" s="19"/>
      <c r="R7" s="19"/>
      <c r="S7" s="19"/>
      <c r="T7" s="64" t="s">
        <v>145</v>
      </c>
      <c r="U7" s="17" t="s">
        <v>3</v>
      </c>
      <c r="V7" s="17" t="s">
        <v>146</v>
      </c>
      <c r="W7" s="17" t="s">
        <v>135</v>
      </c>
      <c r="X7" s="17" t="s">
        <v>147</v>
      </c>
      <c r="Y7" s="17"/>
    </row>
    <row r="8" spans="1:25" x14ac:dyDescent="0.25">
      <c r="A8" s="4" t="s">
        <v>115</v>
      </c>
      <c r="B8" s="5" t="s">
        <v>94</v>
      </c>
      <c r="C8" s="5" t="s">
        <v>41</v>
      </c>
      <c r="D8" s="5" t="s">
        <v>11</v>
      </c>
      <c r="E8" s="5" t="s">
        <v>17</v>
      </c>
      <c r="F8" s="5" t="s">
        <v>10</v>
      </c>
      <c r="G8" s="5" t="s">
        <v>11</v>
      </c>
      <c r="H8" s="6" t="s">
        <v>9</v>
      </c>
      <c r="J8" s="43" t="s">
        <v>129</v>
      </c>
      <c r="K8" s="43" t="s">
        <v>132</v>
      </c>
      <c r="L8" s="17"/>
      <c r="M8" s="17"/>
      <c r="O8" s="17"/>
      <c r="P8" s="17"/>
      <c r="Q8" s="19"/>
      <c r="R8" s="91" t="s">
        <v>155</v>
      </c>
      <c r="S8" s="91"/>
      <c r="T8" s="91"/>
      <c r="U8" s="91"/>
      <c r="V8" s="91"/>
      <c r="W8" s="19"/>
      <c r="X8" s="19"/>
      <c r="Y8" s="19"/>
    </row>
    <row r="9" spans="1:25" x14ac:dyDescent="0.25">
      <c r="A9" s="4" t="s">
        <v>116</v>
      </c>
      <c r="B9" s="5" t="s">
        <v>94</v>
      </c>
      <c r="C9" s="5" t="s">
        <v>41</v>
      </c>
      <c r="D9" s="5" t="s">
        <v>11</v>
      </c>
      <c r="E9" s="5" t="s">
        <v>17</v>
      </c>
      <c r="F9" s="5" t="s">
        <v>10</v>
      </c>
      <c r="G9" s="5" t="s">
        <v>9</v>
      </c>
      <c r="H9" s="6" t="s">
        <v>9</v>
      </c>
      <c r="J9" s="43" t="s">
        <v>130</v>
      </c>
      <c r="K9" s="17" t="s">
        <v>11</v>
      </c>
      <c r="L9" s="17" t="s">
        <v>9</v>
      </c>
      <c r="M9" s="17" t="s">
        <v>131</v>
      </c>
      <c r="O9" s="17"/>
      <c r="P9" s="17"/>
      <c r="Q9" s="19"/>
      <c r="R9" s="56" t="s">
        <v>8</v>
      </c>
      <c r="S9" s="55" t="s">
        <v>50</v>
      </c>
      <c r="T9" s="68" t="s">
        <v>41</v>
      </c>
      <c r="U9" s="55" t="s">
        <v>34</v>
      </c>
      <c r="V9" s="55" t="s">
        <v>16</v>
      </c>
      <c r="W9" s="19"/>
      <c r="X9" s="19"/>
      <c r="Y9" s="19"/>
    </row>
    <row r="10" spans="1:25" x14ac:dyDescent="0.25">
      <c r="J10" s="17">
        <v>2</v>
      </c>
      <c r="K10" s="44">
        <v>1</v>
      </c>
      <c r="L10" s="44">
        <v>3</v>
      </c>
      <c r="M10" s="44">
        <v>4</v>
      </c>
      <c r="O10" s="17">
        <f t="shared" si="0"/>
        <v>0.81127812445913283</v>
      </c>
      <c r="P10" s="17">
        <f>IF(ISNUMBER(O10),-M10/$M$5*$O10,$Q$3)</f>
        <v>-0.40563906222956642</v>
      </c>
      <c r="Q10" s="19"/>
      <c r="R10" s="60" t="s">
        <v>160</v>
      </c>
      <c r="S10" s="69" t="s">
        <v>165</v>
      </c>
      <c r="T10" s="64" t="s">
        <v>160</v>
      </c>
      <c r="U10" s="69" t="s">
        <v>165</v>
      </c>
      <c r="V10" s="69" t="s">
        <v>165</v>
      </c>
      <c r="W10" s="19"/>
      <c r="X10" s="19"/>
      <c r="Y10" s="19"/>
    </row>
    <row r="11" spans="1:25" x14ac:dyDescent="0.25">
      <c r="J11" s="17" t="s">
        <v>17</v>
      </c>
      <c r="K11" s="44"/>
      <c r="L11" s="44">
        <v>4</v>
      </c>
      <c r="M11" s="44">
        <v>4</v>
      </c>
      <c r="O11" s="17" t="str">
        <f t="shared" si="0"/>
        <v>Leaf</v>
      </c>
      <c r="P11" s="17">
        <f>IF(ISNUMBER(O11),-M11/$M$5*$O11,$Q$3)</f>
        <v>0</v>
      </c>
      <c r="Q11" s="60" t="s">
        <v>24</v>
      </c>
      <c r="R11" s="56" t="s">
        <v>10</v>
      </c>
      <c r="S11" s="65" t="s">
        <v>24</v>
      </c>
      <c r="T11" s="76" t="s">
        <v>10</v>
      </c>
      <c r="U11" s="19"/>
      <c r="V11" s="19"/>
      <c r="W11" s="19"/>
      <c r="X11" s="19"/>
      <c r="Y11" s="19"/>
    </row>
    <row r="12" spans="1:25" x14ac:dyDescent="0.25">
      <c r="J12" s="17" t="s">
        <v>131</v>
      </c>
      <c r="K12" s="44">
        <v>1</v>
      </c>
      <c r="L12" s="44">
        <v>7</v>
      </c>
      <c r="M12" s="44">
        <v>8</v>
      </c>
      <c r="O12" s="17">
        <f t="shared" si="0"/>
        <v>0.5435644431995964</v>
      </c>
      <c r="P12" s="51">
        <f>O12+SUM(P10:P11)</f>
        <v>0.13792538097002999</v>
      </c>
      <c r="Q12" s="69" t="s">
        <v>165</v>
      </c>
      <c r="R12" s="60" t="s">
        <v>191</v>
      </c>
      <c r="S12" s="69" t="s">
        <v>165</v>
      </c>
      <c r="T12" s="74"/>
      <c r="U12" s="57"/>
      <c r="V12" s="19"/>
      <c r="W12" s="19"/>
      <c r="X12" s="19"/>
      <c r="Y12" s="19"/>
    </row>
    <row r="13" spans="1:25" x14ac:dyDescent="0.25">
      <c r="J13" s="17"/>
      <c r="K13" s="17"/>
      <c r="L13" s="17"/>
      <c r="M13" s="17"/>
      <c r="O13" s="17"/>
      <c r="P13" s="17"/>
      <c r="Q13" s="60" t="s">
        <v>164</v>
      </c>
      <c r="R13" s="60" t="s">
        <v>161</v>
      </c>
      <c r="S13"/>
      <c r="U13" s="60"/>
      <c r="V13"/>
      <c r="W13"/>
      <c r="X13"/>
      <c r="Y13" s="19"/>
    </row>
    <row r="14" spans="1:25" ht="15.6" x14ac:dyDescent="0.25">
      <c r="J14" s="90" t="s">
        <v>135</v>
      </c>
      <c r="K14" s="90"/>
      <c r="L14" s="90"/>
      <c r="M14" s="90"/>
      <c r="O14" s="17"/>
      <c r="P14" s="17"/>
      <c r="Q14" s="69" t="s">
        <v>165</v>
      </c>
      <c r="R14" s="71" t="s">
        <v>162</v>
      </c>
      <c r="S14"/>
      <c r="U14" s="75"/>
      <c r="V14" s="19"/>
      <c r="W14" s="19"/>
      <c r="X14" s="19"/>
      <c r="Y14" s="19"/>
    </row>
    <row r="15" spans="1:25" x14ac:dyDescent="0.25">
      <c r="J15" s="43" t="s">
        <v>129</v>
      </c>
      <c r="K15" s="43" t="s">
        <v>132</v>
      </c>
      <c r="L15" s="17"/>
      <c r="M15" s="17"/>
      <c r="O15" s="17"/>
      <c r="P15" s="17"/>
    </row>
    <row r="16" spans="1:25" x14ac:dyDescent="0.25">
      <c r="J16" s="43" t="s">
        <v>130</v>
      </c>
      <c r="K16" s="17" t="s">
        <v>11</v>
      </c>
      <c r="L16" s="17" t="s">
        <v>9</v>
      </c>
      <c r="M16" s="17" t="s">
        <v>131</v>
      </c>
      <c r="O16" s="17"/>
      <c r="P16" s="17"/>
    </row>
    <row r="17" spans="10:16" x14ac:dyDescent="0.25">
      <c r="J17" s="17" t="s">
        <v>24</v>
      </c>
      <c r="K17" s="44">
        <v>1</v>
      </c>
      <c r="L17" s="44">
        <v>2</v>
      </c>
      <c r="M17" s="44">
        <v>3</v>
      </c>
      <c r="O17" s="17">
        <f t="shared" si="0"/>
        <v>0.91829583405448956</v>
      </c>
      <c r="P17" s="17">
        <f>IF(ISNUMBER(O17),-M17/$M$5*$O17,$Q$3)</f>
        <v>-0.34436093777043358</v>
      </c>
    </row>
    <row r="18" spans="10:16" x14ac:dyDescent="0.25">
      <c r="J18" s="17" t="s">
        <v>10</v>
      </c>
      <c r="K18" s="44"/>
      <c r="L18" s="44">
        <v>5</v>
      </c>
      <c r="M18" s="44">
        <v>5</v>
      </c>
      <c r="O18" s="17" t="str">
        <f t="shared" si="0"/>
        <v>Leaf</v>
      </c>
      <c r="P18" s="17">
        <f>IF(ISNUMBER(O18),-M18/$M$5*$O18,$Q$3)</f>
        <v>0</v>
      </c>
    </row>
    <row r="19" spans="10:16" x14ac:dyDescent="0.25">
      <c r="J19" s="17" t="s">
        <v>131</v>
      </c>
      <c r="K19" s="44">
        <v>1</v>
      </c>
      <c r="L19" s="44">
        <v>7</v>
      </c>
      <c r="M19" s="44">
        <v>8</v>
      </c>
      <c r="O19" s="17">
        <f t="shared" si="0"/>
        <v>0.5435644431995964</v>
      </c>
      <c r="P19" s="46">
        <f>O19+SUM(P17:P18)</f>
        <v>0.19920350542916282</v>
      </c>
    </row>
    <row r="20" spans="10:16" x14ac:dyDescent="0.25">
      <c r="J20" s="17"/>
      <c r="K20" s="17"/>
      <c r="L20" s="17"/>
      <c r="M20" s="17"/>
      <c r="O20" s="17"/>
      <c r="P20" s="17"/>
    </row>
    <row r="21" spans="10:16" ht="15.6" x14ac:dyDescent="0.25">
      <c r="J21" s="90" t="s">
        <v>134</v>
      </c>
      <c r="K21" s="90"/>
      <c r="L21" s="90"/>
      <c r="M21" s="90"/>
      <c r="O21" s="17"/>
      <c r="P21" s="17"/>
    </row>
    <row r="22" spans="10:16" x14ac:dyDescent="0.25">
      <c r="J22" s="43" t="s">
        <v>129</v>
      </c>
      <c r="K22" s="43" t="s">
        <v>132</v>
      </c>
      <c r="L22" s="17"/>
      <c r="M22" s="17"/>
      <c r="O22" s="17"/>
      <c r="P22" s="17"/>
    </row>
    <row r="23" spans="10:16" x14ac:dyDescent="0.25">
      <c r="J23" s="43" t="s">
        <v>130</v>
      </c>
      <c r="K23" s="17" t="s">
        <v>11</v>
      </c>
      <c r="L23" s="17" t="s">
        <v>9</v>
      </c>
      <c r="M23" s="17" t="s">
        <v>131</v>
      </c>
      <c r="O23" s="17"/>
      <c r="P23" s="17"/>
    </row>
    <row r="24" spans="10:16" x14ac:dyDescent="0.25">
      <c r="J24" s="17" t="s">
        <v>11</v>
      </c>
      <c r="K24" s="44">
        <v>1</v>
      </c>
      <c r="L24" s="44">
        <v>6</v>
      </c>
      <c r="M24" s="44">
        <v>7</v>
      </c>
      <c r="O24" s="17">
        <f t="shared" si="0"/>
        <v>0.59167277858232747</v>
      </c>
      <c r="P24" s="17">
        <f>IF(ISNUMBER(O24),-M24/$M$5*$O24,$Q$3)</f>
        <v>-0.51771368125953654</v>
      </c>
    </row>
    <row r="25" spans="10:16" x14ac:dyDescent="0.25">
      <c r="J25" s="17" t="s">
        <v>9</v>
      </c>
      <c r="K25" s="44"/>
      <c r="L25" s="44">
        <v>1</v>
      </c>
      <c r="M25" s="44">
        <v>1</v>
      </c>
      <c r="O25" s="17" t="str">
        <f t="shared" si="0"/>
        <v>Leaf</v>
      </c>
      <c r="P25" s="17">
        <f>IF(ISNUMBER(O25),-M25/$M$5*$O25,$Q$3)</f>
        <v>0</v>
      </c>
    </row>
    <row r="26" spans="10:16" x14ac:dyDescent="0.25">
      <c r="J26" s="17" t="s">
        <v>131</v>
      </c>
      <c r="K26" s="44">
        <v>1</v>
      </c>
      <c r="L26" s="44">
        <v>7</v>
      </c>
      <c r="M26" s="44">
        <v>8</v>
      </c>
      <c r="O26" s="17">
        <f t="shared" si="0"/>
        <v>0.5435644431995964</v>
      </c>
      <c r="P26" s="54">
        <f>O26+SUM(P24:P25)</f>
        <v>2.5850761940059863E-2</v>
      </c>
    </row>
  </sheetData>
  <autoFilter ref="A1:H9" xr:uid="{AD9747FB-F0A2-4961-B492-BFF51B44C178}"/>
  <mergeCells count="8">
    <mergeCell ref="J1:M1"/>
    <mergeCell ref="J7:M7"/>
    <mergeCell ref="J14:M14"/>
    <mergeCell ref="J21:M21"/>
    <mergeCell ref="V3:Y3"/>
    <mergeCell ref="V4:Y4"/>
    <mergeCell ref="T6:X6"/>
    <mergeCell ref="R8:V8"/>
  </mergeCells>
  <conditionalFormatting sqref="H2:H9">
    <cfRule type="containsText" dxfId="908" priority="7" operator="containsText" text="Yes">
      <formula>NOT(ISERROR(SEARCH("Yes",H2)))</formula>
    </cfRule>
  </conditionalFormatting>
  <conditionalFormatting sqref="V5:Y5">
    <cfRule type="containsText" dxfId="907" priority="2" operator="containsText" text="Yes">
      <formula>NOT(ISERROR(SEARCH("Yes",V5)))</formula>
    </cfRule>
  </conditionalFormatting>
  <conditionalFormatting sqref="V4">
    <cfRule type="containsText" dxfId="906" priority="1" operator="containsText" text="Yes">
      <formula>NOT(ISERROR(SEARCH("Yes",V4)))</formula>
    </cfRule>
  </conditionalFormatting>
  <hyperlinks>
    <hyperlink ref="V5" location="Compact!A1" display="Compact" xr:uid="{37B16C39-8C89-4C22-8402-51888CFEE76A}"/>
    <hyperlink ref="V3:Y3" location="'Car Type'!A1" display="Car Type" xr:uid="{B75AC02C-C875-4C59-ACFC-CB1E1B0BF5CD}"/>
    <hyperlink ref="T9" location="'Compact&gt;02-07'!A1" display="2002-2007" xr:uid="{EC6FD613-9F03-4381-8FC8-C5AF7FC2C285}"/>
    <hyperlink ref="S9" location="'Compact&gt;Before 2002'!A1" display="Before 2002" xr:uid="{2E6FB38E-1699-40F4-9F35-D820B7C68DD3}"/>
    <hyperlink ref="U9" location="'Compact&gt;08-11'!A1" display="2008-2011" xr:uid="{6F0966A1-FA68-4940-8A77-5641FD553EBF}"/>
    <hyperlink ref="V9" location="'Compact&gt;15-16'!A1" display="2015-2016" xr:uid="{2D697B56-CC52-4051-B412-B262601306C6}"/>
    <hyperlink ref="R11" location="'Compact&gt;New&gt;Male'!A1" display="Male" xr:uid="{67AF01F5-3058-4BF2-9F3B-84CE3E4158E4}"/>
    <hyperlink ref="T11" location="'Compact&gt;02-07&gt;Male'!A1" display="Male" xr:uid="{95AF9975-610F-4A16-B8E4-A750040D638C}"/>
    <hyperlink ref="R9" location="'Compact&gt;New'!A1" display="New" xr:uid="{03E9C786-BF95-406B-BD61-A12A9476EF1E}"/>
    <hyperlink ref="W5" location="Executive!A1" display="Executive" xr:uid="{D8C93BDE-EBA8-4C3E-8075-A8BCBCB99ABC}"/>
    <hyperlink ref="X5" location="Family!A1" display="Family" xr:uid="{E4A3F0E0-7EA6-4190-B9FD-E746A8B4511A}"/>
    <hyperlink ref="Y5" location="SUV!A1" display="SUV" xr:uid="{BF62EAA0-A8FF-4C9C-8E5C-711885EEE349}"/>
  </hyperlinks>
  <pageMargins left="0.7" right="0.7" top="0.75" bottom="0.75" header="0.3" footer="0.3"/>
  <pageSetup paperSize="9" orientation="portrait" horizontalDpi="4294967293" verticalDpi="4294967293"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A6340-776F-4BF3-97F2-25AF09E091A7}">
  <dimension ref="A1:Y14"/>
  <sheetViews>
    <sheetView topLeftCell="K1" workbookViewId="0">
      <selection activeCell="W5" sqref="W5"/>
    </sheetView>
  </sheetViews>
  <sheetFormatPr defaultRowHeight="15" x14ac:dyDescent="0.25"/>
  <cols>
    <col min="6" max="6" width="12.7265625" bestFit="1" customWidth="1"/>
    <col min="7" max="7" width="17.453125" bestFit="1" customWidth="1"/>
    <col min="10" max="10" width="11.81640625" bestFit="1" customWidth="1"/>
    <col min="11" max="11" width="12.36328125" bestFit="1" customWidth="1"/>
    <col min="12" max="12" width="4" bestFit="1" customWidth="1"/>
    <col min="13" max="13" width="7.81640625" bestFit="1" customWidth="1"/>
    <col min="15" max="16" width="23.7265625" customWidth="1"/>
    <col min="17" max="17" width="11.6328125" bestFit="1" customWidth="1"/>
    <col min="18" max="18" width="11.08984375" bestFit="1" customWidth="1"/>
    <col min="19" max="19" width="9.54296875" bestFit="1" customWidth="1"/>
    <col min="20" max="20" width="10.54296875" bestFit="1" customWidth="1"/>
    <col min="21" max="22" width="9.54296875" bestFit="1" customWidth="1"/>
  </cols>
  <sheetData>
    <row r="1" spans="1:25" ht="47.4" thickBot="1" x14ac:dyDescent="0.3">
      <c r="A1" s="40" t="s">
        <v>0</v>
      </c>
      <c r="B1" s="41" t="s">
        <v>1</v>
      </c>
      <c r="C1" s="41" t="s">
        <v>2</v>
      </c>
      <c r="D1" s="41" t="s">
        <v>3</v>
      </c>
      <c r="E1" s="41" t="s">
        <v>121</v>
      </c>
      <c r="F1" s="41" t="s">
        <v>122</v>
      </c>
      <c r="G1" s="41" t="s">
        <v>4</v>
      </c>
      <c r="H1" s="42" t="s">
        <v>5</v>
      </c>
      <c r="J1" s="90" t="s">
        <v>136</v>
      </c>
      <c r="K1" s="90"/>
      <c r="L1" s="90"/>
      <c r="M1" s="90"/>
      <c r="O1" s="39" t="s">
        <v>142</v>
      </c>
      <c r="P1" s="39" t="s">
        <v>143</v>
      </c>
    </row>
    <row r="2" spans="1:25" x14ac:dyDescent="0.25">
      <c r="A2" s="4" t="s">
        <v>109</v>
      </c>
      <c r="B2" s="5" t="s">
        <v>94</v>
      </c>
      <c r="C2" s="5" t="s">
        <v>41</v>
      </c>
      <c r="D2" s="5" t="s">
        <v>11</v>
      </c>
      <c r="E2" s="5">
        <v>2</v>
      </c>
      <c r="F2" s="5" t="s">
        <v>24</v>
      </c>
      <c r="G2" s="5" t="s">
        <v>11</v>
      </c>
      <c r="H2" s="6" t="s">
        <v>11</v>
      </c>
      <c r="J2" s="28" t="s">
        <v>129</v>
      </c>
      <c r="K2" s="28" t="s">
        <v>132</v>
      </c>
      <c r="O2" s="60"/>
      <c r="P2" s="60"/>
    </row>
    <row r="3" spans="1:25" ht="15.6" x14ac:dyDescent="0.3">
      <c r="A3" s="4" t="s">
        <v>113</v>
      </c>
      <c r="B3" s="5" t="s">
        <v>94</v>
      </c>
      <c r="C3" s="5" t="s">
        <v>41</v>
      </c>
      <c r="D3" s="5" t="s">
        <v>11</v>
      </c>
      <c r="E3" s="5" t="s">
        <v>17</v>
      </c>
      <c r="F3" s="5" t="s">
        <v>24</v>
      </c>
      <c r="G3" s="5" t="s">
        <v>11</v>
      </c>
      <c r="H3" s="6" t="s">
        <v>9</v>
      </c>
      <c r="J3" s="28" t="s">
        <v>130</v>
      </c>
      <c r="K3" t="s">
        <v>11</v>
      </c>
      <c r="L3" t="s">
        <v>9</v>
      </c>
      <c r="M3" t="s">
        <v>131</v>
      </c>
      <c r="O3" s="60"/>
      <c r="P3" s="61"/>
      <c r="Q3" s="18">
        <v>0</v>
      </c>
      <c r="R3" s="19"/>
      <c r="S3" s="19"/>
      <c r="T3" s="17"/>
      <c r="U3" s="17"/>
      <c r="V3" s="92" t="s">
        <v>1</v>
      </c>
      <c r="W3" s="92"/>
      <c r="X3" s="92"/>
      <c r="Y3" s="92"/>
    </row>
    <row r="4" spans="1:25" x14ac:dyDescent="0.25">
      <c r="A4" s="4" t="s">
        <v>114</v>
      </c>
      <c r="B4" s="5" t="s">
        <v>94</v>
      </c>
      <c r="C4" s="5" t="s">
        <v>41</v>
      </c>
      <c r="D4" s="5" t="s">
        <v>11</v>
      </c>
      <c r="E4" s="5" t="s">
        <v>17</v>
      </c>
      <c r="F4" s="5" t="s">
        <v>24</v>
      </c>
      <c r="G4" s="5" t="s">
        <v>11</v>
      </c>
      <c r="H4" s="6" t="s">
        <v>9</v>
      </c>
      <c r="J4" s="29">
        <v>2</v>
      </c>
      <c r="K4" s="27">
        <v>1</v>
      </c>
      <c r="L4" s="27"/>
      <c r="M4" s="27">
        <v>1</v>
      </c>
      <c r="O4" s="60" t="str">
        <f>IF($K4=0,"Leaf",IF($L4=0,"Leaf",-$L4/$M4*LOG($L4/$M4,2)-$K4/$M4*LOG($K4/$M4,2)))</f>
        <v>Leaf</v>
      </c>
      <c r="P4" s="60">
        <v>0</v>
      </c>
      <c r="Q4" s="19"/>
      <c r="R4" s="19"/>
      <c r="S4" s="19"/>
      <c r="T4" s="17"/>
      <c r="U4" s="17"/>
      <c r="V4" s="93" t="s">
        <v>156</v>
      </c>
      <c r="W4" s="93"/>
      <c r="X4" s="93"/>
      <c r="Y4" s="93"/>
    </row>
    <row r="5" spans="1:25" x14ac:dyDescent="0.25">
      <c r="J5" s="29" t="s">
        <v>17</v>
      </c>
      <c r="K5" s="27"/>
      <c r="L5" s="27">
        <v>2</v>
      </c>
      <c r="M5" s="27">
        <v>2</v>
      </c>
      <c r="O5" s="60" t="str">
        <f>IF($K5=0,"Leaf",IF($L5=0,"Leaf",-$L5/$M5*LOG($L5/$M5,2)-$K5/$M5*LOG($K5/$M5,2)))</f>
        <v>Leaf</v>
      </c>
      <c r="P5" s="60">
        <v>0</v>
      </c>
      <c r="Q5" s="19"/>
      <c r="R5" s="19"/>
      <c r="S5" s="19"/>
      <c r="T5" s="17"/>
      <c r="U5" s="17"/>
      <c r="V5" s="67" t="s">
        <v>94</v>
      </c>
      <c r="W5" s="32" t="s">
        <v>55</v>
      </c>
      <c r="X5" s="32" t="s">
        <v>7</v>
      </c>
      <c r="Y5" s="32" t="s">
        <v>69</v>
      </c>
    </row>
    <row r="6" spans="1:25" x14ac:dyDescent="0.25">
      <c r="J6" s="29" t="s">
        <v>131</v>
      </c>
      <c r="K6" s="27">
        <v>1</v>
      </c>
      <c r="L6" s="27">
        <v>2</v>
      </c>
      <c r="M6" s="27">
        <v>3</v>
      </c>
      <c r="O6" s="60">
        <f>IF($K6=0,"Leaf",IF($L6=0,"Leaf",-$L6/$M6*LOG($L6/$M6,2)-$K6/$M6*LOG($K6/$M6,2)))</f>
        <v>0.91829583405448956</v>
      </c>
      <c r="P6" s="60">
        <v>1</v>
      </c>
      <c r="Q6" s="19"/>
      <c r="R6" s="19"/>
      <c r="S6" s="19"/>
      <c r="T6" s="91" t="s">
        <v>154</v>
      </c>
      <c r="U6" s="91"/>
      <c r="V6" s="91"/>
      <c r="W6" s="91"/>
      <c r="X6" s="91"/>
      <c r="Y6" s="17"/>
    </row>
    <row r="7" spans="1:25" x14ac:dyDescent="0.25">
      <c r="Q7" s="19"/>
      <c r="R7" s="19"/>
      <c r="S7" s="19"/>
      <c r="T7" s="64" t="s">
        <v>145</v>
      </c>
      <c r="U7" s="17" t="s">
        <v>3</v>
      </c>
      <c r="V7" s="17" t="s">
        <v>146</v>
      </c>
      <c r="W7" s="17" t="s">
        <v>135</v>
      </c>
      <c r="X7" s="17" t="s">
        <v>147</v>
      </c>
      <c r="Y7" s="17"/>
    </row>
    <row r="8" spans="1:25" x14ac:dyDescent="0.25">
      <c r="Q8" s="19"/>
      <c r="R8" s="91" t="s">
        <v>155</v>
      </c>
      <c r="S8" s="91"/>
      <c r="T8" s="91"/>
      <c r="U8" s="91"/>
      <c r="V8" s="91"/>
      <c r="W8" s="19"/>
      <c r="X8" s="19"/>
      <c r="Y8" s="19"/>
    </row>
    <row r="9" spans="1:25" x14ac:dyDescent="0.25">
      <c r="Q9" s="19"/>
      <c r="R9" s="56" t="s">
        <v>8</v>
      </c>
      <c r="S9" s="55" t="s">
        <v>50</v>
      </c>
      <c r="T9" s="68" t="s">
        <v>41</v>
      </c>
      <c r="U9" s="55" t="s">
        <v>34</v>
      </c>
      <c r="V9" s="55" t="s">
        <v>16</v>
      </c>
      <c r="W9" s="19"/>
      <c r="X9" s="19"/>
      <c r="Y9" s="19"/>
    </row>
    <row r="10" spans="1:25" x14ac:dyDescent="0.25">
      <c r="Q10" s="19"/>
      <c r="R10" s="60" t="s">
        <v>160</v>
      </c>
      <c r="S10" s="69" t="s">
        <v>165</v>
      </c>
      <c r="T10" s="64" t="s">
        <v>160</v>
      </c>
      <c r="U10" s="69" t="s">
        <v>165</v>
      </c>
      <c r="V10" s="69" t="s">
        <v>165</v>
      </c>
      <c r="W10" s="19"/>
      <c r="X10" s="19"/>
      <c r="Y10" s="19"/>
    </row>
    <row r="11" spans="1:25" x14ac:dyDescent="0.25">
      <c r="Q11" s="60" t="s">
        <v>24</v>
      </c>
      <c r="R11" s="56" t="s">
        <v>10</v>
      </c>
      <c r="S11" s="64" t="s">
        <v>24</v>
      </c>
      <c r="T11" s="65" t="s">
        <v>10</v>
      </c>
      <c r="U11" s="19"/>
      <c r="V11" s="19"/>
      <c r="W11" s="19"/>
      <c r="X11" s="19"/>
      <c r="Y11" s="19"/>
    </row>
    <row r="12" spans="1:25" ht="15.6" x14ac:dyDescent="0.3">
      <c r="Q12" s="69" t="s">
        <v>165</v>
      </c>
      <c r="R12" s="60" t="s">
        <v>191</v>
      </c>
      <c r="S12" s="69" t="s">
        <v>165</v>
      </c>
      <c r="T12" s="72" t="s">
        <v>171</v>
      </c>
      <c r="U12" s="19"/>
      <c r="V12" s="19"/>
      <c r="W12" s="19"/>
      <c r="X12" s="19"/>
      <c r="Y12" s="19"/>
    </row>
    <row r="13" spans="1:25" x14ac:dyDescent="0.25">
      <c r="Q13" s="60" t="s">
        <v>180</v>
      </c>
      <c r="R13" s="60" t="s">
        <v>179</v>
      </c>
      <c r="T13" s="73" t="s">
        <v>172</v>
      </c>
      <c r="U13" s="64" t="s">
        <v>163</v>
      </c>
      <c r="Y13" s="19"/>
    </row>
    <row r="14" spans="1:25" x14ac:dyDescent="0.25">
      <c r="Q14" s="69" t="s">
        <v>165</v>
      </c>
      <c r="R14" s="71" t="s">
        <v>162</v>
      </c>
      <c r="T14" s="69" t="s">
        <v>165</v>
      </c>
      <c r="U14" s="71" t="s">
        <v>162</v>
      </c>
      <c r="V14" s="19"/>
      <c r="W14" s="19"/>
      <c r="X14" s="19"/>
      <c r="Y14" s="19"/>
    </row>
  </sheetData>
  <mergeCells count="5">
    <mergeCell ref="J1:M1"/>
    <mergeCell ref="V3:Y3"/>
    <mergeCell ref="V4:Y4"/>
    <mergeCell ref="T6:X6"/>
    <mergeCell ref="R8:V8"/>
  </mergeCells>
  <conditionalFormatting sqref="H2:H4">
    <cfRule type="containsText" dxfId="625" priority="3" operator="containsText" text="Yes">
      <formula>NOT(ISERROR(SEARCH("Yes",H2)))</formula>
    </cfRule>
  </conditionalFormatting>
  <conditionalFormatting sqref="V5:Y5">
    <cfRule type="containsText" dxfId="624" priority="2" operator="containsText" text="Yes">
      <formula>NOT(ISERROR(SEARCH("Yes",V5)))</formula>
    </cfRule>
  </conditionalFormatting>
  <conditionalFormatting sqref="V4">
    <cfRule type="containsText" dxfId="623" priority="1" operator="containsText" text="Yes">
      <formula>NOT(ISERROR(SEARCH("Yes",V4)))</formula>
    </cfRule>
  </conditionalFormatting>
  <hyperlinks>
    <hyperlink ref="V5" location="Compact!A1" display="Compact" xr:uid="{138BB593-5215-4632-B55E-5F18DD400BA9}"/>
    <hyperlink ref="V3:Y3" location="'Car Type'!A1" display="Car Type" xr:uid="{7120ED56-61AA-4287-A7FB-D69EC0BFA446}"/>
    <hyperlink ref="T9" location="'Compact&gt;02-07'!A1" display="2002-2007" xr:uid="{174586AC-08C1-4F41-9D53-9C5122C19197}"/>
    <hyperlink ref="S9" location="'Compact&gt;Before 2002'!A1" display="Before 2002" xr:uid="{48AC8A0E-00A7-47F3-AFE7-C0D3BA81BC2F}"/>
    <hyperlink ref="U9" location="'Compact&gt;08-11'!A1" display="2008-2011" xr:uid="{D30D4C49-7574-47D7-8DC6-8DA5C3FC5C66}"/>
    <hyperlink ref="V9" location="'Compact&gt;15-16'!A1" display="2015-2016" xr:uid="{A9044780-DB22-46E5-A540-656A82BC1B73}"/>
    <hyperlink ref="R11" location="'Compact&gt;New&gt;Male'!A1" display="Male" xr:uid="{FF298A22-6678-4780-819E-1933CE29DECA}"/>
    <hyperlink ref="R9" location="'Compact&gt;New'!A1" display="New" xr:uid="{BC46427A-98DC-405B-A305-D8B76166988D}"/>
    <hyperlink ref="W5" location="Executive!A1" display="Executive" xr:uid="{A85461F5-7372-45F3-A534-1500AA623C1C}"/>
    <hyperlink ref="X5" location="Family!A1" display="Family" xr:uid="{6975B9F9-11D3-42CC-ABF7-7351D4969EBA}"/>
    <hyperlink ref="Y5" location="SUV!A1" display="SUV" xr:uid="{8F03D9CD-29F2-427E-B6EF-5E40848D34F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36</vt:i4>
      </vt:variant>
    </vt:vector>
  </HeadingPairs>
  <TitlesOfParts>
    <vt:vector size="36" baseType="lpstr">
      <vt:lpstr>Car Data</vt:lpstr>
      <vt:lpstr>Main</vt:lpstr>
      <vt:lpstr>Car Type</vt:lpstr>
      <vt:lpstr>Compact</vt:lpstr>
      <vt:lpstr>Compact&gt;New</vt:lpstr>
      <vt:lpstr>Compact&gt;New&gt;Male</vt:lpstr>
      <vt:lpstr>Compact&gt;Before 2002</vt:lpstr>
      <vt:lpstr>Compact&gt;02-07</vt:lpstr>
      <vt:lpstr>Compact&gt;02-07&gt;Male</vt:lpstr>
      <vt:lpstr>Compact&gt;08-11</vt:lpstr>
      <vt:lpstr>Compact&gt;15-16</vt:lpstr>
      <vt:lpstr>Executive</vt:lpstr>
      <vt:lpstr>Executive&gt;1</vt:lpstr>
      <vt:lpstr>Executive&gt;Unlimited</vt:lpstr>
      <vt:lpstr>Executive&gt;Unlimited&gt;15-16</vt:lpstr>
      <vt:lpstr>Family</vt:lpstr>
      <vt:lpstr>Family&gt;New</vt:lpstr>
      <vt:lpstr>Family&gt;Before 2002</vt:lpstr>
      <vt:lpstr>Family&gt;Before 2002&gt;Male</vt:lpstr>
      <vt:lpstr>Family&gt;02-07</vt:lpstr>
      <vt:lpstr>Family&gt;02-07&gt;Male</vt:lpstr>
      <vt:lpstr>Family&gt;08-11</vt:lpstr>
      <vt:lpstr>Family&gt;08-11&gt;M=Yes</vt:lpstr>
      <vt:lpstr>Family&gt;08-11&gt;M=No</vt:lpstr>
      <vt:lpstr>Family&gt;12-14</vt:lpstr>
      <vt:lpstr>Family&gt;15-16</vt:lpstr>
      <vt:lpstr>Family&gt;15-16&gt;Male</vt:lpstr>
      <vt:lpstr>SUV</vt:lpstr>
      <vt:lpstr>SUV&gt;New</vt:lpstr>
      <vt:lpstr>SUV&gt;08-11</vt:lpstr>
      <vt:lpstr>SUV&gt;12-14</vt:lpstr>
      <vt:lpstr>SUV&gt;12-14&gt;M=N</vt:lpstr>
      <vt:lpstr>SUV&gt;12-14&gt;M=N&gt;Unlimited</vt:lpstr>
      <vt:lpstr>SUV&gt;12-14&gt;M=N&gt;Unlimited&gt;CP3=N</vt:lpstr>
      <vt:lpstr>SUV&gt;12-14&gt;M=N&gt;Unlimited&gt;CP3=Y</vt:lpstr>
      <vt:lpstr>SUV&gt;15-16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Idan Asher Lupo</cp:lastModifiedBy>
  <dcterms:created xsi:type="dcterms:W3CDTF">2017-12-28T08:39:42Z</dcterms:created>
  <dcterms:modified xsi:type="dcterms:W3CDTF">2018-01-14T08:16:13Z</dcterms:modified>
</cp:coreProperties>
</file>