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moto-WS\Desktop\WS_Schema_project\_★相原先生ラボ_シェアデータ_2021\mpfc30_ymaze_sara_schema\"/>
    </mc:Choice>
  </mc:AlternateContent>
  <xr:revisionPtr revIDLastSave="0" documentId="13_ncr:1_{D508F6D3-B6E5-45E9-A4F8-90FCDD2480E9}" xr6:coauthVersionLast="47" xr6:coauthVersionMax="47" xr10:uidLastSave="{00000000-0000-0000-0000-000000000000}"/>
  <bookViews>
    <workbookView xWindow="1050" yWindow="1320" windowWidth="27555" windowHeight="14865" xr2:uid="{70BC07E1-0B4F-4374-B01D-7CF998E2D1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M4" i="1"/>
  <c r="L5" i="1" s="1"/>
  <c r="M5" i="1" s="1"/>
  <c r="L6" i="1" s="1"/>
  <c r="M6" i="1" s="1"/>
  <c r="L7" i="1" s="1"/>
  <c r="M7" i="1" s="1"/>
  <c r="L8" i="1" s="1"/>
  <c r="M8" i="1" s="1"/>
  <c r="L9" i="1" s="1"/>
  <c r="M9" i="1" s="1"/>
  <c r="L10" i="1" s="1"/>
  <c r="M10" i="1" s="1"/>
  <c r="L11" i="1" s="1"/>
  <c r="O4" i="1"/>
  <c r="D15" i="1"/>
  <c r="M11" i="1" l="1"/>
  <c r="O11" i="1"/>
  <c r="O5" i="1"/>
  <c r="P4" i="1"/>
  <c r="Q4" i="1" s="1"/>
  <c r="L12" i="1" l="1"/>
  <c r="M12" i="1" s="1"/>
  <c r="L13" i="1" s="1"/>
  <c r="M13" i="1" s="1"/>
  <c r="L14" i="1" s="1"/>
  <c r="M14" i="1" s="1"/>
  <c r="P11" i="1"/>
  <c r="Q11" i="1"/>
  <c r="P5" i="1"/>
  <c r="Q5" i="1" s="1"/>
  <c r="F4" i="1"/>
  <c r="O6" i="1" l="1"/>
  <c r="E5" i="1"/>
  <c r="P6" i="1" l="1"/>
  <c r="Q6" i="1" s="1"/>
  <c r="F5" i="1"/>
  <c r="O7" i="1" l="1"/>
  <c r="E6" i="1"/>
  <c r="P7" i="1" l="1"/>
  <c r="Q7" i="1" s="1"/>
  <c r="F6" i="1"/>
  <c r="O8" i="1" l="1"/>
  <c r="E7" i="1"/>
  <c r="P8" i="1" l="1"/>
  <c r="Q8" i="1" s="1"/>
  <c r="F7" i="1"/>
  <c r="O9" i="1" l="1"/>
  <c r="E8" i="1"/>
  <c r="P9" i="1" l="1"/>
  <c r="Q9" i="1" s="1"/>
  <c r="F8" i="1"/>
  <c r="O10" i="1" l="1"/>
  <c r="E9" i="1"/>
  <c r="P10" i="1" l="1"/>
  <c r="Q10" i="1" s="1"/>
  <c r="F9" i="1"/>
  <c r="E10" i="1" s="1"/>
  <c r="F10" i="1" s="1"/>
  <c r="E11" i="1" l="1"/>
  <c r="F11" i="1" s="1"/>
  <c r="E12" i="1" s="1"/>
  <c r="F12" i="1" s="1"/>
  <c r="E13" i="1" s="1"/>
  <c r="F13" i="1" s="1"/>
  <c r="E14" i="1" s="1"/>
  <c r="F14" i="1" s="1"/>
  <c r="O12" i="1"/>
  <c r="P12" i="1" l="1"/>
  <c r="Q12" i="1" s="1"/>
  <c r="O13" i="1" l="1"/>
  <c r="P13" i="1" l="1"/>
  <c r="Q13" i="1" s="1"/>
  <c r="P14" i="1" l="1"/>
  <c r="O14" i="1"/>
  <c r="Q14" i="1" l="1"/>
</calcChain>
</file>

<file path=xl/sharedStrings.xml><?xml version="1.0" encoding="utf-8"?>
<sst xmlns="http://schemas.openxmlformats.org/spreadsheetml/2006/main" count="87" uniqueCount="60">
  <si>
    <t>session#</t>
    <phoneticPr fontId="1"/>
  </si>
  <si>
    <t>start</t>
    <phoneticPr fontId="1"/>
  </si>
  <si>
    <t>end</t>
    <phoneticPr fontId="1"/>
  </si>
  <si>
    <t>total_Whel_time_val</t>
  </si>
  <si>
    <t>total_Lick_time_val</t>
    <phoneticPr fontId="1"/>
  </si>
  <si>
    <t>total_SOL_time_val</t>
    <phoneticPr fontId="1"/>
  </si>
  <si>
    <t>Y-maze</t>
    <phoneticPr fontId="1"/>
  </si>
  <si>
    <t>Sara</t>
    <phoneticPr fontId="1"/>
  </si>
  <si>
    <t>Zone-staying signal</t>
    <phoneticPr fontId="1"/>
  </si>
  <si>
    <t>Port licking signal</t>
    <phoneticPr fontId="1"/>
  </si>
  <si>
    <t>Reward-ON signal</t>
    <phoneticPr fontId="1"/>
  </si>
  <si>
    <t>Saucer-running signal</t>
    <phoneticPr fontId="1"/>
  </si>
  <si>
    <t>"results" struct information</t>
    <phoneticPr fontId="1"/>
  </si>
  <si>
    <t>Variable</t>
    <phoneticPr fontId="1"/>
  </si>
  <si>
    <t>total_Stage_time_val</t>
  </si>
  <si>
    <t>Background reward stage</t>
    <phoneticPr fontId="1"/>
  </si>
  <si>
    <t>LED-blinking lighting signal
(reward stage, too )</t>
    <phoneticPr fontId="1"/>
  </si>
  <si>
    <t>Stage_time val means LED voltage</t>
    <phoneticPr fontId="1"/>
  </si>
  <si>
    <t>Although current condition, tone-cue is not used, but variable stage_time is available as reward stage counter</t>
    <phoneticPr fontId="1"/>
  </si>
  <si>
    <t>day 1</t>
    <phoneticPr fontId="1"/>
  </si>
  <si>
    <t>day 2</t>
    <phoneticPr fontId="1"/>
  </si>
  <si>
    <t>day 6</t>
    <phoneticPr fontId="1"/>
  </si>
  <si>
    <t>Experimental day</t>
    <phoneticPr fontId="1"/>
  </si>
  <si>
    <t>Original recorded movie</t>
    <phoneticPr fontId="1"/>
  </si>
  <si>
    <t>total frame#</t>
    <phoneticPr fontId="1"/>
  </si>
  <si>
    <t>yd1</t>
  </si>
  <si>
    <t>yd1-sl1</t>
  </si>
  <si>
    <t>yd2</t>
  </si>
  <si>
    <t>yd2-sl</t>
  </si>
  <si>
    <t>yd6</t>
  </si>
  <si>
    <t>yd6-sl</t>
  </si>
  <si>
    <t>start (sec)</t>
    <phoneticPr fontId="1"/>
  </si>
  <si>
    <t>end (sec)</t>
    <phoneticPr fontId="1"/>
  </si>
  <si>
    <t>total (sec)</t>
    <phoneticPr fontId="1"/>
  </si>
  <si>
    <t>sara-d1</t>
  </si>
  <si>
    <t>sara-d1</t>
    <phoneticPr fontId="1"/>
  </si>
  <si>
    <t>schema-y</t>
  </si>
  <si>
    <t>schema-y</t>
    <phoneticPr fontId="1"/>
  </si>
  <si>
    <t>schema-s</t>
  </si>
  <si>
    <t>schema-s</t>
    <phoneticPr fontId="1"/>
  </si>
  <si>
    <t>schema-cxt</t>
  </si>
  <si>
    <t>schema-cxt</t>
    <phoneticPr fontId="1"/>
  </si>
  <si>
    <t>day 2</t>
  </si>
  <si>
    <t>day 6</t>
  </si>
  <si>
    <t>day 7</t>
  </si>
  <si>
    <t>day 7</t>
    <phoneticPr fontId="1"/>
  </si>
  <si>
    <t>day 13</t>
  </si>
  <si>
    <t>session#</t>
  </si>
  <si>
    <t>Experimental day</t>
  </si>
  <si>
    <t>total frame#</t>
  </si>
  <si>
    <t>start</t>
  </si>
  <si>
    <t>end</t>
  </si>
  <si>
    <t>day 1</t>
  </si>
  <si>
    <t>Information for Behavioral data trimming</t>
    <phoneticPr fontId="1"/>
  </si>
  <si>
    <t>please -&gt; trim behavioral data frame with total frame number of each imaging session (e.g. 85151)</t>
    <phoneticPr fontId="1"/>
  </si>
  <si>
    <t>please -&gt; trim behavioral data frame with total frame number of each imaging session.</t>
    <phoneticPr fontId="1"/>
  </si>
  <si>
    <t>sara-d2</t>
    <phoneticPr fontId="1"/>
  </si>
  <si>
    <t>day 8</t>
    <phoneticPr fontId="1"/>
  </si>
  <si>
    <t>day 14</t>
    <phoneticPr fontId="1"/>
  </si>
  <si>
    <t>File-08 mpfc30 calcium data (from mouse ID mpfc30)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</si>
</sst>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horizontal="left" vertical="top" wrapText="1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64EB-D23F-490B-957B-084A4EF27E03}">
  <sheetPr>
    <pageSetUpPr fitToPage="1"/>
  </sheetPr>
  <dimension ref="A1:U24"/>
  <sheetViews>
    <sheetView tabSelected="1" zoomScale="70" zoomScaleNormal="70" workbookViewId="0">
      <selection activeCell="K15" sqref="K15"/>
    </sheetView>
  </sheetViews>
  <sheetFormatPr defaultRowHeight="18.75" x14ac:dyDescent="0.4"/>
  <cols>
    <col min="2" max="2" width="14" customWidth="1"/>
    <col min="3" max="3" width="20.375" customWidth="1"/>
    <col min="4" max="4" width="17.5" customWidth="1"/>
    <col min="5" max="5" width="26.75" customWidth="1"/>
    <col min="7" max="7" width="15.25" customWidth="1"/>
    <col min="8" max="9" width="10" customWidth="1"/>
    <col min="10" max="11" width="14.625" customWidth="1"/>
    <col min="14" max="14" width="3.25" customWidth="1"/>
    <col min="15" max="16" width="10.75" customWidth="1"/>
    <col min="17" max="17" width="12.25" customWidth="1"/>
  </cols>
  <sheetData>
    <row r="1" spans="1:21" x14ac:dyDescent="0.4">
      <c r="A1" t="s">
        <v>59</v>
      </c>
    </row>
    <row r="2" spans="1:21" x14ac:dyDescent="0.4">
      <c r="A2" s="14" t="s">
        <v>23</v>
      </c>
      <c r="B2" s="12"/>
      <c r="C2" s="14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6" t="s">
        <v>53</v>
      </c>
      <c r="S2" s="12"/>
      <c r="T2" s="12"/>
      <c r="U2" s="12"/>
    </row>
    <row r="3" spans="1:21" x14ac:dyDescent="0.4">
      <c r="A3" s="10" t="s">
        <v>0</v>
      </c>
      <c r="B3" s="10"/>
      <c r="C3" s="10" t="s">
        <v>22</v>
      </c>
      <c r="D3" s="11" t="s">
        <v>24</v>
      </c>
      <c r="E3" s="11" t="s">
        <v>1</v>
      </c>
      <c r="F3" s="11" t="s">
        <v>2</v>
      </c>
      <c r="G3" s="12"/>
      <c r="H3" s="10" t="s">
        <v>47</v>
      </c>
      <c r="I3" s="10"/>
      <c r="J3" s="10" t="s">
        <v>48</v>
      </c>
      <c r="K3" s="11" t="s">
        <v>49</v>
      </c>
      <c r="L3" s="11" t="s">
        <v>50</v>
      </c>
      <c r="M3" s="11" t="s">
        <v>51</v>
      </c>
      <c r="N3" s="10"/>
      <c r="O3" s="10" t="s">
        <v>31</v>
      </c>
      <c r="P3" s="10" t="s">
        <v>32</v>
      </c>
      <c r="Q3" s="13" t="s">
        <v>33</v>
      </c>
      <c r="S3" s="12"/>
      <c r="T3" s="12"/>
      <c r="U3" s="12"/>
    </row>
    <row r="4" spans="1:21" x14ac:dyDescent="0.4">
      <c r="A4" s="10">
        <v>1</v>
      </c>
      <c r="B4" s="10" t="s">
        <v>25</v>
      </c>
      <c r="C4" s="10" t="s">
        <v>19</v>
      </c>
      <c r="D4" s="10">
        <v>72246</v>
      </c>
      <c r="E4" s="10">
        <v>1</v>
      </c>
      <c r="F4" s="10">
        <f>E4+D4-1</f>
        <v>72246</v>
      </c>
      <c r="G4" s="12"/>
      <c r="H4" s="10">
        <v>1</v>
      </c>
      <c r="I4" s="10" t="s">
        <v>25</v>
      </c>
      <c r="J4" s="10" t="s">
        <v>52</v>
      </c>
      <c r="K4" s="10">
        <v>72246</v>
      </c>
      <c r="L4" s="10">
        <v>1</v>
      </c>
      <c r="M4" s="10">
        <f>L4+K4-1</f>
        <v>72246</v>
      </c>
      <c r="N4" s="10"/>
      <c r="O4" s="10">
        <f>L4/20</f>
        <v>0.05</v>
      </c>
      <c r="P4" s="10">
        <f>M4/20</f>
        <v>3612.3</v>
      </c>
      <c r="Q4" s="10">
        <f>P4-O4</f>
        <v>3612.25</v>
      </c>
      <c r="R4" s="14" t="s">
        <v>54</v>
      </c>
      <c r="S4" s="12"/>
      <c r="T4" s="9"/>
      <c r="U4" s="9"/>
    </row>
    <row r="5" spans="1:21" x14ac:dyDescent="0.4">
      <c r="A5" s="10">
        <v>2</v>
      </c>
      <c r="B5" s="10" t="s">
        <v>26</v>
      </c>
      <c r="C5" s="10" t="s">
        <v>19</v>
      </c>
      <c r="D5" s="10">
        <v>33831</v>
      </c>
      <c r="E5" s="10">
        <f>F4+1</f>
        <v>72247</v>
      </c>
      <c r="F5" s="10">
        <f>E5+D5-1</f>
        <v>106077</v>
      </c>
      <c r="G5" s="12"/>
      <c r="H5" s="10">
        <v>2</v>
      </c>
      <c r="I5" s="10" t="s">
        <v>26</v>
      </c>
      <c r="J5" s="10" t="s">
        <v>52</v>
      </c>
      <c r="K5" s="10">
        <v>33831</v>
      </c>
      <c r="L5" s="10">
        <f>M4+1</f>
        <v>72247</v>
      </c>
      <c r="M5" s="10">
        <f>L5+K5-1</f>
        <v>106077</v>
      </c>
      <c r="N5" s="10"/>
      <c r="O5" s="10">
        <f t="shared" ref="O5:O14" si="0">L5/20</f>
        <v>3612.35</v>
      </c>
      <c r="P5" s="10">
        <f t="shared" ref="P5:P13" si="1">M5/20</f>
        <v>5303.85</v>
      </c>
      <c r="Q5" s="10">
        <f t="shared" ref="Q5:Q13" si="2">P5-O5</f>
        <v>1691.5000000000005</v>
      </c>
      <c r="R5" s="9"/>
      <c r="S5" s="12"/>
      <c r="T5" s="9"/>
      <c r="U5" s="9"/>
    </row>
    <row r="6" spans="1:21" x14ac:dyDescent="0.4">
      <c r="A6" s="10">
        <v>3</v>
      </c>
      <c r="B6" s="10" t="s">
        <v>27</v>
      </c>
      <c r="C6" s="10" t="s">
        <v>20</v>
      </c>
      <c r="D6" s="10">
        <v>71399</v>
      </c>
      <c r="E6" s="10">
        <f t="shared" ref="E6:E9" si="3">F5+1</f>
        <v>106078</v>
      </c>
      <c r="F6" s="10">
        <f t="shared" ref="F6:F9" si="4">E6+D6-1</f>
        <v>177476</v>
      </c>
      <c r="G6" s="12"/>
      <c r="H6" s="10">
        <v>3</v>
      </c>
      <c r="I6" s="10" t="s">
        <v>27</v>
      </c>
      <c r="J6" s="10" t="s">
        <v>42</v>
      </c>
      <c r="K6" s="10">
        <v>71399</v>
      </c>
      <c r="L6" s="10">
        <f t="shared" ref="L6:L14" si="5">M5+1</f>
        <v>106078</v>
      </c>
      <c r="M6" s="10">
        <f t="shared" ref="M6:M14" si="6">L6+K6-1</f>
        <v>177476</v>
      </c>
      <c r="N6" s="15"/>
      <c r="O6" s="10">
        <f t="shared" si="0"/>
        <v>5303.9</v>
      </c>
      <c r="P6" s="10">
        <f t="shared" si="1"/>
        <v>8873.7999999999993</v>
      </c>
      <c r="Q6" s="10">
        <f t="shared" si="2"/>
        <v>3569.8999999999996</v>
      </c>
      <c r="R6" s="14" t="s">
        <v>55</v>
      </c>
      <c r="S6" s="14"/>
      <c r="T6" s="9"/>
      <c r="U6" s="9"/>
    </row>
    <row r="7" spans="1:21" x14ac:dyDescent="0.4">
      <c r="A7" s="10">
        <v>4</v>
      </c>
      <c r="B7" s="10" t="s">
        <v>28</v>
      </c>
      <c r="C7" s="10" t="s">
        <v>20</v>
      </c>
      <c r="D7" s="10">
        <v>36414</v>
      </c>
      <c r="E7" s="10">
        <f t="shared" si="3"/>
        <v>177477</v>
      </c>
      <c r="F7" s="10">
        <f t="shared" si="4"/>
        <v>213890</v>
      </c>
      <c r="G7" s="12"/>
      <c r="H7" s="10">
        <v>4</v>
      </c>
      <c r="I7" s="10" t="s">
        <v>28</v>
      </c>
      <c r="J7" s="10" t="s">
        <v>42</v>
      </c>
      <c r="K7" s="10">
        <v>36414</v>
      </c>
      <c r="L7" s="10">
        <f t="shared" si="5"/>
        <v>177477</v>
      </c>
      <c r="M7" s="10">
        <f t="shared" si="6"/>
        <v>213890</v>
      </c>
      <c r="N7" s="10"/>
      <c r="O7" s="10">
        <f t="shared" si="0"/>
        <v>8873.85</v>
      </c>
      <c r="P7" s="10">
        <f t="shared" si="1"/>
        <v>10694.5</v>
      </c>
      <c r="Q7" s="10">
        <f t="shared" si="2"/>
        <v>1820.6499999999996</v>
      </c>
      <c r="R7" s="9"/>
      <c r="S7" s="12"/>
      <c r="T7" s="9"/>
      <c r="U7" s="9"/>
    </row>
    <row r="8" spans="1:21" x14ac:dyDescent="0.4">
      <c r="A8" s="10">
        <v>5</v>
      </c>
      <c r="B8" s="10" t="s">
        <v>29</v>
      </c>
      <c r="C8" s="10" t="s">
        <v>21</v>
      </c>
      <c r="D8" s="10">
        <v>36842</v>
      </c>
      <c r="E8" s="10">
        <f t="shared" si="3"/>
        <v>213891</v>
      </c>
      <c r="F8" s="10">
        <f t="shared" si="4"/>
        <v>250732</v>
      </c>
      <c r="G8" s="12"/>
      <c r="H8" s="10">
        <v>5</v>
      </c>
      <c r="I8" s="10" t="s">
        <v>29</v>
      </c>
      <c r="J8" s="10" t="s">
        <v>43</v>
      </c>
      <c r="K8" s="10">
        <v>36842</v>
      </c>
      <c r="L8" s="10">
        <f t="shared" si="5"/>
        <v>213891</v>
      </c>
      <c r="M8" s="10">
        <f t="shared" si="6"/>
        <v>250732</v>
      </c>
      <c r="N8" s="15"/>
      <c r="O8" s="10">
        <f t="shared" si="0"/>
        <v>10694.55</v>
      </c>
      <c r="P8" s="10">
        <f t="shared" si="1"/>
        <v>12536.6</v>
      </c>
      <c r="Q8" s="10">
        <f t="shared" si="2"/>
        <v>1842.0500000000011</v>
      </c>
      <c r="R8" s="14" t="s">
        <v>55</v>
      </c>
      <c r="S8" s="12"/>
      <c r="T8" s="9"/>
      <c r="U8" s="9"/>
    </row>
    <row r="9" spans="1:21" x14ac:dyDescent="0.4">
      <c r="A9" s="10">
        <v>6</v>
      </c>
      <c r="B9" s="10" t="s">
        <v>30</v>
      </c>
      <c r="C9" s="10" t="s">
        <v>21</v>
      </c>
      <c r="D9" s="10">
        <v>36526</v>
      </c>
      <c r="E9" s="10">
        <f t="shared" si="3"/>
        <v>250733</v>
      </c>
      <c r="F9" s="10">
        <f t="shared" si="4"/>
        <v>287258</v>
      </c>
      <c r="G9" s="12"/>
      <c r="H9" s="10">
        <v>6</v>
      </c>
      <c r="I9" s="10" t="s">
        <v>30</v>
      </c>
      <c r="J9" s="10" t="s">
        <v>43</v>
      </c>
      <c r="K9" s="10">
        <v>36526</v>
      </c>
      <c r="L9" s="10">
        <f t="shared" si="5"/>
        <v>250733</v>
      </c>
      <c r="M9" s="10">
        <f t="shared" si="6"/>
        <v>287258</v>
      </c>
      <c r="N9" s="10"/>
      <c r="O9" s="10">
        <f t="shared" si="0"/>
        <v>12536.65</v>
      </c>
      <c r="P9" s="10">
        <f t="shared" si="1"/>
        <v>14362.9</v>
      </c>
      <c r="Q9" s="10">
        <f t="shared" si="2"/>
        <v>1826.25</v>
      </c>
      <c r="R9" s="12"/>
      <c r="S9" s="12"/>
      <c r="T9" s="9"/>
      <c r="U9" s="9"/>
    </row>
    <row r="10" spans="1:21" x14ac:dyDescent="0.4">
      <c r="A10" s="10">
        <v>7</v>
      </c>
      <c r="B10" s="10" t="s">
        <v>35</v>
      </c>
      <c r="C10" s="10" t="s">
        <v>45</v>
      </c>
      <c r="D10" s="10">
        <v>93315</v>
      </c>
      <c r="E10" s="10">
        <f t="shared" ref="E10:E14" si="7">F9+1</f>
        <v>287259</v>
      </c>
      <c r="F10" s="10">
        <f t="shared" ref="F10:F14" si="8">E10+D10-1</f>
        <v>380573</v>
      </c>
      <c r="G10" s="12"/>
      <c r="H10" s="10">
        <v>7</v>
      </c>
      <c r="I10" s="10" t="s">
        <v>34</v>
      </c>
      <c r="J10" s="10" t="s">
        <v>44</v>
      </c>
      <c r="K10" s="10">
        <v>93315</v>
      </c>
      <c r="L10" s="10">
        <f t="shared" si="5"/>
        <v>287259</v>
      </c>
      <c r="M10" s="10">
        <f t="shared" si="6"/>
        <v>380573</v>
      </c>
      <c r="N10" s="10"/>
      <c r="O10" s="10">
        <f t="shared" si="0"/>
        <v>14362.95</v>
      </c>
      <c r="P10" s="10">
        <f t="shared" si="1"/>
        <v>19028.650000000001</v>
      </c>
      <c r="Q10" s="10">
        <f t="shared" si="2"/>
        <v>4665.7000000000007</v>
      </c>
      <c r="R10" s="14" t="s">
        <v>55</v>
      </c>
      <c r="S10" s="9"/>
      <c r="T10" s="9"/>
      <c r="U10" s="9"/>
    </row>
    <row r="11" spans="1:21" x14ac:dyDescent="0.4">
      <c r="A11" s="10">
        <v>8</v>
      </c>
      <c r="B11" s="10" t="s">
        <v>56</v>
      </c>
      <c r="C11" s="10" t="s">
        <v>57</v>
      </c>
      <c r="D11" s="10">
        <v>60544</v>
      </c>
      <c r="E11" s="10">
        <f t="shared" ref="E11:E12" si="9">F10+1</f>
        <v>380574</v>
      </c>
      <c r="F11" s="10">
        <f t="shared" ref="F11:F12" si="10">E11+D11-1</f>
        <v>441117</v>
      </c>
      <c r="G11" s="12"/>
      <c r="H11" s="10">
        <v>8</v>
      </c>
      <c r="I11" s="10"/>
      <c r="J11" s="10" t="s">
        <v>56</v>
      </c>
      <c r="K11" s="10">
        <v>60544</v>
      </c>
      <c r="L11" s="10">
        <f t="shared" si="5"/>
        <v>380574</v>
      </c>
      <c r="M11" s="10">
        <f t="shared" si="6"/>
        <v>441117</v>
      </c>
      <c r="N11" s="10"/>
      <c r="O11" s="10">
        <f t="shared" ref="O11" si="11">L11/20</f>
        <v>19028.7</v>
      </c>
      <c r="P11" s="10">
        <f t="shared" ref="P11" si="12">M11/20</f>
        <v>22055.85</v>
      </c>
      <c r="Q11" s="10">
        <f t="shared" ref="Q11" si="13">P11-O11</f>
        <v>3027.1499999999978</v>
      </c>
      <c r="R11" s="14" t="s">
        <v>55</v>
      </c>
      <c r="S11" s="9"/>
      <c r="T11" s="9"/>
      <c r="U11" s="9"/>
    </row>
    <row r="12" spans="1:21" x14ac:dyDescent="0.4">
      <c r="A12" s="10">
        <v>9</v>
      </c>
      <c r="B12" s="10" t="s">
        <v>37</v>
      </c>
      <c r="C12" s="10" t="s">
        <v>58</v>
      </c>
      <c r="D12" s="10">
        <v>30613</v>
      </c>
      <c r="E12" s="10">
        <f t="shared" si="9"/>
        <v>441118</v>
      </c>
      <c r="F12" s="10">
        <f t="shared" si="10"/>
        <v>471730</v>
      </c>
      <c r="G12" s="12"/>
      <c r="H12" s="10">
        <v>9</v>
      </c>
      <c r="I12" s="10" t="s">
        <v>36</v>
      </c>
      <c r="J12" s="10" t="s">
        <v>46</v>
      </c>
      <c r="K12" s="10">
        <v>30613</v>
      </c>
      <c r="L12" s="10">
        <f t="shared" si="5"/>
        <v>441118</v>
      </c>
      <c r="M12" s="10">
        <f t="shared" si="6"/>
        <v>471730</v>
      </c>
      <c r="N12" s="10"/>
      <c r="O12" s="10">
        <f t="shared" si="0"/>
        <v>22055.9</v>
      </c>
      <c r="P12" s="10">
        <f t="shared" si="1"/>
        <v>23586.5</v>
      </c>
      <c r="Q12" s="10">
        <f t="shared" si="2"/>
        <v>1530.5999999999985</v>
      </c>
      <c r="R12" s="14" t="s">
        <v>55</v>
      </c>
      <c r="S12" s="9"/>
      <c r="T12" s="9"/>
      <c r="U12" s="9"/>
    </row>
    <row r="13" spans="1:21" x14ac:dyDescent="0.4">
      <c r="A13" s="10">
        <v>10</v>
      </c>
      <c r="B13" s="10" t="s">
        <v>39</v>
      </c>
      <c r="C13" s="10" t="s">
        <v>58</v>
      </c>
      <c r="D13" s="10">
        <v>31311</v>
      </c>
      <c r="E13" s="10">
        <f t="shared" si="7"/>
        <v>471731</v>
      </c>
      <c r="F13" s="10">
        <f t="shared" si="8"/>
        <v>503041</v>
      </c>
      <c r="G13" s="12"/>
      <c r="H13" s="10">
        <v>10</v>
      </c>
      <c r="I13" s="10" t="s">
        <v>38</v>
      </c>
      <c r="J13" s="10" t="s">
        <v>46</v>
      </c>
      <c r="K13" s="10">
        <v>31311</v>
      </c>
      <c r="L13" s="10">
        <f t="shared" si="5"/>
        <v>471731</v>
      </c>
      <c r="M13" s="10">
        <f t="shared" si="6"/>
        <v>503041</v>
      </c>
      <c r="N13" s="10"/>
      <c r="O13" s="10">
        <f t="shared" si="0"/>
        <v>23586.55</v>
      </c>
      <c r="P13" s="10">
        <f t="shared" si="1"/>
        <v>25152.05</v>
      </c>
      <c r="Q13" s="10">
        <f t="shared" si="2"/>
        <v>1565.5</v>
      </c>
      <c r="R13" s="14" t="s">
        <v>55</v>
      </c>
      <c r="S13" s="12"/>
      <c r="T13" s="9"/>
      <c r="U13" s="9"/>
    </row>
    <row r="14" spans="1:21" x14ac:dyDescent="0.4">
      <c r="A14" s="10">
        <v>11</v>
      </c>
      <c r="B14" s="10" t="s">
        <v>41</v>
      </c>
      <c r="C14" s="10" t="s">
        <v>58</v>
      </c>
      <c r="D14" s="10">
        <v>24234</v>
      </c>
      <c r="E14" s="10">
        <f t="shared" si="7"/>
        <v>503042</v>
      </c>
      <c r="F14" s="10">
        <f t="shared" si="8"/>
        <v>527275</v>
      </c>
      <c r="G14" s="12"/>
      <c r="H14" s="10">
        <v>11</v>
      </c>
      <c r="I14" s="10" t="s">
        <v>40</v>
      </c>
      <c r="J14" s="10" t="s">
        <v>46</v>
      </c>
      <c r="K14" s="10">
        <v>24234</v>
      </c>
      <c r="L14" s="10">
        <f t="shared" si="5"/>
        <v>503042</v>
      </c>
      <c r="M14" s="10">
        <f t="shared" si="6"/>
        <v>527275</v>
      </c>
      <c r="N14" s="9"/>
      <c r="O14" s="10">
        <f t="shared" si="0"/>
        <v>25152.1</v>
      </c>
      <c r="P14" s="10">
        <f>M14/20</f>
        <v>26363.75</v>
      </c>
      <c r="Q14" s="10">
        <f>P14-O14</f>
        <v>1211.6500000000015</v>
      </c>
      <c r="R14" s="14"/>
      <c r="S14" s="12"/>
      <c r="T14" s="9"/>
      <c r="U14" s="9"/>
    </row>
    <row r="15" spans="1:21" x14ac:dyDescent="0.4">
      <c r="A15" s="12"/>
      <c r="B15" s="12"/>
      <c r="C15" s="12"/>
      <c r="D15" s="12">
        <f>SUM(D4:D14)</f>
        <v>527275</v>
      </c>
      <c r="E15" s="12"/>
      <c r="F15" s="12"/>
      <c r="G15" s="12"/>
      <c r="H15" s="12"/>
      <c r="I15" s="12"/>
      <c r="J15" s="12"/>
      <c r="K15" s="12">
        <f>SUM(K4:K14)</f>
        <v>527275</v>
      </c>
      <c r="L15" s="12"/>
      <c r="M15" s="12"/>
      <c r="N15" s="12"/>
      <c r="O15" s="12"/>
      <c r="P15" s="12"/>
    </row>
    <row r="18" spans="1:5" x14ac:dyDescent="0.4">
      <c r="C18" s="1" t="s">
        <v>12</v>
      </c>
      <c r="D18" s="2" t="s">
        <v>6</v>
      </c>
      <c r="E18" s="4" t="s">
        <v>7</v>
      </c>
    </row>
    <row r="19" spans="1:5" x14ac:dyDescent="0.4">
      <c r="A19" t="s">
        <v>13</v>
      </c>
      <c r="C19" s="1" t="s">
        <v>3</v>
      </c>
      <c r="D19" s="3" t="s">
        <v>8</v>
      </c>
      <c r="E19" s="5" t="s">
        <v>11</v>
      </c>
    </row>
    <row r="20" spans="1:5" x14ac:dyDescent="0.4">
      <c r="A20" t="s">
        <v>13</v>
      </c>
      <c r="C20" s="1" t="s">
        <v>4</v>
      </c>
      <c r="D20" s="3" t="s">
        <v>9</v>
      </c>
      <c r="E20" s="5" t="s">
        <v>9</v>
      </c>
    </row>
    <row r="21" spans="1:5" x14ac:dyDescent="0.4">
      <c r="A21" t="s">
        <v>13</v>
      </c>
      <c r="C21" s="1" t="s">
        <v>5</v>
      </c>
      <c r="D21" s="3" t="s">
        <v>10</v>
      </c>
      <c r="E21" s="5" t="s">
        <v>10</v>
      </c>
    </row>
    <row r="22" spans="1:5" ht="72" x14ac:dyDescent="0.4">
      <c r="A22" t="s">
        <v>13</v>
      </c>
      <c r="C22" s="1" t="s">
        <v>14</v>
      </c>
      <c r="D22" s="6" t="s">
        <v>16</v>
      </c>
      <c r="E22" s="4" t="s">
        <v>15</v>
      </c>
    </row>
    <row r="23" spans="1:5" ht="54" x14ac:dyDescent="0.4">
      <c r="D23" s="8" t="s">
        <v>17</v>
      </c>
    </row>
    <row r="24" spans="1:5" x14ac:dyDescent="0.4">
      <c r="E24" s="7" t="s">
        <v>18</v>
      </c>
    </row>
  </sheetData>
  <phoneticPr fontId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Nomoto-WS</dc:creator>
  <cp:lastModifiedBy>Nomoto-WS</cp:lastModifiedBy>
  <cp:lastPrinted>2021-06-17T04:56:41Z</cp:lastPrinted>
  <dcterms:created xsi:type="dcterms:W3CDTF">2020-09-08T13:34:19Z</dcterms:created>
  <dcterms:modified xsi:type="dcterms:W3CDTF">2021-06-19T00:47:12Z</dcterms:modified>
</cp:coreProperties>
</file>