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978925\OneDrive - Griffith University\Research\Supervision\Science_Capstone_Research_Project\Sophie_A_rabiei_WGS\"/>
    </mc:Choice>
  </mc:AlternateContent>
  <xr:revisionPtr revIDLastSave="76" documentId="102_{576E09C4-6995-4406-A496-CE8132EFF95F}" xr6:coauthVersionLast="36" xr6:coauthVersionMax="36" xr10:uidLastSave="{F608F38D-E2AF-4D14-88EE-2E96A23D4A3F}"/>
  <bookViews>
    <workbookView xWindow="0" yWindow="0" windowWidth="28800" windowHeight="12375" xr2:uid="{00000000-000D-0000-FFFF-FFFF00000000}"/>
  </bookViews>
  <sheets>
    <sheet name="Sheet1" sheetId="3" r:id="rId1"/>
    <sheet name="2017_Mat_type" sheetId="1" r:id="rId2"/>
    <sheet name="samples" sheetId="2" r:id="rId3"/>
  </sheets>
  <definedNames>
    <definedName name="_xlnm._FilterDatabase" localSheetId="1" hidden="1">'2017_Mat_type'!$P$1:$P$137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K39" i="1" l="1"/>
  <c r="H106" i="1"/>
  <c r="K106" i="1" s="1"/>
  <c r="L106" i="1" s="1"/>
  <c r="H105" i="1"/>
  <c r="K105" i="1" s="1"/>
  <c r="L105" i="1" s="1"/>
  <c r="H92" i="1"/>
  <c r="K92" i="1" s="1"/>
  <c r="H94" i="1"/>
  <c r="K94" i="1" s="1"/>
  <c r="L94" i="1" s="1"/>
  <c r="M94" i="1" s="1"/>
  <c r="K20" i="1"/>
  <c r="H91" i="1"/>
  <c r="K91" i="1" s="1"/>
  <c r="K38" i="1"/>
  <c r="L38" i="1" s="1"/>
  <c r="K19" i="1"/>
  <c r="L19" i="1" s="1"/>
  <c r="H104" i="1"/>
  <c r="K104" i="1" s="1"/>
  <c r="L104" i="1" s="1"/>
  <c r="K18" i="1"/>
  <c r="L18" i="1" s="1"/>
  <c r="M18" i="1" s="1"/>
  <c r="K37" i="1"/>
  <c r="L37" i="1" s="1"/>
  <c r="K36" i="1"/>
  <c r="K35" i="1"/>
  <c r="L35" i="1" s="1"/>
  <c r="M35" i="1" s="1"/>
  <c r="K34" i="1"/>
  <c r="K33" i="1"/>
  <c r="L33" i="1" s="1"/>
  <c r="K32" i="1"/>
  <c r="H103" i="1"/>
  <c r="K103" i="1" s="1"/>
  <c r="L103" i="1" s="1"/>
  <c r="M103" i="1" s="1"/>
  <c r="K31" i="1"/>
  <c r="L31" i="1" s="1"/>
  <c r="M31" i="1" s="1"/>
  <c r="K30" i="1"/>
  <c r="K29" i="1"/>
  <c r="L29" i="1" s="1"/>
  <c r="M29" i="1" s="1"/>
  <c r="K28" i="1"/>
  <c r="L28" i="1" s="1"/>
  <c r="M28" i="1" s="1"/>
  <c r="K27" i="1"/>
  <c r="L27" i="1" s="1"/>
  <c r="M27" i="1" s="1"/>
  <c r="K26" i="1"/>
  <c r="L26" i="1" s="1"/>
  <c r="M26" i="1" s="1"/>
  <c r="K25" i="1"/>
  <c r="K24" i="1"/>
  <c r="L24" i="1" s="1"/>
  <c r="M24" i="1" s="1"/>
  <c r="K23" i="1"/>
  <c r="L23" i="1" s="1"/>
  <c r="M23" i="1" s="1"/>
  <c r="K17" i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22" i="1"/>
  <c r="L22" i="1" s="1"/>
  <c r="M22" i="1" s="1"/>
  <c r="K12" i="1"/>
  <c r="L12" i="1" s="1"/>
  <c r="M12" i="1" s="1"/>
  <c r="H90" i="1"/>
  <c r="K90" i="1" s="1"/>
  <c r="H89" i="1"/>
  <c r="K89" i="1" s="1"/>
  <c r="L89" i="1" s="1"/>
  <c r="H88" i="1"/>
  <c r="K88" i="1" s="1"/>
  <c r="H87" i="1"/>
  <c r="K87" i="1" s="1"/>
  <c r="H86" i="1"/>
  <c r="K86" i="1" s="1"/>
  <c r="H85" i="1"/>
  <c r="K85" i="1" s="1"/>
  <c r="L85" i="1" s="1"/>
  <c r="H84" i="1"/>
  <c r="K84" i="1" s="1"/>
  <c r="K21" i="1"/>
  <c r="L21" i="1" s="1"/>
  <c r="H83" i="1"/>
  <c r="K83" i="1" s="1"/>
  <c r="H82" i="1"/>
  <c r="K82" i="1" s="1"/>
  <c r="H81" i="1"/>
  <c r="K81" i="1" s="1"/>
  <c r="L81" i="1" s="1"/>
  <c r="H80" i="1"/>
  <c r="K80" i="1" s="1"/>
  <c r="M80" i="1" s="1"/>
  <c r="H79" i="1"/>
  <c r="K79" i="1" s="1"/>
  <c r="K11" i="1"/>
  <c r="L11" i="1" s="1"/>
  <c r="H78" i="1"/>
  <c r="K78" i="1" s="1"/>
  <c r="L78" i="1" s="1"/>
  <c r="H77" i="1"/>
  <c r="K77" i="1" s="1"/>
  <c r="L77" i="1" s="1"/>
  <c r="M77" i="1" s="1"/>
  <c r="H76" i="1"/>
  <c r="K76" i="1" s="1"/>
  <c r="L76" i="1" s="1"/>
  <c r="H74" i="1"/>
  <c r="K74" i="1" s="1"/>
  <c r="H73" i="1"/>
  <c r="K73" i="1" s="1"/>
  <c r="L73" i="1" s="1"/>
  <c r="H72" i="1"/>
  <c r="K72" i="1" s="1"/>
  <c r="L72" i="1" s="1"/>
  <c r="H71" i="1"/>
  <c r="K71" i="1" s="1"/>
  <c r="L71" i="1" s="1"/>
  <c r="H70" i="1"/>
  <c r="K70" i="1" s="1"/>
  <c r="H69" i="1"/>
  <c r="K69" i="1" s="1"/>
  <c r="L69" i="1" s="1"/>
  <c r="H68" i="1"/>
  <c r="K68" i="1" s="1"/>
  <c r="L68" i="1" s="1"/>
  <c r="M68" i="1" s="1"/>
  <c r="H67" i="1"/>
  <c r="K67" i="1" s="1"/>
  <c r="H66" i="1"/>
  <c r="K66" i="1" s="1"/>
  <c r="K10" i="1"/>
  <c r="L10" i="1" s="1"/>
  <c r="N10" i="1" s="1"/>
  <c r="K9" i="1"/>
  <c r="L9" i="1" s="1"/>
  <c r="K8" i="1"/>
  <c r="K7" i="1"/>
  <c r="L7" i="1" s="1"/>
  <c r="K6" i="1"/>
  <c r="L6" i="1" s="1"/>
  <c r="N6" i="1" s="1"/>
  <c r="N5" i="1"/>
  <c r="M5" i="1"/>
  <c r="H102" i="1"/>
  <c r="K102" i="1" s="1"/>
  <c r="H101" i="1"/>
  <c r="K101" i="1" s="1"/>
  <c r="H100" i="1"/>
  <c r="K100" i="1" s="1"/>
  <c r="H93" i="1"/>
  <c r="K93" i="1" s="1"/>
  <c r="H59" i="1"/>
  <c r="K59" i="1" s="1"/>
  <c r="H58" i="1"/>
  <c r="K58" i="1" s="1"/>
  <c r="H57" i="1"/>
  <c r="K57" i="1" s="1"/>
  <c r="H65" i="1"/>
  <c r="K65" i="1" s="1"/>
  <c r="H64" i="1"/>
  <c r="K64" i="1" s="1"/>
  <c r="H63" i="1"/>
  <c r="K63" i="1" s="1"/>
  <c r="H62" i="1"/>
  <c r="K62" i="1" s="1"/>
  <c r="K61" i="1"/>
  <c r="L61" i="1" s="1"/>
  <c r="N61" i="1" s="1"/>
  <c r="H60" i="1"/>
  <c r="K60" i="1" s="1"/>
  <c r="H99" i="1"/>
  <c r="K99" i="1" s="1"/>
  <c r="H98" i="1"/>
  <c r="K98" i="1" s="1"/>
  <c r="K4" i="1"/>
  <c r="L4" i="1" s="1"/>
  <c r="K3" i="1"/>
  <c r="L3" i="1" s="1"/>
  <c r="K2" i="1"/>
  <c r="L2" i="1" s="1"/>
  <c r="H56" i="1"/>
  <c r="K56" i="1" s="1"/>
  <c r="L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75" i="1"/>
  <c r="K75" i="1" s="1"/>
  <c r="H47" i="1"/>
  <c r="K47" i="1" s="1"/>
  <c r="H46" i="1"/>
  <c r="K46" i="1" s="1"/>
  <c r="L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97" i="1"/>
  <c r="K97" i="1" s="1"/>
  <c r="K96" i="1"/>
  <c r="L96" i="1" s="1"/>
  <c r="H95" i="1"/>
  <c r="K95" i="1" s="1"/>
  <c r="N80" i="1" l="1"/>
  <c r="M69" i="1"/>
  <c r="M61" i="1"/>
  <c r="N7" i="1"/>
  <c r="L93" i="1"/>
  <c r="M93" i="1" s="1"/>
  <c r="L82" i="1"/>
  <c r="M82" i="1" s="1"/>
  <c r="L70" i="1"/>
  <c r="N70" i="1" s="1"/>
  <c r="L32" i="1"/>
  <c r="M32" i="1" s="1"/>
  <c r="M33" i="1"/>
  <c r="M37" i="1"/>
  <c r="L17" i="1"/>
  <c r="M17" i="1" s="1"/>
  <c r="L48" i="1"/>
  <c r="N48" i="1" s="1"/>
  <c r="L62" i="1"/>
  <c r="N62" i="1" s="1"/>
  <c r="L66" i="1"/>
  <c r="N66" i="1" s="1"/>
  <c r="L86" i="1"/>
  <c r="M86" i="1" s="1"/>
  <c r="L40" i="1"/>
  <c r="N40" i="1" s="1"/>
  <c r="L52" i="1"/>
  <c r="N52" i="1" s="1"/>
  <c r="N2" i="1"/>
  <c r="N4" i="1"/>
  <c r="L67" i="1"/>
  <c r="N67" i="1" s="1"/>
  <c r="N69" i="1"/>
  <c r="M72" i="1"/>
  <c r="L90" i="1"/>
  <c r="M90" i="1" s="1"/>
  <c r="N14" i="1"/>
  <c r="L25" i="1"/>
  <c r="M25" i="1" s="1"/>
  <c r="N27" i="1"/>
  <c r="N29" i="1"/>
  <c r="L30" i="1"/>
  <c r="M30" i="1" s="1"/>
  <c r="N33" i="1"/>
  <c r="L34" i="1"/>
  <c r="M34" i="1" s="1"/>
  <c r="L36" i="1"/>
  <c r="M36" i="1" s="1"/>
  <c r="M105" i="1"/>
  <c r="N77" i="1"/>
  <c r="N46" i="1"/>
  <c r="N72" i="1"/>
  <c r="N12" i="1"/>
  <c r="N13" i="1"/>
  <c r="N23" i="1"/>
  <c r="N31" i="1"/>
  <c r="N18" i="1"/>
  <c r="N105" i="1"/>
  <c r="N56" i="1"/>
  <c r="N3" i="1"/>
  <c r="N15" i="1"/>
  <c r="N26" i="1"/>
  <c r="N37" i="1"/>
  <c r="L97" i="1"/>
  <c r="N97" i="1" s="1"/>
  <c r="L51" i="1"/>
  <c r="N51" i="1" s="1"/>
  <c r="L65" i="1"/>
  <c r="N65" i="1" s="1"/>
  <c r="L100" i="1"/>
  <c r="M100" i="1" s="1"/>
  <c r="L79" i="1"/>
  <c r="N79" i="1" s="1"/>
  <c r="L84" i="1"/>
  <c r="N84" i="1" s="1"/>
  <c r="L75" i="1"/>
  <c r="N75" i="1" s="1"/>
  <c r="L99" i="1"/>
  <c r="N99" i="1" s="1"/>
  <c r="L57" i="1"/>
  <c r="M57" i="1" s="1"/>
  <c r="L101" i="1"/>
  <c r="M101" i="1" s="1"/>
  <c r="L95" i="1"/>
  <c r="M95" i="1" s="1"/>
  <c r="L45" i="1"/>
  <c r="N45" i="1" s="1"/>
  <c r="L54" i="1"/>
  <c r="N54" i="1" s="1"/>
  <c r="L60" i="1"/>
  <c r="M60" i="1" s="1"/>
  <c r="L58" i="1"/>
  <c r="M58" i="1" s="1"/>
  <c r="M96" i="1"/>
  <c r="N96" i="1"/>
  <c r="L43" i="1"/>
  <c r="M43" i="1" s="1"/>
  <c r="L50" i="1"/>
  <c r="M50" i="1" s="1"/>
  <c r="L55" i="1"/>
  <c r="M55" i="1" s="1"/>
  <c r="L64" i="1"/>
  <c r="N64" i="1" s="1"/>
  <c r="L74" i="1"/>
  <c r="M74" i="1" s="1"/>
  <c r="L88" i="1"/>
  <c r="N88" i="1" s="1"/>
  <c r="L41" i="1"/>
  <c r="N41" i="1" s="1"/>
  <c r="L42" i="1"/>
  <c r="M42" i="1" s="1"/>
  <c r="L44" i="1"/>
  <c r="N44" i="1" s="1"/>
  <c r="M46" i="1"/>
  <c r="L47" i="1"/>
  <c r="N47" i="1" s="1"/>
  <c r="L49" i="1"/>
  <c r="M49" i="1" s="1"/>
  <c r="L53" i="1"/>
  <c r="M53" i="1" s="1"/>
  <c r="M56" i="1"/>
  <c r="M2" i="1"/>
  <c r="M3" i="1"/>
  <c r="M4" i="1"/>
  <c r="L98" i="1"/>
  <c r="M98" i="1" s="1"/>
  <c r="L63" i="1"/>
  <c r="M63" i="1" s="1"/>
  <c r="M76" i="1"/>
  <c r="M85" i="1"/>
  <c r="L87" i="1"/>
  <c r="N87" i="1" s="1"/>
  <c r="L20" i="1"/>
  <c r="M20" i="1" s="1"/>
  <c r="M9" i="1"/>
  <c r="N104" i="1"/>
  <c r="M104" i="1"/>
  <c r="N106" i="1"/>
  <c r="M106" i="1"/>
  <c r="M44" i="1"/>
  <c r="L59" i="1"/>
  <c r="N59" i="1" s="1"/>
  <c r="N93" i="1"/>
  <c r="L102" i="1"/>
  <c r="N102" i="1" s="1"/>
  <c r="M7" i="1"/>
  <c r="L8" i="1"/>
  <c r="N8" i="1" s="1"/>
  <c r="N9" i="1"/>
  <c r="N71" i="1"/>
  <c r="M71" i="1"/>
  <c r="N76" i="1"/>
  <c r="N11" i="1"/>
  <c r="M11" i="1"/>
  <c r="M81" i="1"/>
  <c r="L83" i="1"/>
  <c r="N83" i="1" s="1"/>
  <c r="N85" i="1"/>
  <c r="M89" i="1"/>
  <c r="N32" i="1"/>
  <c r="N19" i="1"/>
  <c r="M19" i="1"/>
  <c r="N78" i="1"/>
  <c r="M78" i="1"/>
  <c r="N38" i="1"/>
  <c r="M38" i="1"/>
  <c r="M6" i="1"/>
  <c r="M10" i="1"/>
  <c r="N68" i="1"/>
  <c r="N73" i="1"/>
  <c r="M73" i="1"/>
  <c r="N81" i="1"/>
  <c r="N21" i="1"/>
  <c r="M21" i="1"/>
  <c r="N89" i="1"/>
  <c r="N22" i="1"/>
  <c r="N16" i="1"/>
  <c r="N24" i="1"/>
  <c r="N28" i="1"/>
  <c r="N103" i="1"/>
  <c r="N35" i="1"/>
  <c r="L91" i="1"/>
  <c r="N91" i="1" s="1"/>
  <c r="N94" i="1"/>
  <c r="L92" i="1"/>
  <c r="N92" i="1" s="1"/>
  <c r="L39" i="1"/>
  <c r="N39" i="1" s="1"/>
  <c r="N25" i="1" l="1"/>
  <c r="M67" i="1"/>
  <c r="M47" i="1"/>
  <c r="N36" i="1"/>
  <c r="N74" i="1"/>
  <c r="N95" i="1"/>
  <c r="N17" i="1"/>
  <c r="M62" i="1"/>
  <c r="M40" i="1"/>
  <c r="M52" i="1"/>
  <c r="N82" i="1"/>
  <c r="N90" i="1"/>
  <c r="M66" i="1"/>
  <c r="M70" i="1"/>
  <c r="M48" i="1"/>
  <c r="M75" i="1"/>
  <c r="M79" i="1"/>
  <c r="N34" i="1"/>
  <c r="M92" i="1"/>
  <c r="M64" i="1"/>
  <c r="N63" i="1"/>
  <c r="M54" i="1"/>
  <c r="N57" i="1"/>
  <c r="N100" i="1"/>
  <c r="M51" i="1"/>
  <c r="M41" i="1"/>
  <c r="N55" i="1"/>
  <c r="N43" i="1"/>
  <c r="N49" i="1"/>
  <c r="N101" i="1"/>
  <c r="M97" i="1"/>
  <c r="M39" i="1"/>
  <c r="N20" i="1"/>
  <c r="M102" i="1"/>
  <c r="M65" i="1"/>
  <c r="N30" i="1"/>
  <c r="N86" i="1"/>
  <c r="M87" i="1"/>
  <c r="M88" i="1"/>
  <c r="M59" i="1"/>
  <c r="N98" i="1"/>
  <c r="M99" i="1"/>
  <c r="N42" i="1"/>
  <c r="M84" i="1"/>
  <c r="N50" i="1"/>
  <c r="M83" i="1"/>
  <c r="N58" i="1"/>
  <c r="N60" i="1"/>
  <c r="M45" i="1"/>
  <c r="N53" i="1"/>
  <c r="M91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Ford lab</author>
  </authors>
  <commentList>
    <comment ref="L8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Ford lab:
</t>
        </r>
        <r>
          <rPr>
            <sz val="9"/>
            <color indexed="81"/>
            <rFont val="Tahoma"/>
            <family val="2"/>
          </rPr>
          <t xml:space="preserve">prefilled with too much water </t>
        </r>
      </text>
    </comment>
  </commentList>
</comments>
</file>

<file path=xl/sharedStrings.xml><?xml version="1.0" encoding="utf-8"?>
<sst xmlns="http://schemas.openxmlformats.org/spreadsheetml/2006/main" count="905" uniqueCount="194">
  <si>
    <t>Extraction_date</t>
  </si>
  <si>
    <t>Extraction_Id</t>
  </si>
  <si>
    <t>AGRF_Tube_Id</t>
  </si>
  <si>
    <t>Sample_name</t>
  </si>
  <si>
    <t>Ratio 260 / 280</t>
  </si>
  <si>
    <t>Ratio 260 / 230</t>
  </si>
  <si>
    <t>dsDNA conc (ng/µl)</t>
  </si>
  <si>
    <t>Estimated Conc</t>
  </si>
  <si>
    <t>Dilution_factor</t>
  </si>
  <si>
    <t>Qubit_conc</t>
  </si>
  <si>
    <t>Required DNA (µL)</t>
  </si>
  <si>
    <t>Required Water (µL)</t>
  </si>
  <si>
    <t>Sent_conc.</t>
  </si>
  <si>
    <t>Sent_volume</t>
  </si>
  <si>
    <t>122/17-1</t>
  </si>
  <si>
    <t>122/17-2</t>
  </si>
  <si>
    <t>Required DNA (µg)</t>
  </si>
  <si>
    <t>122/17-3</t>
  </si>
  <si>
    <t>Required Volume (µL)</t>
  </si>
  <si>
    <t>122-2</t>
  </si>
  <si>
    <t>122-3</t>
  </si>
  <si>
    <t>17066-1</t>
  </si>
  <si>
    <t>17067-1</t>
  </si>
  <si>
    <t>17067-2</t>
  </si>
  <si>
    <t>17067-3</t>
  </si>
  <si>
    <t>17076-1</t>
  </si>
  <si>
    <t>17076-2</t>
  </si>
  <si>
    <t>17076-3</t>
  </si>
  <si>
    <t>17077-2</t>
  </si>
  <si>
    <t>17077-3</t>
  </si>
  <si>
    <t>17081-1</t>
  </si>
  <si>
    <t>17081-2</t>
  </si>
  <si>
    <t>17081-3</t>
  </si>
  <si>
    <t>17082-2</t>
  </si>
  <si>
    <t>17165-1</t>
  </si>
  <si>
    <t>17175-1</t>
  </si>
  <si>
    <t>17175-2</t>
  </si>
  <si>
    <t>17191-1</t>
  </si>
  <si>
    <t>17191-2</t>
  </si>
  <si>
    <t>17200-1</t>
  </si>
  <si>
    <t>17200-2</t>
  </si>
  <si>
    <t>17200-3</t>
  </si>
  <si>
    <t>17201-1</t>
  </si>
  <si>
    <t>17CUR001</t>
  </si>
  <si>
    <t>17CUR002</t>
  </si>
  <si>
    <t>17CUR003</t>
  </si>
  <si>
    <t>17CUR004</t>
  </si>
  <si>
    <t>17CUR005</t>
  </si>
  <si>
    <t>17CUR006</t>
  </si>
  <si>
    <t>17CUR007</t>
  </si>
  <si>
    <t>17CUR008</t>
  </si>
  <si>
    <t>17CUR009</t>
  </si>
  <si>
    <t>17CUR010</t>
  </si>
  <si>
    <t>17CUR011</t>
  </si>
  <si>
    <t>17CUR012</t>
  </si>
  <si>
    <t>17CUR013</t>
  </si>
  <si>
    <t>17CUR014</t>
  </si>
  <si>
    <t>17CUR015</t>
  </si>
  <si>
    <t>17CUR016</t>
  </si>
  <si>
    <t>17CUR017</t>
  </si>
  <si>
    <t>17HOR001</t>
  </si>
  <si>
    <t>17HOR002</t>
  </si>
  <si>
    <t>17HOR003</t>
  </si>
  <si>
    <t>A17061</t>
  </si>
  <si>
    <t>A17062</t>
  </si>
  <si>
    <t>A17063</t>
  </si>
  <si>
    <t>A17066</t>
  </si>
  <si>
    <t>A17069</t>
  </si>
  <si>
    <t>A17092</t>
  </si>
  <si>
    <t>F17067-1</t>
  </si>
  <si>
    <t>F17067-2</t>
  </si>
  <si>
    <t>F17067-3</t>
  </si>
  <si>
    <t>F17076-1</t>
  </si>
  <si>
    <t>F17076-2</t>
  </si>
  <si>
    <t>F17076-3</t>
  </si>
  <si>
    <t>F17077-1</t>
  </si>
  <si>
    <t>F17077-2</t>
  </si>
  <si>
    <t>F17077-3</t>
  </si>
  <si>
    <t>F17081-1</t>
  </si>
  <si>
    <t>F17081-2</t>
  </si>
  <si>
    <t>F17081-3</t>
  </si>
  <si>
    <t>F17082-1</t>
  </si>
  <si>
    <t>F17082-2</t>
  </si>
  <si>
    <t>F17082-3</t>
  </si>
  <si>
    <t>F17108-1</t>
  </si>
  <si>
    <t>F17108-2</t>
  </si>
  <si>
    <t>F17108-3</t>
  </si>
  <si>
    <t>F17109-1</t>
  </si>
  <si>
    <t>F17109-2</t>
  </si>
  <si>
    <t>F17109-3</t>
  </si>
  <si>
    <t>F17174-1</t>
  </si>
  <si>
    <t>F17174-2</t>
  </si>
  <si>
    <t>F17174-3</t>
  </si>
  <si>
    <t>F17175-1</t>
  </si>
  <si>
    <t>F17175-2</t>
  </si>
  <si>
    <t>F17175-3</t>
  </si>
  <si>
    <t>F17191-1</t>
  </si>
  <si>
    <t>F17191-2</t>
  </si>
  <si>
    <t>F17191-3</t>
  </si>
  <si>
    <t>MER17374</t>
  </si>
  <si>
    <t>MER17377</t>
  </si>
  <si>
    <t>MER17378</t>
  </si>
  <si>
    <t>MER17380</t>
  </si>
  <si>
    <t>MER17383</t>
  </si>
  <si>
    <t>To confirm</t>
  </si>
  <si>
    <t>TR9295</t>
  </si>
  <si>
    <t>TR9529</t>
  </si>
  <si>
    <t>TR9530</t>
  </si>
  <si>
    <t>TR9531</t>
  </si>
  <si>
    <t>TR9532</t>
  </si>
  <si>
    <t>TR9533</t>
  </si>
  <si>
    <t>TR9534</t>
  </si>
  <si>
    <t>TR9535</t>
  </si>
  <si>
    <t>TR9536</t>
  </si>
  <si>
    <t>TR9537</t>
  </si>
  <si>
    <t>TR9538</t>
  </si>
  <si>
    <t>TR9539</t>
  </si>
  <si>
    <t>TR9540</t>
  </si>
  <si>
    <t>TR9541</t>
  </si>
  <si>
    <t>TR9542</t>
  </si>
  <si>
    <t>TR9543</t>
  </si>
  <si>
    <t>TR9544</t>
  </si>
  <si>
    <t>TR9568</t>
  </si>
  <si>
    <t>TR9570</t>
  </si>
  <si>
    <t>TR9571</t>
  </si>
  <si>
    <t>TR9572</t>
  </si>
  <si>
    <t>TR9573</t>
  </si>
  <si>
    <t>TR9574</t>
  </si>
  <si>
    <t>TR9597</t>
  </si>
  <si>
    <t>TR9598</t>
  </si>
  <si>
    <t>TR9599</t>
  </si>
  <si>
    <t>TR9600</t>
  </si>
  <si>
    <t>TR9601</t>
  </si>
  <si>
    <t>TR9630</t>
  </si>
  <si>
    <t>TR9631</t>
  </si>
  <si>
    <t>TR9632</t>
  </si>
  <si>
    <t>TR9633</t>
  </si>
  <si>
    <t>TR9634</t>
  </si>
  <si>
    <t>TR9636</t>
  </si>
  <si>
    <t>TR9637</t>
  </si>
  <si>
    <t>TR9663</t>
  </si>
  <si>
    <t>TR9664</t>
  </si>
  <si>
    <t>TR9665</t>
  </si>
  <si>
    <t>TR9666</t>
  </si>
  <si>
    <t>TR9667</t>
  </si>
  <si>
    <t>TR9669</t>
  </si>
  <si>
    <t>TR9670</t>
  </si>
  <si>
    <t>TR9671</t>
  </si>
  <si>
    <t>TR9672</t>
  </si>
  <si>
    <t>TR9673</t>
  </si>
  <si>
    <t>TR9678</t>
  </si>
  <si>
    <t>TR9688</t>
  </si>
  <si>
    <t>TR9700</t>
  </si>
  <si>
    <t>TR9701</t>
  </si>
  <si>
    <t>TR9702</t>
  </si>
  <si>
    <t>TR9703</t>
  </si>
  <si>
    <t>TR9704</t>
  </si>
  <si>
    <t>TR9705</t>
  </si>
  <si>
    <t>TR9706</t>
  </si>
  <si>
    <t>TR9707</t>
  </si>
  <si>
    <t>TR9708</t>
  </si>
  <si>
    <t>TR9709</t>
  </si>
  <si>
    <t>TR9710</t>
  </si>
  <si>
    <t>TR9712</t>
  </si>
  <si>
    <t>TR9713</t>
  </si>
  <si>
    <t>TR9714</t>
  </si>
  <si>
    <t>TR9768</t>
  </si>
  <si>
    <t>MER17371</t>
  </si>
  <si>
    <t>MER17372</t>
  </si>
  <si>
    <t>MER17373</t>
  </si>
  <si>
    <t>MER17375</t>
  </si>
  <si>
    <t>MER17376</t>
  </si>
  <si>
    <t>MER17379</t>
  </si>
  <si>
    <t>MER17382</t>
  </si>
  <si>
    <t>MER17384</t>
  </si>
  <si>
    <t>MER17385</t>
  </si>
  <si>
    <t>Plate</t>
  </si>
  <si>
    <t>Well</t>
  </si>
  <si>
    <t>A</t>
  </si>
  <si>
    <t>B</t>
  </si>
  <si>
    <t>C</t>
  </si>
  <si>
    <t>D</t>
  </si>
  <si>
    <t>E</t>
  </si>
  <si>
    <t>F</t>
  </si>
  <si>
    <t>Column</t>
  </si>
  <si>
    <t>Row</t>
  </si>
  <si>
    <t>G</t>
  </si>
  <si>
    <t>H</t>
  </si>
  <si>
    <t>Plate1</t>
  </si>
  <si>
    <t>Plate2</t>
  </si>
  <si>
    <t>Amplified</t>
  </si>
  <si>
    <t>Yes</t>
  </si>
  <si>
    <t>No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</si>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</sst>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1" applyAlignment="1"/>
    <xf numFmtId="0" fontId="1" fillId="2" borderId="1" xfId="1"/>
    <xf numFmtId="0" fontId="0" fillId="0" borderId="0" xfId="0" applyNumberFormat="1"/>
    <xf numFmtId="0" fontId="0" fillId="0" borderId="6" xfId="0" applyFont="1" applyBorder="1"/>
    <xf numFmtId="0" fontId="0" fillId="4" borderId="6" xfId="0" applyFont="1" applyFill="1" applyBorder="1"/>
    <xf numFmtId="0" fontId="6" fillId="5" borderId="0" xfId="2"/>
  </cellXfs>
  <cellStyles count="3">
    <cellStyle name="Input" xfId="1" builtinId="20"/>
    <cellStyle name="Neutral" xfId="2" builtinId="28"/>
    <cellStyle name="Normal" xfId="0" builtinId="0"/>
  </cellStyles>
  <dxfs count="14"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37" totalsRowShown="0">
  <autoFilter ref="A1:I137" xr:uid="{00000000-0009-0000-0100-000002000000}"/>
  <sortState ref="A2:D139">
    <sortCondition ref="A2:A139"/>
    <sortCondition ref="B2:B139"/>
  </sortState>
  <tableColumns count="9">
    <tableColumn id="1" xr3:uid="{00000000-0010-0000-0000-000001000000}" name="Extraction_date"/>
    <tableColumn id="2" xr3:uid="{00000000-0010-0000-0000-000002000000}" name="Extraction_Id"/>
    <tableColumn id="3" xr3:uid="{00000000-0010-0000-0000-000003000000}" name="Sample_name"/>
    <tableColumn id="4" xr3:uid="{00000000-0010-0000-0000-000004000000}" name="Estimated Conc"/>
    <tableColumn id="5" xr3:uid="{00000000-0010-0000-0000-000005000000}" name="Plate"/>
    <tableColumn id="6" xr3:uid="{00000000-0010-0000-0000-000006000000}" name="Column"/>
    <tableColumn id="7" xr3:uid="{00000000-0010-0000-0000-000007000000}" name="Row"/>
    <tableColumn id="8" xr3:uid="{00000000-0010-0000-0000-000008000000}" name="Well" dataDxfId="12">
      <calculatedColumnFormula>Table2[[#This Row],[Row]]&amp;Table2[[#This Row],[Column]]</calculatedColumnFormula>
    </tableColumn>
    <tableColumn id="9" xr3:uid="{48ABD13E-3666-456B-9F9E-415FCFAC70B5}" name="Ampl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77" totalsRowShown="0" headerRowDxfId="7" headerRowBorderDxfId="6" tableBorderDxfId="5">
  <autoFilter ref="A1:N177" xr:uid="{00000000-0009-0000-0100-000001000000}">
    <filterColumn colId="0">
      <filters>
        <dateGroupItem year="2019" dateTimeGrouping="year"/>
        <dateGroupItem year="2018" month="4" dateTimeGrouping="month"/>
        <dateGroupItem year="2018" month="5" dateTimeGrouping="month"/>
      </filters>
    </filterColumn>
  </autoFilter>
  <sortState ref="A2:N177">
    <sortCondition ref="A1:A177"/>
  </sortState>
  <tableColumns count="14">
    <tableColumn id="8" xr3:uid="{00000000-0010-0000-0100-000008000000}" name="Extraction_date"/>
    <tableColumn id="1" xr3:uid="{00000000-0010-0000-0100-000001000000}" name="Extraction_Id"/>
    <tableColumn id="2" xr3:uid="{00000000-0010-0000-0100-000002000000}" name="AGRF_Tube_Id"/>
    <tableColumn id="3" xr3:uid="{00000000-0010-0000-0100-000003000000}" name="Sample_name"/>
    <tableColumn id="4" xr3:uid="{00000000-0010-0000-0100-000004000000}" name="Ratio 260 / 280"/>
    <tableColumn id="5" xr3:uid="{00000000-0010-0000-0100-000005000000}" name="Ratio 260 / 230"/>
    <tableColumn id="6" xr3:uid="{00000000-0010-0000-0100-000006000000}" name="dsDNA conc (ng/µl)"/>
    <tableColumn id="7" xr3:uid="{00000000-0010-0000-0100-000007000000}" name="Estimated Conc" dataDxfId="4">
      <calculatedColumnFormula>Table1[[#This Row],[dsDNA conc (ng/µl)]]/10*Table1[[#This Row],[Dilution_factor]]</calculatedColumnFormula>
    </tableColumn>
    <tableColumn id="9" xr3:uid="{00000000-0010-0000-0100-000009000000}" name="Dilution_factor"/>
    <tableColumn id="10" xr3:uid="{00000000-0010-0000-0100-00000A000000}" name="Qubit_conc"/>
    <tableColumn id="11" xr3:uid="{00000000-0010-0000-0100-00000B000000}" name="Required DNA (µL)" dataDxfId="3">
      <calculatedColumnFormula>IF(CEILING($S$3/Table1[Estimated Conc],0.5)&gt;45, 45, CEILING($S$3/Table1[Estimated Conc],0.5))</calculatedColumnFormula>
    </tableColumn>
    <tableColumn id="12" xr3:uid="{00000000-0010-0000-0100-00000C000000}" name="Required Water (µL)" dataDxfId="2">
      <calculatedColumnFormula>IF(Table1[Required DNA (µL)]&lt;45, $S$4-Table1[Required DNA (µL)], 0)</calculatedColumnFormula>
    </tableColumn>
    <tableColumn id="13" xr3:uid="{00000000-0010-0000-0100-00000D000000}" name="Sent_conc." dataDxfId="1">
      <calculatedColumnFormula>Table1[Required DNA (µL)]*Table1[Estimated Conc]/(Table1[Required DNA (µL)]+Table1[Required Water (µL)])</calculatedColumnFormula>
    </tableColumn>
    <tableColumn id="14" xr3:uid="{00000000-0010-0000-0100-00000E000000}" name="Sent_volume" dataDxfId="0">
      <calculatedColumnFormula>Table1[Required DNA (µL)]+Table1[Required Water (µL)]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I138" sqref="I138"/>
    </sheetView>
  </sheetViews>
  <sheetFormatPr defaultRowHeight="15"/>
  <cols>
    <col min="1" max="1" width="17" customWidth="1"/>
    <col min="2" max="2" width="14.7109375" customWidth="1"/>
    <col min="3" max="3" width="15.7109375" customWidth="1"/>
    <col min="4" max="4" width="16.7109375" customWidth="1"/>
    <col min="9" max="9" width="12.140625" bestFit="1" customWidth="1"/>
  </cols>
  <sheetData>
    <row r="1" spans="1:9">
      <c r="A1" t="s">
        <v>0</v>
      </c>
      <c r="B1" t="s">
        <v>1</v>
      </c>
      <c r="C1" t="s">
        <v>3</v>
      </c>
      <c r="D1" t="s">
        <v>7</v>
      </c>
      <c r="E1" t="s">
        <v>176</v>
      </c>
      <c r="F1" t="s">
        <v>184</v>
      </c>
      <c r="G1" t="s">
        <v>185</v>
      </c>
      <c r="H1" t="s">
        <v>177</v>
      </c>
      <c r="I1" t="s">
        <v>190</v>
      </c>
    </row>
    <row r="2" spans="1:9">
      <c r="A2" s="7">
        <v>43194</v>
      </c>
      <c r="B2">
        <v>1</v>
      </c>
      <c r="C2" t="s">
        <v>43</v>
      </c>
      <c r="D2">
        <v>44.44</v>
      </c>
      <c r="E2" t="s">
        <v>188</v>
      </c>
      <c r="F2">
        <v>1</v>
      </c>
      <c r="G2" t="s">
        <v>178</v>
      </c>
      <c r="H2" t="str">
        <f>Table2[[#This Row],[Row]]&amp;Table2[[#This Row],[Column]]</f>
        <v>A1</v>
      </c>
      <c r="I2" t="s">
        <v>191</v>
      </c>
    </row>
    <row r="3" spans="1:9">
      <c r="A3" s="7">
        <v>43194</v>
      </c>
      <c r="B3">
        <v>2</v>
      </c>
      <c r="C3" t="s">
        <v>44</v>
      </c>
      <c r="D3">
        <v>31.344999999999999</v>
      </c>
      <c r="E3" t="s">
        <v>188</v>
      </c>
      <c r="F3">
        <v>2</v>
      </c>
      <c r="G3" t="s">
        <v>178</v>
      </c>
      <c r="H3" t="str">
        <f>Table2[[#This Row],[Row]]&amp;Table2[[#This Row],[Column]]</f>
        <v>A2</v>
      </c>
      <c r="I3" t="s">
        <v>191</v>
      </c>
    </row>
    <row r="4" spans="1:9">
      <c r="A4" s="7">
        <v>43194</v>
      </c>
      <c r="B4">
        <v>3</v>
      </c>
      <c r="C4" t="s">
        <v>46</v>
      </c>
      <c r="D4">
        <v>33.564999999999998</v>
      </c>
      <c r="E4" t="s">
        <v>188</v>
      </c>
      <c r="F4">
        <v>3</v>
      </c>
      <c r="G4" t="s">
        <v>178</v>
      </c>
      <c r="H4" t="str">
        <f>Table2[[#This Row],[Row]]&amp;Table2[[#This Row],[Column]]</f>
        <v>A3</v>
      </c>
      <c r="I4" t="s">
        <v>192</v>
      </c>
    </row>
    <row r="5" spans="1:9">
      <c r="A5" s="7">
        <v>43194</v>
      </c>
      <c r="B5">
        <v>5</v>
      </c>
      <c r="C5" t="s">
        <v>48</v>
      </c>
      <c r="D5">
        <v>79.88</v>
      </c>
      <c r="E5" t="s">
        <v>188</v>
      </c>
      <c r="F5">
        <v>4</v>
      </c>
      <c r="G5" t="s">
        <v>178</v>
      </c>
      <c r="H5" t="str">
        <f>Table2[[#This Row],[Row]]&amp;Table2[[#This Row],[Column]]</f>
        <v>A4</v>
      </c>
      <c r="I5" t="s">
        <v>191</v>
      </c>
    </row>
    <row r="6" spans="1:9">
      <c r="A6" s="7">
        <v>43194</v>
      </c>
      <c r="B6">
        <v>7</v>
      </c>
      <c r="C6" t="s">
        <v>50</v>
      </c>
      <c r="D6">
        <v>28.64</v>
      </c>
      <c r="E6" t="s">
        <v>188</v>
      </c>
      <c r="F6">
        <v>5</v>
      </c>
      <c r="G6" t="s">
        <v>178</v>
      </c>
      <c r="H6" t="str">
        <f>Table2[[#This Row],[Row]]&amp;Table2[[#This Row],[Column]]</f>
        <v>A5</v>
      </c>
      <c r="I6" t="s">
        <v>191</v>
      </c>
    </row>
    <row r="7" spans="1:9">
      <c r="A7" s="7">
        <v>43194</v>
      </c>
      <c r="B7">
        <v>9</v>
      </c>
      <c r="C7" t="s">
        <v>52</v>
      </c>
      <c r="D7">
        <v>49.7</v>
      </c>
      <c r="E7" t="s">
        <v>188</v>
      </c>
      <c r="F7">
        <v>6</v>
      </c>
      <c r="G7" t="s">
        <v>178</v>
      </c>
      <c r="H7" t="str">
        <f>Table2[[#This Row],[Row]]&amp;Table2[[#This Row],[Column]]</f>
        <v>A6</v>
      </c>
      <c r="I7" t="s">
        <v>191</v>
      </c>
    </row>
    <row r="8" spans="1:9">
      <c r="A8" s="7">
        <v>43194</v>
      </c>
      <c r="B8">
        <v>10</v>
      </c>
      <c r="C8" t="s">
        <v>53</v>
      </c>
      <c r="D8">
        <v>38.94</v>
      </c>
      <c r="E8" t="s">
        <v>188</v>
      </c>
      <c r="F8">
        <v>7</v>
      </c>
      <c r="G8" t="s">
        <v>178</v>
      </c>
      <c r="H8" t="str">
        <f>Table2[[#This Row],[Row]]&amp;Table2[[#This Row],[Column]]</f>
        <v>A7</v>
      </c>
      <c r="I8" t="s">
        <v>191</v>
      </c>
    </row>
    <row r="9" spans="1:9">
      <c r="A9" s="7">
        <v>43194</v>
      </c>
      <c r="B9">
        <v>11</v>
      </c>
      <c r="C9" t="s">
        <v>54</v>
      </c>
      <c r="D9">
        <v>44.515000000000001</v>
      </c>
      <c r="E9" t="s">
        <v>188</v>
      </c>
      <c r="F9">
        <v>8</v>
      </c>
      <c r="G9" t="s">
        <v>178</v>
      </c>
      <c r="H9" t="str">
        <f>Table2[[#This Row],[Row]]&amp;Table2[[#This Row],[Column]]</f>
        <v>A8</v>
      </c>
      <c r="I9" t="s">
        <v>191</v>
      </c>
    </row>
    <row r="10" spans="1:9">
      <c r="A10" s="7">
        <v>43194</v>
      </c>
      <c r="B10">
        <v>13</v>
      </c>
      <c r="C10" t="s">
        <v>57</v>
      </c>
      <c r="D10">
        <v>74.584999999999994</v>
      </c>
      <c r="E10" t="s">
        <v>188</v>
      </c>
      <c r="F10">
        <v>9</v>
      </c>
      <c r="G10" t="s">
        <v>178</v>
      </c>
      <c r="H10" t="str">
        <f>Table2[[#This Row],[Row]]&amp;Table2[[#This Row],[Column]]</f>
        <v>A9</v>
      </c>
      <c r="I10" t="s">
        <v>192</v>
      </c>
    </row>
    <row r="11" spans="1:9">
      <c r="A11" s="7">
        <v>43194</v>
      </c>
      <c r="B11">
        <v>14</v>
      </c>
      <c r="C11" t="s">
        <v>58</v>
      </c>
      <c r="D11">
        <v>125.94</v>
      </c>
      <c r="E11" t="s">
        <v>188</v>
      </c>
      <c r="F11">
        <v>10</v>
      </c>
      <c r="G11" t="s">
        <v>178</v>
      </c>
      <c r="H11" t="str">
        <f>Table2[[#This Row],[Row]]&amp;Table2[[#This Row],[Column]]</f>
        <v>A10</v>
      </c>
      <c r="I11" t="s">
        <v>191</v>
      </c>
    </row>
    <row r="12" spans="1:9">
      <c r="A12" s="7">
        <v>43194</v>
      </c>
      <c r="B12">
        <v>15</v>
      </c>
      <c r="C12" t="s">
        <v>59</v>
      </c>
      <c r="D12">
        <v>39.234999999999999</v>
      </c>
      <c r="E12" t="s">
        <v>188</v>
      </c>
      <c r="F12">
        <v>11</v>
      </c>
      <c r="G12" t="s">
        <v>178</v>
      </c>
      <c r="H12" t="str">
        <f>Table2[[#This Row],[Row]]&amp;Table2[[#This Row],[Column]]</f>
        <v>A11</v>
      </c>
      <c r="I12" t="s">
        <v>191</v>
      </c>
    </row>
    <row r="13" spans="1:9">
      <c r="A13" s="7">
        <v>43194</v>
      </c>
      <c r="B13">
        <v>16</v>
      </c>
      <c r="C13" t="s">
        <v>60</v>
      </c>
      <c r="D13">
        <v>21.69</v>
      </c>
      <c r="E13" t="s">
        <v>188</v>
      </c>
      <c r="F13">
        <v>12</v>
      </c>
      <c r="G13" t="s">
        <v>178</v>
      </c>
      <c r="H13" t="str">
        <f>Table2[[#This Row],[Row]]&amp;Table2[[#This Row],[Column]]</f>
        <v>A12</v>
      </c>
      <c r="I13" t="s">
        <v>191</v>
      </c>
    </row>
    <row r="14" spans="1:9">
      <c r="A14" s="7">
        <v>43194</v>
      </c>
      <c r="B14">
        <v>17</v>
      </c>
      <c r="C14" t="s">
        <v>61</v>
      </c>
      <c r="D14">
        <v>38.79</v>
      </c>
      <c r="E14" t="s">
        <v>188</v>
      </c>
      <c r="F14">
        <v>1</v>
      </c>
      <c r="G14" t="s">
        <v>179</v>
      </c>
      <c r="H14" t="str">
        <f>Table2[[#This Row],[Row]]&amp;Table2[[#This Row],[Column]]</f>
        <v>B1</v>
      </c>
      <c r="I14" t="s">
        <v>192</v>
      </c>
    </row>
    <row r="15" spans="1:9">
      <c r="A15" s="7">
        <v>43194</v>
      </c>
      <c r="B15">
        <v>18</v>
      </c>
      <c r="C15" t="s">
        <v>62</v>
      </c>
      <c r="D15">
        <v>58.605000000000004</v>
      </c>
      <c r="E15" t="s">
        <v>188</v>
      </c>
      <c r="F15">
        <v>2</v>
      </c>
      <c r="G15" t="s">
        <v>179</v>
      </c>
      <c r="H15" t="str">
        <f>Table2[[#This Row],[Row]]&amp;Table2[[#This Row],[Column]]</f>
        <v>B2</v>
      </c>
      <c r="I15" t="s">
        <v>192</v>
      </c>
    </row>
    <row r="16" spans="1:9">
      <c r="A16" s="7">
        <v>43194</v>
      </c>
      <c r="B16">
        <v>19</v>
      </c>
      <c r="C16" t="s">
        <v>69</v>
      </c>
      <c r="D16">
        <v>48.325000000000003</v>
      </c>
      <c r="E16" t="s">
        <v>188</v>
      </c>
      <c r="F16">
        <v>3</v>
      </c>
      <c r="G16" t="s">
        <v>179</v>
      </c>
      <c r="H16" t="str">
        <f>Table2[[#This Row],[Row]]&amp;Table2[[#This Row],[Column]]</f>
        <v>B3</v>
      </c>
      <c r="I16" t="s">
        <v>192</v>
      </c>
    </row>
    <row r="17" spans="1:9">
      <c r="A17" s="7">
        <v>43194</v>
      </c>
      <c r="B17">
        <v>20</v>
      </c>
      <c r="C17" t="s">
        <v>70</v>
      </c>
      <c r="D17">
        <v>115.58499999999998</v>
      </c>
      <c r="E17" t="s">
        <v>188</v>
      </c>
      <c r="F17">
        <v>4</v>
      </c>
      <c r="G17" t="s">
        <v>179</v>
      </c>
      <c r="H17" t="str">
        <f>Table2[[#This Row],[Row]]&amp;Table2[[#This Row],[Column]]</f>
        <v>B4</v>
      </c>
      <c r="I17" t="s">
        <v>192</v>
      </c>
    </row>
    <row r="18" spans="1:9">
      <c r="A18" s="7">
        <v>43194</v>
      </c>
      <c r="B18">
        <v>21</v>
      </c>
      <c r="C18" t="s">
        <v>71</v>
      </c>
      <c r="D18">
        <v>40.89</v>
      </c>
      <c r="E18" t="s">
        <v>188</v>
      </c>
      <c r="F18">
        <v>5</v>
      </c>
      <c r="G18" t="s">
        <v>179</v>
      </c>
      <c r="H18" t="str">
        <f>Table2[[#This Row],[Row]]&amp;Table2[[#This Row],[Column]]</f>
        <v>B5</v>
      </c>
      <c r="I18" t="s">
        <v>192</v>
      </c>
    </row>
    <row r="19" spans="1:9">
      <c r="A19" s="7">
        <v>43194</v>
      </c>
      <c r="B19">
        <v>22</v>
      </c>
      <c r="C19" t="s">
        <v>84</v>
      </c>
      <c r="D19">
        <v>28.245000000000001</v>
      </c>
      <c r="E19" t="s">
        <v>188</v>
      </c>
      <c r="F19">
        <v>6</v>
      </c>
      <c r="G19" t="s">
        <v>179</v>
      </c>
      <c r="H19" t="str">
        <f>Table2[[#This Row],[Row]]&amp;Table2[[#This Row],[Column]]</f>
        <v>B6</v>
      </c>
      <c r="I19" t="s">
        <v>192</v>
      </c>
    </row>
    <row r="20" spans="1:9">
      <c r="A20" s="7">
        <v>43194</v>
      </c>
      <c r="B20">
        <v>23</v>
      </c>
      <c r="C20" t="s">
        <v>85</v>
      </c>
      <c r="D20">
        <v>50.945</v>
      </c>
      <c r="E20" t="s">
        <v>188</v>
      </c>
      <c r="F20">
        <v>7</v>
      </c>
      <c r="G20" t="s">
        <v>179</v>
      </c>
      <c r="H20" t="str">
        <f>Table2[[#This Row],[Row]]&amp;Table2[[#This Row],[Column]]</f>
        <v>B7</v>
      </c>
      <c r="I20" t="s">
        <v>192</v>
      </c>
    </row>
    <row r="21" spans="1:9">
      <c r="A21" s="7">
        <v>43194</v>
      </c>
      <c r="B21">
        <v>24</v>
      </c>
      <c r="C21" t="s">
        <v>86</v>
      </c>
      <c r="D21">
        <v>120.22999999999999</v>
      </c>
      <c r="E21" t="s">
        <v>188</v>
      </c>
      <c r="F21">
        <v>8</v>
      </c>
      <c r="G21" t="s">
        <v>179</v>
      </c>
      <c r="H21" t="str">
        <f>Table2[[#This Row],[Row]]&amp;Table2[[#This Row],[Column]]</f>
        <v>B8</v>
      </c>
      <c r="I21" t="s">
        <v>192</v>
      </c>
    </row>
    <row r="22" spans="1:9">
      <c r="A22" s="7">
        <v>43207</v>
      </c>
      <c r="B22">
        <v>1</v>
      </c>
      <c r="C22" t="s">
        <v>78</v>
      </c>
      <c r="D22">
        <v>52.314999999999998</v>
      </c>
      <c r="E22" t="s">
        <v>188</v>
      </c>
      <c r="F22">
        <v>9</v>
      </c>
      <c r="G22" t="s">
        <v>179</v>
      </c>
      <c r="H22" t="str">
        <f>Table2[[#This Row],[Row]]&amp;Table2[[#This Row],[Column]]</f>
        <v>B9</v>
      </c>
      <c r="I22" t="s">
        <v>192</v>
      </c>
    </row>
    <row r="23" spans="1:9">
      <c r="A23" s="7">
        <v>43207</v>
      </c>
      <c r="B23">
        <v>2</v>
      </c>
      <c r="C23" t="s">
        <v>79</v>
      </c>
      <c r="D23">
        <v>34.299999999999997</v>
      </c>
      <c r="E23" t="s">
        <v>188</v>
      </c>
      <c r="F23">
        <v>10</v>
      </c>
      <c r="G23" t="s">
        <v>179</v>
      </c>
      <c r="H23" t="str">
        <f>Table2[[#This Row],[Row]]&amp;Table2[[#This Row],[Column]]</f>
        <v>B10</v>
      </c>
      <c r="I23" t="s">
        <v>192</v>
      </c>
    </row>
    <row r="24" spans="1:9">
      <c r="A24" s="7">
        <v>43207</v>
      </c>
      <c r="B24">
        <v>3</v>
      </c>
      <c r="C24" t="s">
        <v>80</v>
      </c>
      <c r="D24">
        <v>56.515000000000001</v>
      </c>
      <c r="E24" t="s">
        <v>188</v>
      </c>
      <c r="F24">
        <v>11</v>
      </c>
      <c r="G24" t="s">
        <v>179</v>
      </c>
      <c r="H24" t="str">
        <f>Table2[[#This Row],[Row]]&amp;Table2[[#This Row],[Column]]</f>
        <v>B11</v>
      </c>
      <c r="I24" t="s">
        <v>192</v>
      </c>
    </row>
    <row r="25" spans="1:9">
      <c r="A25" s="7">
        <v>43207</v>
      </c>
      <c r="B25">
        <v>4</v>
      </c>
      <c r="C25" t="s">
        <v>81</v>
      </c>
      <c r="D25">
        <v>275.71499999999997</v>
      </c>
      <c r="E25" t="s">
        <v>188</v>
      </c>
      <c r="F25">
        <v>12</v>
      </c>
      <c r="G25" t="s">
        <v>179</v>
      </c>
      <c r="H25" t="str">
        <f>Table2[[#This Row],[Row]]&amp;Table2[[#This Row],[Column]]</f>
        <v>B12</v>
      </c>
      <c r="I25" t="s">
        <v>192</v>
      </c>
    </row>
    <row r="26" spans="1:9">
      <c r="A26" s="7">
        <v>43207</v>
      </c>
      <c r="B26">
        <v>5</v>
      </c>
      <c r="C26" t="s">
        <v>82</v>
      </c>
      <c r="D26">
        <v>97.69</v>
      </c>
      <c r="E26" t="s">
        <v>188</v>
      </c>
      <c r="F26">
        <v>1</v>
      </c>
      <c r="G26" t="s">
        <v>180</v>
      </c>
      <c r="H26" t="str">
        <f>Table2[[#This Row],[Row]]&amp;Table2[[#This Row],[Column]]</f>
        <v>C1</v>
      </c>
      <c r="I26" t="s">
        <v>192</v>
      </c>
    </row>
    <row r="27" spans="1:9">
      <c r="A27" s="7">
        <v>43207</v>
      </c>
      <c r="B27">
        <v>6</v>
      </c>
      <c r="C27" t="s">
        <v>83</v>
      </c>
      <c r="D27">
        <v>89.795000000000002</v>
      </c>
      <c r="E27" t="s">
        <v>188</v>
      </c>
      <c r="F27">
        <v>2</v>
      </c>
      <c r="G27" t="s">
        <v>180</v>
      </c>
      <c r="H27" t="str">
        <f>Table2[[#This Row],[Row]]&amp;Table2[[#This Row],[Column]]</f>
        <v>C2</v>
      </c>
      <c r="I27" t="s">
        <v>192</v>
      </c>
    </row>
    <row r="28" spans="1:9">
      <c r="A28" s="7">
        <v>43207</v>
      </c>
      <c r="B28">
        <v>7</v>
      </c>
      <c r="C28" t="s">
        <v>167</v>
      </c>
      <c r="D28">
        <v>70.075000000000003</v>
      </c>
      <c r="E28" t="s">
        <v>188</v>
      </c>
      <c r="F28">
        <v>3</v>
      </c>
      <c r="G28" t="s">
        <v>180</v>
      </c>
      <c r="H28" t="str">
        <f>Table2[[#This Row],[Row]]&amp;Table2[[#This Row],[Column]]</f>
        <v>C3</v>
      </c>
      <c r="I28" t="s">
        <v>192</v>
      </c>
    </row>
    <row r="29" spans="1:9">
      <c r="A29" s="7">
        <v>43207</v>
      </c>
      <c r="B29">
        <v>8</v>
      </c>
      <c r="C29" t="s">
        <v>168</v>
      </c>
      <c r="D29">
        <v>47.42</v>
      </c>
      <c r="E29" t="s">
        <v>188</v>
      </c>
      <c r="F29">
        <v>4</v>
      </c>
      <c r="G29" t="s">
        <v>180</v>
      </c>
      <c r="H29" t="str">
        <f>Table2[[#This Row],[Row]]&amp;Table2[[#This Row],[Column]]</f>
        <v>C4</v>
      </c>
      <c r="I29" t="s">
        <v>192</v>
      </c>
    </row>
    <row r="30" spans="1:9">
      <c r="A30" s="7">
        <v>43207</v>
      </c>
      <c r="B30">
        <v>9</v>
      </c>
      <c r="C30" t="s">
        <v>169</v>
      </c>
      <c r="D30">
        <v>95.075000000000003</v>
      </c>
      <c r="E30" t="s">
        <v>188</v>
      </c>
      <c r="F30">
        <v>5</v>
      </c>
      <c r="G30" t="s">
        <v>180</v>
      </c>
      <c r="H30" t="str">
        <f>Table2[[#This Row],[Row]]&amp;Table2[[#This Row],[Column]]</f>
        <v>C5</v>
      </c>
      <c r="I30" t="s">
        <v>192</v>
      </c>
    </row>
    <row r="31" spans="1:9">
      <c r="A31" s="7">
        <v>43207</v>
      </c>
      <c r="B31">
        <v>11</v>
      </c>
      <c r="C31" t="s">
        <v>170</v>
      </c>
      <c r="D31">
        <v>178.78</v>
      </c>
      <c r="E31" t="s">
        <v>188</v>
      </c>
      <c r="F31">
        <v>6</v>
      </c>
      <c r="G31" t="s">
        <v>180</v>
      </c>
      <c r="H31" t="str">
        <f>Table2[[#This Row],[Row]]&amp;Table2[[#This Row],[Column]]</f>
        <v>C6</v>
      </c>
      <c r="I31" t="s">
        <v>192</v>
      </c>
    </row>
    <row r="32" spans="1:9">
      <c r="A32" s="7">
        <v>43207</v>
      </c>
      <c r="B32">
        <v>12</v>
      </c>
      <c r="C32" t="s">
        <v>171</v>
      </c>
      <c r="D32">
        <v>115.39500000000001</v>
      </c>
      <c r="E32" t="s">
        <v>188</v>
      </c>
      <c r="F32">
        <v>7</v>
      </c>
      <c r="G32" t="s">
        <v>180</v>
      </c>
      <c r="H32" t="str">
        <f>Table2[[#This Row],[Row]]&amp;Table2[[#This Row],[Column]]</f>
        <v>C7</v>
      </c>
      <c r="I32" t="s">
        <v>192</v>
      </c>
    </row>
    <row r="33" spans="1:9">
      <c r="A33" s="7">
        <v>43207</v>
      </c>
      <c r="B33">
        <v>15</v>
      </c>
      <c r="C33" t="s">
        <v>172</v>
      </c>
      <c r="D33">
        <v>89.33</v>
      </c>
      <c r="E33" t="s">
        <v>188</v>
      </c>
      <c r="F33">
        <v>8</v>
      </c>
      <c r="G33" t="s">
        <v>180</v>
      </c>
      <c r="H33" t="str">
        <f>Table2[[#This Row],[Row]]&amp;Table2[[#This Row],[Column]]</f>
        <v>C8</v>
      </c>
      <c r="I33" t="s">
        <v>192</v>
      </c>
    </row>
    <row r="34" spans="1:9">
      <c r="A34" s="7">
        <v>43207</v>
      </c>
      <c r="B34">
        <v>17</v>
      </c>
      <c r="C34" t="s">
        <v>173</v>
      </c>
      <c r="D34">
        <v>81.569999999999993</v>
      </c>
      <c r="E34" t="s">
        <v>188</v>
      </c>
      <c r="F34">
        <v>9</v>
      </c>
      <c r="G34" t="s">
        <v>180</v>
      </c>
      <c r="H34" t="str">
        <f>Table2[[#This Row],[Row]]&amp;Table2[[#This Row],[Column]]</f>
        <v>C9</v>
      </c>
      <c r="I34" t="s">
        <v>192</v>
      </c>
    </row>
    <row r="35" spans="1:9">
      <c r="A35" s="7">
        <v>43207</v>
      </c>
      <c r="B35">
        <v>19</v>
      </c>
      <c r="C35" t="s">
        <v>174</v>
      </c>
      <c r="D35">
        <v>78.14</v>
      </c>
      <c r="E35" t="s">
        <v>188</v>
      </c>
      <c r="F35">
        <v>10</v>
      </c>
      <c r="G35" t="s">
        <v>180</v>
      </c>
      <c r="H35" t="str">
        <f>Table2[[#This Row],[Row]]&amp;Table2[[#This Row],[Column]]</f>
        <v>C10</v>
      </c>
      <c r="I35" t="s">
        <v>192</v>
      </c>
    </row>
    <row r="36" spans="1:9">
      <c r="A36" s="7">
        <v>43207</v>
      </c>
      <c r="B36">
        <v>20</v>
      </c>
      <c r="C36" t="s">
        <v>175</v>
      </c>
      <c r="D36">
        <v>57.024999999999999</v>
      </c>
      <c r="E36" t="s">
        <v>188</v>
      </c>
      <c r="F36">
        <v>11</v>
      </c>
      <c r="G36" t="s">
        <v>180</v>
      </c>
      <c r="H36" t="str">
        <f>Table2[[#This Row],[Row]]&amp;Table2[[#This Row],[Column]]</f>
        <v>C11</v>
      </c>
      <c r="I36" t="s">
        <v>192</v>
      </c>
    </row>
    <row r="37" spans="1:9">
      <c r="A37" s="7">
        <v>43217</v>
      </c>
      <c r="B37">
        <v>2</v>
      </c>
      <c r="C37" t="s">
        <v>158</v>
      </c>
      <c r="D37">
        <v>22.75</v>
      </c>
      <c r="E37" t="s">
        <v>188</v>
      </c>
      <c r="F37">
        <v>12</v>
      </c>
      <c r="G37" t="s">
        <v>180</v>
      </c>
      <c r="H37" t="str">
        <f>Table2[[#This Row],[Row]]&amp;Table2[[#This Row],[Column]]</f>
        <v>C12</v>
      </c>
      <c r="I37" t="s">
        <v>191</v>
      </c>
    </row>
    <row r="38" spans="1:9">
      <c r="A38" s="7">
        <v>43217</v>
      </c>
      <c r="B38">
        <v>6</v>
      </c>
      <c r="C38" t="s">
        <v>56</v>
      </c>
      <c r="D38">
        <v>54.910000000000004</v>
      </c>
      <c r="E38" t="s">
        <v>188</v>
      </c>
      <c r="F38">
        <v>1</v>
      </c>
      <c r="G38" t="s">
        <v>181</v>
      </c>
      <c r="H38" t="str">
        <f>Table2[[#This Row],[Row]]&amp;Table2[[#This Row],[Column]]</f>
        <v>D1</v>
      </c>
      <c r="I38" t="s">
        <v>192</v>
      </c>
    </row>
    <row r="39" spans="1:9">
      <c r="A39" s="7">
        <v>43217</v>
      </c>
      <c r="B39">
        <v>7</v>
      </c>
      <c r="C39" t="s">
        <v>105</v>
      </c>
      <c r="D39">
        <v>66.515000000000001</v>
      </c>
      <c r="E39" t="s">
        <v>188</v>
      </c>
      <c r="F39">
        <v>2</v>
      </c>
      <c r="G39" t="s">
        <v>181</v>
      </c>
      <c r="H39" t="str">
        <f>Table2[[#This Row],[Row]]&amp;Table2[[#This Row],[Column]]</f>
        <v>D2</v>
      </c>
      <c r="I39" t="s">
        <v>191</v>
      </c>
    </row>
    <row r="40" spans="1:9">
      <c r="A40" s="7">
        <v>43217</v>
      </c>
      <c r="B40">
        <v>8</v>
      </c>
      <c r="C40" t="s">
        <v>106</v>
      </c>
      <c r="D40">
        <v>65.515000000000001</v>
      </c>
      <c r="E40" t="s">
        <v>188</v>
      </c>
      <c r="F40">
        <v>3</v>
      </c>
      <c r="G40" t="s">
        <v>181</v>
      </c>
      <c r="H40" t="str">
        <f>Table2[[#This Row],[Row]]&amp;Table2[[#This Row],[Column]]</f>
        <v>D3</v>
      </c>
      <c r="I40" t="s">
        <v>192</v>
      </c>
    </row>
    <row r="41" spans="1:9">
      <c r="A41" s="7">
        <v>43217</v>
      </c>
      <c r="B41">
        <v>9</v>
      </c>
      <c r="C41" t="s">
        <v>107</v>
      </c>
      <c r="D41">
        <v>69.667999999999992</v>
      </c>
      <c r="E41" t="s">
        <v>188</v>
      </c>
      <c r="F41">
        <v>4</v>
      </c>
      <c r="G41" t="s">
        <v>181</v>
      </c>
      <c r="H41" t="str">
        <f>Table2[[#This Row],[Row]]&amp;Table2[[#This Row],[Column]]</f>
        <v>D4</v>
      </c>
      <c r="I41" t="s">
        <v>191</v>
      </c>
    </row>
    <row r="42" spans="1:9">
      <c r="A42" s="7">
        <v>43217</v>
      </c>
      <c r="B42">
        <v>10</v>
      </c>
      <c r="C42" t="s">
        <v>109</v>
      </c>
      <c r="D42">
        <v>37.012</v>
      </c>
      <c r="E42" t="s">
        <v>188</v>
      </c>
      <c r="F42">
        <v>5</v>
      </c>
      <c r="G42" t="s">
        <v>181</v>
      </c>
      <c r="H42" t="str">
        <f>Table2[[#This Row],[Row]]&amp;Table2[[#This Row],[Column]]</f>
        <v>D5</v>
      </c>
      <c r="I42" t="s">
        <v>191</v>
      </c>
    </row>
    <row r="43" spans="1:9">
      <c r="A43" s="7">
        <v>43217</v>
      </c>
      <c r="B43">
        <v>11</v>
      </c>
      <c r="C43" t="s">
        <v>110</v>
      </c>
      <c r="D43">
        <v>17.690000000000001</v>
      </c>
      <c r="E43" t="s">
        <v>188</v>
      </c>
      <c r="F43">
        <v>6</v>
      </c>
      <c r="G43" t="s">
        <v>181</v>
      </c>
      <c r="H43" t="str">
        <f>Table2[[#This Row],[Row]]&amp;Table2[[#This Row],[Column]]</f>
        <v>D6</v>
      </c>
      <c r="I43" t="s">
        <v>191</v>
      </c>
    </row>
    <row r="44" spans="1:9">
      <c r="A44" s="7">
        <v>43217</v>
      </c>
      <c r="B44">
        <v>12</v>
      </c>
      <c r="C44" t="s">
        <v>111</v>
      </c>
      <c r="D44">
        <v>38.510000000000005</v>
      </c>
      <c r="E44" t="s">
        <v>188</v>
      </c>
      <c r="F44">
        <v>7</v>
      </c>
      <c r="G44" t="s">
        <v>181</v>
      </c>
      <c r="H44" t="str">
        <f>Table2[[#This Row],[Row]]&amp;Table2[[#This Row],[Column]]</f>
        <v>D7</v>
      </c>
      <c r="I44" t="s">
        <v>191</v>
      </c>
    </row>
    <row r="45" spans="1:9">
      <c r="A45" s="7">
        <v>43217</v>
      </c>
      <c r="B45">
        <v>13</v>
      </c>
      <c r="C45" t="s">
        <v>112</v>
      </c>
      <c r="D45">
        <v>89.24</v>
      </c>
      <c r="E45" t="s">
        <v>188</v>
      </c>
      <c r="F45">
        <v>8</v>
      </c>
      <c r="G45" t="s">
        <v>181</v>
      </c>
      <c r="H45" t="str">
        <f>Table2[[#This Row],[Row]]&amp;Table2[[#This Row],[Column]]</f>
        <v>D8</v>
      </c>
      <c r="I45" t="s">
        <v>191</v>
      </c>
    </row>
    <row r="46" spans="1:9">
      <c r="A46" s="7">
        <v>43217</v>
      </c>
      <c r="B46">
        <v>14</v>
      </c>
      <c r="C46" t="s">
        <v>113</v>
      </c>
      <c r="D46">
        <v>48.977999999999994</v>
      </c>
      <c r="E46" t="s">
        <v>188</v>
      </c>
      <c r="F46">
        <v>9</v>
      </c>
      <c r="G46" t="s">
        <v>181</v>
      </c>
      <c r="H46" t="str">
        <f>Table2[[#This Row],[Row]]&amp;Table2[[#This Row],[Column]]</f>
        <v>D9</v>
      </c>
      <c r="I46" t="s">
        <v>191</v>
      </c>
    </row>
    <row r="47" spans="1:9">
      <c r="A47" s="7">
        <v>43217</v>
      </c>
      <c r="B47">
        <v>15</v>
      </c>
      <c r="C47" t="s">
        <v>115</v>
      </c>
      <c r="D47">
        <v>50.548000000000002</v>
      </c>
      <c r="E47" t="s">
        <v>188</v>
      </c>
      <c r="F47">
        <v>10</v>
      </c>
      <c r="G47" t="s">
        <v>181</v>
      </c>
      <c r="H47" t="str">
        <f>Table2[[#This Row],[Row]]&amp;Table2[[#This Row],[Column]]</f>
        <v>D10</v>
      </c>
      <c r="I47" t="s">
        <v>191</v>
      </c>
    </row>
    <row r="48" spans="1:9">
      <c r="A48" s="7">
        <v>43217</v>
      </c>
      <c r="B48">
        <v>16</v>
      </c>
      <c r="C48" t="s">
        <v>116</v>
      </c>
      <c r="D48">
        <v>44.13</v>
      </c>
      <c r="E48" t="s">
        <v>188</v>
      </c>
      <c r="F48">
        <v>11</v>
      </c>
      <c r="G48" t="s">
        <v>181</v>
      </c>
      <c r="H48" t="str">
        <f>Table2[[#This Row],[Row]]&amp;Table2[[#This Row],[Column]]</f>
        <v>D11</v>
      </c>
      <c r="I48" t="s">
        <v>191</v>
      </c>
    </row>
    <row r="49" spans="1:9">
      <c r="A49" s="7">
        <v>43217</v>
      </c>
      <c r="B49">
        <v>17</v>
      </c>
      <c r="C49" t="s">
        <v>117</v>
      </c>
      <c r="D49">
        <v>30.1</v>
      </c>
      <c r="E49" t="s">
        <v>188</v>
      </c>
      <c r="F49">
        <v>12</v>
      </c>
      <c r="G49" t="s">
        <v>181</v>
      </c>
      <c r="H49" t="str">
        <f>Table2[[#This Row],[Row]]&amp;Table2[[#This Row],[Column]]</f>
        <v>D12</v>
      </c>
      <c r="I49" t="s">
        <v>191</v>
      </c>
    </row>
    <row r="50" spans="1:9">
      <c r="A50" s="7">
        <v>43217</v>
      </c>
      <c r="B50">
        <v>18</v>
      </c>
      <c r="C50" t="s">
        <v>118</v>
      </c>
      <c r="D50">
        <v>102.425</v>
      </c>
      <c r="E50" t="s">
        <v>188</v>
      </c>
      <c r="F50">
        <v>1</v>
      </c>
      <c r="G50" t="s">
        <v>182</v>
      </c>
      <c r="H50" t="str">
        <f>Table2[[#This Row],[Row]]&amp;Table2[[#This Row],[Column]]</f>
        <v>E1</v>
      </c>
      <c r="I50" t="s">
        <v>191</v>
      </c>
    </row>
    <row r="51" spans="1:9">
      <c r="A51" s="7">
        <v>43217</v>
      </c>
      <c r="B51">
        <v>19</v>
      </c>
      <c r="C51" t="s">
        <v>119</v>
      </c>
      <c r="D51">
        <v>41.93</v>
      </c>
      <c r="E51" t="s">
        <v>188</v>
      </c>
      <c r="F51">
        <v>2</v>
      </c>
      <c r="G51" t="s">
        <v>182</v>
      </c>
      <c r="H51" t="str">
        <f>Table2[[#This Row],[Row]]&amp;Table2[[#This Row],[Column]]</f>
        <v>E2</v>
      </c>
      <c r="I51" t="s">
        <v>191</v>
      </c>
    </row>
    <row r="52" spans="1:9">
      <c r="A52" s="7">
        <v>43217</v>
      </c>
      <c r="B52">
        <v>20</v>
      </c>
      <c r="C52" t="s">
        <v>120</v>
      </c>
      <c r="D52">
        <v>41.563000000000002</v>
      </c>
      <c r="E52" t="s">
        <v>188</v>
      </c>
      <c r="F52">
        <v>3</v>
      </c>
      <c r="G52" t="s">
        <v>182</v>
      </c>
      <c r="H52" t="str">
        <f>Table2[[#This Row],[Row]]&amp;Table2[[#This Row],[Column]]</f>
        <v>E3</v>
      </c>
      <c r="I52" t="s">
        <v>191</v>
      </c>
    </row>
    <row r="53" spans="1:9">
      <c r="A53" s="7">
        <v>43217</v>
      </c>
      <c r="B53">
        <v>21</v>
      </c>
      <c r="C53" t="s">
        <v>121</v>
      </c>
      <c r="D53">
        <v>56.637999999999998</v>
      </c>
      <c r="E53" t="s">
        <v>188</v>
      </c>
      <c r="F53">
        <v>4</v>
      </c>
      <c r="G53" t="s">
        <v>182</v>
      </c>
      <c r="H53" t="str">
        <f>Table2[[#This Row],[Row]]&amp;Table2[[#This Row],[Column]]</f>
        <v>E4</v>
      </c>
      <c r="I53" t="s">
        <v>191</v>
      </c>
    </row>
    <row r="54" spans="1:9">
      <c r="A54" s="7">
        <v>43217</v>
      </c>
      <c r="B54">
        <v>22</v>
      </c>
      <c r="C54" t="s">
        <v>151</v>
      </c>
      <c r="D54">
        <v>38.380000000000003</v>
      </c>
      <c r="E54" t="s">
        <v>188</v>
      </c>
      <c r="F54">
        <v>5</v>
      </c>
      <c r="G54" t="s">
        <v>182</v>
      </c>
      <c r="H54" t="str">
        <f>Table2[[#This Row],[Row]]&amp;Table2[[#This Row],[Column]]</f>
        <v>E5</v>
      </c>
      <c r="I54" t="s">
        <v>191</v>
      </c>
    </row>
    <row r="55" spans="1:9">
      <c r="A55" s="7">
        <v>43250</v>
      </c>
      <c r="B55">
        <v>1</v>
      </c>
      <c r="C55" t="s">
        <v>14</v>
      </c>
      <c r="D55">
        <v>13.469999999999999</v>
      </c>
      <c r="E55" t="s">
        <v>188</v>
      </c>
      <c r="F55">
        <v>6</v>
      </c>
      <c r="G55" t="s">
        <v>182</v>
      </c>
      <c r="H55" t="str">
        <f>Table2[[#This Row],[Row]]&amp;Table2[[#This Row],[Column]]</f>
        <v>E6</v>
      </c>
      <c r="I55" t="s">
        <v>192</v>
      </c>
    </row>
    <row r="56" spans="1:9">
      <c r="A56" s="7">
        <v>43250</v>
      </c>
      <c r="B56">
        <v>2</v>
      </c>
      <c r="C56" t="s">
        <v>15</v>
      </c>
      <c r="D56">
        <v>29.8</v>
      </c>
      <c r="E56" t="s">
        <v>188</v>
      </c>
      <c r="F56">
        <v>7</v>
      </c>
      <c r="G56" t="s">
        <v>182</v>
      </c>
      <c r="H56" t="str">
        <f>Table2[[#This Row],[Row]]&amp;Table2[[#This Row],[Column]]</f>
        <v>E7</v>
      </c>
      <c r="I56" t="s">
        <v>191</v>
      </c>
    </row>
    <row r="57" spans="1:9">
      <c r="A57" s="7">
        <v>43250</v>
      </c>
      <c r="B57">
        <v>3</v>
      </c>
      <c r="C57" t="s">
        <v>17</v>
      </c>
      <c r="D57">
        <v>22.157</v>
      </c>
      <c r="E57" t="s">
        <v>188</v>
      </c>
      <c r="F57">
        <v>8</v>
      </c>
      <c r="G57" t="s">
        <v>182</v>
      </c>
      <c r="H57" t="str">
        <f>Table2[[#This Row],[Row]]&amp;Table2[[#This Row],[Column]]</f>
        <v>E8</v>
      </c>
      <c r="I57" t="s">
        <v>192</v>
      </c>
    </row>
    <row r="58" spans="1:9">
      <c r="A58" s="7">
        <v>43250</v>
      </c>
      <c r="B58">
        <v>4</v>
      </c>
      <c r="C58" t="s">
        <v>75</v>
      </c>
      <c r="D58">
        <v>18.797000000000001</v>
      </c>
      <c r="E58" t="s">
        <v>188</v>
      </c>
      <c r="F58">
        <v>9</v>
      </c>
      <c r="G58" t="s">
        <v>182</v>
      </c>
      <c r="H58" t="str">
        <f>Table2[[#This Row],[Row]]&amp;Table2[[#This Row],[Column]]</f>
        <v>E9</v>
      </c>
      <c r="I58" t="s">
        <v>191</v>
      </c>
    </row>
    <row r="59" spans="1:9">
      <c r="A59" s="7">
        <v>43250</v>
      </c>
      <c r="B59">
        <v>6</v>
      </c>
      <c r="C59" t="s">
        <v>77</v>
      </c>
      <c r="D59">
        <v>17.308</v>
      </c>
      <c r="E59" t="s">
        <v>188</v>
      </c>
      <c r="F59">
        <v>10</v>
      </c>
      <c r="G59" t="s">
        <v>182</v>
      </c>
      <c r="H59" t="str">
        <f>Table2[[#This Row],[Row]]&amp;Table2[[#This Row],[Column]]</f>
        <v>E10</v>
      </c>
      <c r="I59" t="s">
        <v>192</v>
      </c>
    </row>
    <row r="60" spans="1:9">
      <c r="A60" s="7">
        <v>43250</v>
      </c>
      <c r="B60">
        <v>7</v>
      </c>
      <c r="C60" t="s">
        <v>90</v>
      </c>
      <c r="D60">
        <v>25.905000000000001</v>
      </c>
      <c r="E60" t="s">
        <v>188</v>
      </c>
      <c r="F60">
        <v>11</v>
      </c>
      <c r="G60" t="s">
        <v>182</v>
      </c>
      <c r="H60" t="str">
        <f>Table2[[#This Row],[Row]]&amp;Table2[[#This Row],[Column]]</f>
        <v>E11</v>
      </c>
      <c r="I60" t="s">
        <v>191</v>
      </c>
    </row>
    <row r="61" spans="1:9">
      <c r="A61" s="7">
        <v>43250</v>
      </c>
      <c r="B61">
        <v>8</v>
      </c>
      <c r="C61" t="s">
        <v>91</v>
      </c>
      <c r="D61">
        <v>17.167999999999999</v>
      </c>
      <c r="E61" t="s">
        <v>188</v>
      </c>
      <c r="F61">
        <v>12</v>
      </c>
      <c r="G61" t="s">
        <v>182</v>
      </c>
      <c r="H61" t="str">
        <f>Table2[[#This Row],[Row]]&amp;Table2[[#This Row],[Column]]</f>
        <v>E12</v>
      </c>
      <c r="I61" t="s">
        <v>192</v>
      </c>
    </row>
    <row r="62" spans="1:9">
      <c r="A62" s="7">
        <v>43250</v>
      </c>
      <c r="B62">
        <v>12</v>
      </c>
      <c r="C62" t="s">
        <v>89</v>
      </c>
      <c r="D62">
        <v>20.43</v>
      </c>
      <c r="E62" t="s">
        <v>188</v>
      </c>
      <c r="F62">
        <v>1</v>
      </c>
      <c r="G62" t="s">
        <v>183</v>
      </c>
      <c r="H62" t="str">
        <f>Table2[[#This Row],[Row]]&amp;Table2[[#This Row],[Column]]</f>
        <v>F1</v>
      </c>
      <c r="I62" t="s">
        <v>192</v>
      </c>
    </row>
    <row r="63" spans="1:9">
      <c r="A63" s="7">
        <v>43250</v>
      </c>
      <c r="B63">
        <v>13</v>
      </c>
      <c r="C63" t="s">
        <v>140</v>
      </c>
      <c r="D63">
        <v>13.505000000000001</v>
      </c>
      <c r="E63" t="s">
        <v>188</v>
      </c>
      <c r="F63">
        <v>2</v>
      </c>
      <c r="G63" t="s">
        <v>183</v>
      </c>
      <c r="H63" t="str">
        <f>Table2[[#This Row],[Row]]&amp;Table2[[#This Row],[Column]]</f>
        <v>F2</v>
      </c>
      <c r="I63" t="s">
        <v>191</v>
      </c>
    </row>
    <row r="64" spans="1:9">
      <c r="A64" s="7">
        <v>43250</v>
      </c>
      <c r="B64">
        <v>14</v>
      </c>
      <c r="C64" t="s">
        <v>160</v>
      </c>
      <c r="D64">
        <v>20.074999999999999</v>
      </c>
      <c r="E64" t="s">
        <v>188</v>
      </c>
      <c r="F64">
        <v>3</v>
      </c>
      <c r="G64" t="s">
        <v>183</v>
      </c>
      <c r="H64" t="str">
        <f>Table2[[#This Row],[Row]]&amp;Table2[[#This Row],[Column]]</f>
        <v>F3</v>
      </c>
      <c r="I64" t="s">
        <v>191</v>
      </c>
    </row>
    <row r="65" spans="1:9">
      <c r="A65" s="7">
        <v>43250</v>
      </c>
      <c r="B65">
        <v>16</v>
      </c>
      <c r="C65" t="s">
        <v>165</v>
      </c>
      <c r="D65">
        <v>22.991999999999997</v>
      </c>
      <c r="E65" t="s">
        <v>188</v>
      </c>
      <c r="F65">
        <v>4</v>
      </c>
      <c r="G65" t="s">
        <v>183</v>
      </c>
      <c r="H65" t="str">
        <f>Table2[[#This Row],[Row]]&amp;Table2[[#This Row],[Column]]</f>
        <v>F4</v>
      </c>
      <c r="I65" t="s">
        <v>191</v>
      </c>
    </row>
    <row r="66" spans="1:9">
      <c r="A66" s="7">
        <v>43250</v>
      </c>
      <c r="B66">
        <v>23</v>
      </c>
      <c r="C66" t="s">
        <v>148</v>
      </c>
      <c r="D66">
        <v>33.855000000000004</v>
      </c>
      <c r="E66" t="s">
        <v>188</v>
      </c>
      <c r="F66">
        <v>5</v>
      </c>
      <c r="G66" t="s">
        <v>183</v>
      </c>
      <c r="H66" t="str">
        <f>Table2[[#This Row],[Row]]&amp;Table2[[#This Row],[Column]]</f>
        <v>F5</v>
      </c>
      <c r="I66" t="s">
        <v>191</v>
      </c>
    </row>
    <row r="67" spans="1:9">
      <c r="A67" s="7">
        <v>43501</v>
      </c>
      <c r="B67">
        <v>1</v>
      </c>
      <c r="C67" t="s">
        <v>108</v>
      </c>
      <c r="D67">
        <v>347.39800000000002</v>
      </c>
      <c r="E67" t="s">
        <v>188</v>
      </c>
      <c r="F67">
        <v>6</v>
      </c>
      <c r="G67" t="s">
        <v>183</v>
      </c>
      <c r="H67" t="str">
        <f>Table2[[#This Row],[Row]]&amp;Table2[[#This Row],[Column]]</f>
        <v>F6</v>
      </c>
      <c r="I67" t="s">
        <v>191</v>
      </c>
    </row>
    <row r="68" spans="1:9">
      <c r="A68" s="7">
        <v>43501</v>
      </c>
      <c r="B68">
        <v>2</v>
      </c>
      <c r="C68" t="s">
        <v>125</v>
      </c>
      <c r="D68">
        <v>355.66800000000001</v>
      </c>
      <c r="E68" t="s">
        <v>188</v>
      </c>
      <c r="F68">
        <v>7</v>
      </c>
      <c r="G68" t="s">
        <v>183</v>
      </c>
      <c r="H68" t="str">
        <f>Table2[[#This Row],[Row]]&amp;Table2[[#This Row],[Column]]</f>
        <v>F7</v>
      </c>
      <c r="I68" t="s">
        <v>191</v>
      </c>
    </row>
    <row r="69" spans="1:9">
      <c r="A69" s="7">
        <v>43501</v>
      </c>
      <c r="B69">
        <v>3</v>
      </c>
      <c r="C69" t="s">
        <v>126</v>
      </c>
      <c r="D69">
        <v>536.70399999999995</v>
      </c>
      <c r="E69" t="s">
        <v>188</v>
      </c>
      <c r="F69">
        <v>8</v>
      </c>
      <c r="G69" t="s">
        <v>183</v>
      </c>
      <c r="H69" t="str">
        <f>Table2[[#This Row],[Row]]&amp;Table2[[#This Row],[Column]]</f>
        <v>F8</v>
      </c>
      <c r="I69" t="s">
        <v>191</v>
      </c>
    </row>
    <row r="70" spans="1:9">
      <c r="A70" s="7">
        <v>43501</v>
      </c>
      <c r="B70">
        <v>4</v>
      </c>
      <c r="C70" t="s">
        <v>147</v>
      </c>
      <c r="D70">
        <v>547.01800000000003</v>
      </c>
      <c r="E70" t="s">
        <v>188</v>
      </c>
      <c r="F70">
        <v>9</v>
      </c>
      <c r="G70" t="s">
        <v>183</v>
      </c>
      <c r="H70" t="str">
        <f>Table2[[#This Row],[Row]]&amp;Table2[[#This Row],[Column]]</f>
        <v>F9</v>
      </c>
      <c r="I70" t="s">
        <v>191</v>
      </c>
    </row>
    <row r="71" spans="1:9">
      <c r="A71" s="7">
        <v>43501</v>
      </c>
      <c r="B71">
        <v>5</v>
      </c>
      <c r="C71" t="s">
        <v>149</v>
      </c>
      <c r="D71">
        <v>211.59200000000001</v>
      </c>
      <c r="E71" t="s">
        <v>188</v>
      </c>
      <c r="F71">
        <v>10</v>
      </c>
      <c r="G71" t="s">
        <v>183</v>
      </c>
      <c r="H71" t="str">
        <f>Table2[[#This Row],[Row]]&amp;Table2[[#This Row],[Column]]</f>
        <v>F10</v>
      </c>
      <c r="I71" t="s">
        <v>191</v>
      </c>
    </row>
    <row r="72" spans="1:9">
      <c r="A72" s="7">
        <v>43501</v>
      </c>
      <c r="B72">
        <v>6</v>
      </c>
      <c r="C72" t="s">
        <v>132</v>
      </c>
      <c r="D72">
        <v>334.36</v>
      </c>
      <c r="E72" t="s">
        <v>188</v>
      </c>
      <c r="F72">
        <v>11</v>
      </c>
      <c r="G72" t="s">
        <v>183</v>
      </c>
      <c r="H72" t="str">
        <f>Table2[[#This Row],[Row]]&amp;Table2[[#This Row],[Column]]</f>
        <v>F11</v>
      </c>
      <c r="I72" t="s">
        <v>191</v>
      </c>
    </row>
    <row r="73" spans="1:9">
      <c r="A73" s="7">
        <v>43501</v>
      </c>
      <c r="B73">
        <v>7</v>
      </c>
      <c r="C73" t="s">
        <v>129</v>
      </c>
      <c r="D73">
        <v>387.75200000000001</v>
      </c>
      <c r="E73" t="s">
        <v>188</v>
      </c>
      <c r="F73">
        <v>12</v>
      </c>
      <c r="G73" t="s">
        <v>183</v>
      </c>
      <c r="H73" t="str">
        <f>Table2[[#This Row],[Row]]&amp;Table2[[#This Row],[Column]]</f>
        <v>F12</v>
      </c>
      <c r="I73" t="s">
        <v>191</v>
      </c>
    </row>
    <row r="74" spans="1:9">
      <c r="A74" s="7">
        <v>43501</v>
      </c>
      <c r="B74">
        <v>8</v>
      </c>
      <c r="C74" t="s">
        <v>133</v>
      </c>
      <c r="D74">
        <v>382.036</v>
      </c>
      <c r="E74" t="s">
        <v>188</v>
      </c>
      <c r="F74">
        <v>1</v>
      </c>
      <c r="G74" t="s">
        <v>186</v>
      </c>
      <c r="H74" t="str">
        <f>Table2[[#This Row],[Row]]&amp;Table2[[#This Row],[Column]]</f>
        <v>G1</v>
      </c>
      <c r="I74" t="s">
        <v>191</v>
      </c>
    </row>
    <row r="75" spans="1:9">
      <c r="A75" s="7">
        <v>43501</v>
      </c>
      <c r="B75">
        <v>9</v>
      </c>
      <c r="C75" t="s">
        <v>114</v>
      </c>
      <c r="D75">
        <v>335.31799999999998</v>
      </c>
      <c r="E75" t="s">
        <v>188</v>
      </c>
      <c r="F75">
        <v>2</v>
      </c>
      <c r="G75" t="s">
        <v>186</v>
      </c>
      <c r="H75" t="str">
        <f>Table2[[#This Row],[Row]]&amp;Table2[[#This Row],[Column]]</f>
        <v>G2</v>
      </c>
      <c r="I75" t="s">
        <v>191</v>
      </c>
    </row>
    <row r="76" spans="1:9">
      <c r="A76" s="7">
        <v>43501</v>
      </c>
      <c r="B76">
        <v>10</v>
      </c>
      <c r="C76" t="s">
        <v>123</v>
      </c>
      <c r="D76">
        <v>252.57199999999997</v>
      </c>
      <c r="E76" t="s">
        <v>188</v>
      </c>
      <c r="F76">
        <v>3</v>
      </c>
      <c r="G76" t="s">
        <v>186</v>
      </c>
      <c r="H76" t="str">
        <f>Table2[[#This Row],[Row]]&amp;Table2[[#This Row],[Column]]</f>
        <v>G3</v>
      </c>
      <c r="I76" t="s">
        <v>191</v>
      </c>
    </row>
    <row r="77" spans="1:9">
      <c r="A77" s="7">
        <v>43501</v>
      </c>
      <c r="B77">
        <v>11</v>
      </c>
      <c r="C77" t="s">
        <v>131</v>
      </c>
      <c r="D77">
        <v>230.58800000000002</v>
      </c>
      <c r="E77" t="s">
        <v>188</v>
      </c>
      <c r="F77">
        <v>4</v>
      </c>
      <c r="G77" t="s">
        <v>186</v>
      </c>
      <c r="H77" t="str">
        <f>Table2[[#This Row],[Row]]&amp;Table2[[#This Row],[Column]]</f>
        <v>G4</v>
      </c>
      <c r="I77" t="s">
        <v>191</v>
      </c>
    </row>
    <row r="78" spans="1:9">
      <c r="A78" s="7">
        <v>43501</v>
      </c>
      <c r="B78">
        <v>12</v>
      </c>
      <c r="C78" t="s">
        <v>166</v>
      </c>
      <c r="D78">
        <v>296.036</v>
      </c>
      <c r="E78" t="s">
        <v>188</v>
      </c>
      <c r="F78">
        <v>5</v>
      </c>
      <c r="G78" t="s">
        <v>186</v>
      </c>
      <c r="H78" t="str">
        <f>Table2[[#This Row],[Row]]&amp;Table2[[#This Row],[Column]]</f>
        <v>G5</v>
      </c>
      <c r="I78" t="s">
        <v>191</v>
      </c>
    </row>
    <row r="79" spans="1:9">
      <c r="A79" s="7">
        <v>43501</v>
      </c>
      <c r="B79">
        <v>13</v>
      </c>
      <c r="C79" t="s">
        <v>150</v>
      </c>
      <c r="D79">
        <v>235.49</v>
      </c>
      <c r="E79" t="s">
        <v>188</v>
      </c>
      <c r="F79">
        <v>6</v>
      </c>
      <c r="G79" t="s">
        <v>186</v>
      </c>
      <c r="H79" t="str">
        <f>Table2[[#This Row],[Row]]&amp;Table2[[#This Row],[Column]]</f>
        <v>G6</v>
      </c>
      <c r="I79" t="s">
        <v>191</v>
      </c>
    </row>
    <row r="80" spans="1:9">
      <c r="A80" s="7">
        <v>43501</v>
      </c>
      <c r="B80">
        <v>14</v>
      </c>
      <c r="C80" t="s">
        <v>146</v>
      </c>
      <c r="D80">
        <v>453.392</v>
      </c>
      <c r="E80" t="s">
        <v>188</v>
      </c>
      <c r="F80">
        <v>7</v>
      </c>
      <c r="G80" t="s">
        <v>186</v>
      </c>
      <c r="H80" t="str">
        <f>Table2[[#This Row],[Row]]&amp;Table2[[#This Row],[Column]]</f>
        <v>G7</v>
      </c>
      <c r="I80" t="s">
        <v>191</v>
      </c>
    </row>
    <row r="81" spans="1:9">
      <c r="A81" s="7">
        <v>43501</v>
      </c>
      <c r="B81">
        <v>15</v>
      </c>
      <c r="C81" t="s">
        <v>145</v>
      </c>
      <c r="D81">
        <v>314.95600000000002</v>
      </c>
      <c r="E81" t="s">
        <v>188</v>
      </c>
      <c r="F81">
        <v>8</v>
      </c>
      <c r="G81" t="s">
        <v>186</v>
      </c>
      <c r="H81" t="str">
        <f>Table2[[#This Row],[Row]]&amp;Table2[[#This Row],[Column]]</f>
        <v>G8</v>
      </c>
      <c r="I81" t="s">
        <v>191</v>
      </c>
    </row>
    <row r="82" spans="1:9">
      <c r="A82" s="7">
        <v>43501</v>
      </c>
      <c r="B82">
        <v>16</v>
      </c>
      <c r="C82" t="s">
        <v>143</v>
      </c>
      <c r="D82">
        <v>279.59800000000001</v>
      </c>
      <c r="E82" t="s">
        <v>188</v>
      </c>
      <c r="F82">
        <v>9</v>
      </c>
      <c r="G82" t="s">
        <v>186</v>
      </c>
      <c r="H82" t="str">
        <f>Table2[[#This Row],[Row]]&amp;Table2[[#This Row],[Column]]</f>
        <v>G9</v>
      </c>
      <c r="I82" t="s">
        <v>191</v>
      </c>
    </row>
    <row r="83" spans="1:9">
      <c r="A83" s="7">
        <v>43501</v>
      </c>
      <c r="B83">
        <v>17</v>
      </c>
      <c r="C83" t="s">
        <v>142</v>
      </c>
      <c r="D83">
        <v>203.69800000000001</v>
      </c>
      <c r="E83" t="s">
        <v>188</v>
      </c>
      <c r="F83">
        <v>10</v>
      </c>
      <c r="G83" t="s">
        <v>186</v>
      </c>
      <c r="H83" t="str">
        <f>Table2[[#This Row],[Row]]&amp;Table2[[#This Row],[Column]]</f>
        <v>G10</v>
      </c>
      <c r="I83" t="s">
        <v>191</v>
      </c>
    </row>
    <row r="84" spans="1:9">
      <c r="A84" s="7">
        <v>43501</v>
      </c>
      <c r="B84">
        <v>18</v>
      </c>
      <c r="C84" t="s">
        <v>141</v>
      </c>
      <c r="D84">
        <v>355.65600000000001</v>
      </c>
      <c r="E84" t="s">
        <v>188</v>
      </c>
      <c r="F84">
        <v>11</v>
      </c>
      <c r="G84" t="s">
        <v>186</v>
      </c>
      <c r="H84" t="str">
        <f>Table2[[#This Row],[Row]]&amp;Table2[[#This Row],[Column]]</f>
        <v>G11</v>
      </c>
      <c r="I84" t="s">
        <v>191</v>
      </c>
    </row>
    <row r="85" spans="1:9">
      <c r="A85" s="7">
        <v>43501</v>
      </c>
      <c r="B85">
        <v>19</v>
      </c>
      <c r="C85" t="s">
        <v>137</v>
      </c>
      <c r="D85">
        <v>250.702</v>
      </c>
      <c r="E85" t="s">
        <v>188</v>
      </c>
      <c r="F85">
        <v>12</v>
      </c>
      <c r="G85" t="s">
        <v>186</v>
      </c>
      <c r="H85" t="str">
        <f>Table2[[#This Row],[Row]]&amp;Table2[[#This Row],[Column]]</f>
        <v>G12</v>
      </c>
      <c r="I85" t="s">
        <v>191</v>
      </c>
    </row>
    <row r="86" spans="1:9">
      <c r="A86" s="7">
        <v>43501</v>
      </c>
      <c r="B86">
        <v>20</v>
      </c>
      <c r="C86" t="s">
        <v>136</v>
      </c>
      <c r="D86">
        <v>221.06199999999998</v>
      </c>
      <c r="E86" t="s">
        <v>188</v>
      </c>
      <c r="F86">
        <v>1</v>
      </c>
      <c r="G86" t="s">
        <v>187</v>
      </c>
      <c r="H86" t="str">
        <f>Table2[[#This Row],[Row]]&amp;Table2[[#This Row],[Column]]</f>
        <v>H1</v>
      </c>
      <c r="I86" t="s">
        <v>191</v>
      </c>
    </row>
    <row r="87" spans="1:9">
      <c r="A87" s="7">
        <v>43501</v>
      </c>
      <c r="B87">
        <v>21</v>
      </c>
      <c r="C87" t="s">
        <v>135</v>
      </c>
      <c r="D87">
        <v>187.32999999999998</v>
      </c>
      <c r="E87" t="s">
        <v>188</v>
      </c>
      <c r="F87">
        <v>2</v>
      </c>
      <c r="G87" t="s">
        <v>187</v>
      </c>
      <c r="H87" t="str">
        <f>Table2[[#This Row],[Row]]&amp;Table2[[#This Row],[Column]]</f>
        <v>H2</v>
      </c>
      <c r="I87" t="s">
        <v>191</v>
      </c>
    </row>
    <row r="88" spans="1:9">
      <c r="A88" s="7">
        <v>43501</v>
      </c>
      <c r="B88">
        <v>22</v>
      </c>
      <c r="C88" t="s">
        <v>40</v>
      </c>
      <c r="D88">
        <v>380.50400000000002</v>
      </c>
      <c r="E88" t="s">
        <v>188</v>
      </c>
      <c r="F88">
        <v>3</v>
      </c>
      <c r="G88" t="s">
        <v>187</v>
      </c>
      <c r="H88" t="str">
        <f>Table2[[#This Row],[Row]]&amp;Table2[[#This Row],[Column]]</f>
        <v>H3</v>
      </c>
      <c r="I88" t="s">
        <v>191</v>
      </c>
    </row>
    <row r="89" spans="1:9">
      <c r="A89" s="7">
        <v>43501</v>
      </c>
      <c r="B89">
        <v>23</v>
      </c>
      <c r="C89" t="s">
        <v>41</v>
      </c>
      <c r="D89">
        <v>132.74200000000002</v>
      </c>
      <c r="E89" t="s">
        <v>188</v>
      </c>
      <c r="F89">
        <v>4</v>
      </c>
      <c r="G89" t="s">
        <v>187</v>
      </c>
      <c r="H89" t="str">
        <f>Table2[[#This Row],[Row]]&amp;Table2[[#This Row],[Column]]</f>
        <v>H4</v>
      </c>
      <c r="I89" t="s">
        <v>191</v>
      </c>
    </row>
    <row r="90" spans="1:9">
      <c r="A90" s="7">
        <v>43501</v>
      </c>
      <c r="B90">
        <v>24</v>
      </c>
      <c r="C90" t="s">
        <v>23</v>
      </c>
      <c r="D90">
        <v>48.769999999999996</v>
      </c>
      <c r="E90" t="s">
        <v>188</v>
      </c>
      <c r="F90">
        <v>5</v>
      </c>
      <c r="G90" t="s">
        <v>187</v>
      </c>
      <c r="H90" t="str">
        <f>Table2[[#This Row],[Row]]&amp;Table2[[#This Row],[Column]]</f>
        <v>H5</v>
      </c>
      <c r="I90" t="s">
        <v>191</v>
      </c>
    </row>
    <row r="91" spans="1:9">
      <c r="A91" s="7">
        <v>43501</v>
      </c>
      <c r="B91">
        <v>25</v>
      </c>
      <c r="C91" t="s">
        <v>26</v>
      </c>
      <c r="D91">
        <v>101.166</v>
      </c>
      <c r="E91" t="s">
        <v>188</v>
      </c>
      <c r="F91">
        <v>6</v>
      </c>
      <c r="G91" t="s">
        <v>187</v>
      </c>
      <c r="H91" t="str">
        <f>Table2[[#This Row],[Row]]&amp;Table2[[#This Row],[Column]]</f>
        <v>H6</v>
      </c>
      <c r="I91" t="s">
        <v>191</v>
      </c>
    </row>
    <row r="92" spans="1:9">
      <c r="A92" s="7">
        <v>43501</v>
      </c>
      <c r="B92">
        <v>26</v>
      </c>
      <c r="C92" t="s">
        <v>27</v>
      </c>
      <c r="D92">
        <v>111.08399999999999</v>
      </c>
      <c r="E92" t="s">
        <v>188</v>
      </c>
      <c r="F92">
        <v>7</v>
      </c>
      <c r="G92" t="s">
        <v>187</v>
      </c>
      <c r="H92" t="str">
        <f>Table2[[#This Row],[Row]]&amp;Table2[[#This Row],[Column]]</f>
        <v>H7</v>
      </c>
      <c r="I92" t="s">
        <v>191</v>
      </c>
    </row>
    <row r="93" spans="1:9">
      <c r="A93" s="7">
        <v>43501</v>
      </c>
      <c r="B93">
        <v>27</v>
      </c>
      <c r="C93" t="s">
        <v>24</v>
      </c>
      <c r="D93">
        <v>97.736000000000004</v>
      </c>
      <c r="E93" t="s">
        <v>188</v>
      </c>
      <c r="F93">
        <v>8</v>
      </c>
      <c r="G93" t="s">
        <v>187</v>
      </c>
      <c r="H93" t="str">
        <f>Table2[[#This Row],[Row]]&amp;Table2[[#This Row],[Column]]</f>
        <v>H8</v>
      </c>
      <c r="I93" t="s">
        <v>191</v>
      </c>
    </row>
    <row r="94" spans="1:9">
      <c r="A94" s="7">
        <v>43501</v>
      </c>
      <c r="B94">
        <v>28</v>
      </c>
      <c r="C94" t="s">
        <v>28</v>
      </c>
      <c r="D94">
        <v>287.14400000000001</v>
      </c>
      <c r="E94" t="s">
        <v>188</v>
      </c>
      <c r="F94">
        <v>9</v>
      </c>
      <c r="G94" t="s">
        <v>187</v>
      </c>
      <c r="H94" t="str">
        <f>Table2[[#This Row],[Row]]&amp;Table2[[#This Row],[Column]]</f>
        <v>H9</v>
      </c>
      <c r="I94" t="s">
        <v>191</v>
      </c>
    </row>
    <row r="95" spans="1:9">
      <c r="A95" s="7">
        <v>43501</v>
      </c>
      <c r="B95">
        <v>29</v>
      </c>
      <c r="C95" t="s">
        <v>29</v>
      </c>
      <c r="D95">
        <v>131.19999999999999</v>
      </c>
      <c r="E95" t="s">
        <v>188</v>
      </c>
      <c r="F95">
        <v>10</v>
      </c>
      <c r="G95" t="s">
        <v>187</v>
      </c>
      <c r="H95" t="str">
        <f>Table2[[#This Row],[Row]]&amp;Table2[[#This Row],[Column]]</f>
        <v>H10</v>
      </c>
      <c r="I95" t="s">
        <v>191</v>
      </c>
    </row>
    <row r="96" spans="1:9">
      <c r="A96" s="7">
        <v>43501</v>
      </c>
      <c r="B96">
        <v>30</v>
      </c>
      <c r="C96" t="s">
        <v>19</v>
      </c>
      <c r="D96">
        <v>340.02600000000001</v>
      </c>
      <c r="E96" t="s">
        <v>188</v>
      </c>
      <c r="F96">
        <v>11</v>
      </c>
      <c r="G96" t="s">
        <v>187</v>
      </c>
      <c r="H96" t="str">
        <f>Table2[[#This Row],[Row]]&amp;Table2[[#This Row],[Column]]</f>
        <v>H11</v>
      </c>
      <c r="I96" t="s">
        <v>191</v>
      </c>
    </row>
    <row r="97" spans="1:9">
      <c r="A97" s="7">
        <v>43501</v>
      </c>
      <c r="B97">
        <v>31</v>
      </c>
      <c r="C97" t="s">
        <v>20</v>
      </c>
      <c r="D97">
        <v>70.191999999999993</v>
      </c>
      <c r="E97" t="s">
        <v>188</v>
      </c>
      <c r="F97">
        <v>12</v>
      </c>
      <c r="G97" t="s">
        <v>187</v>
      </c>
      <c r="H97" t="str">
        <f>Table2[[#This Row],[Row]]&amp;Table2[[#This Row],[Column]]</f>
        <v>H12</v>
      </c>
      <c r="I97" t="s">
        <v>192</v>
      </c>
    </row>
    <row r="98" spans="1:9">
      <c r="A98" s="7">
        <v>43501</v>
      </c>
      <c r="B98">
        <v>32</v>
      </c>
      <c r="C98" t="s">
        <v>63</v>
      </c>
      <c r="D98">
        <v>92.244</v>
      </c>
      <c r="E98" t="s">
        <v>189</v>
      </c>
      <c r="F98">
        <v>1</v>
      </c>
      <c r="G98" t="s">
        <v>178</v>
      </c>
      <c r="H98" t="str">
        <f>Table2[[#This Row],[Row]]&amp;Table2[[#This Row],[Column]]</f>
        <v>A1</v>
      </c>
      <c r="I98" t="s">
        <v>191</v>
      </c>
    </row>
    <row r="99" spans="1:9">
      <c r="A99" s="7">
        <v>43501</v>
      </c>
      <c r="B99">
        <v>33</v>
      </c>
      <c r="C99" t="s">
        <v>64</v>
      </c>
      <c r="D99">
        <v>140.09200000000001</v>
      </c>
      <c r="E99" t="s">
        <v>189</v>
      </c>
      <c r="F99">
        <v>2</v>
      </c>
      <c r="G99" t="s">
        <v>178</v>
      </c>
      <c r="H99" t="str">
        <f>Table2[[#This Row],[Row]]&amp;Table2[[#This Row],[Column]]</f>
        <v>A2</v>
      </c>
      <c r="I99" t="s">
        <v>192</v>
      </c>
    </row>
    <row r="100" spans="1:9">
      <c r="A100" s="7">
        <v>43501</v>
      </c>
      <c r="B100">
        <v>34</v>
      </c>
      <c r="C100" t="s">
        <v>68</v>
      </c>
      <c r="D100">
        <v>153.904</v>
      </c>
      <c r="E100" t="s">
        <v>189</v>
      </c>
      <c r="F100">
        <v>3</v>
      </c>
      <c r="G100" t="s">
        <v>178</v>
      </c>
      <c r="H100" t="str">
        <f>Table2[[#This Row],[Row]]&amp;Table2[[#This Row],[Column]]</f>
        <v>A3</v>
      </c>
      <c r="I100" t="s">
        <v>191</v>
      </c>
    </row>
    <row r="101" spans="1:9">
      <c r="A101" s="7">
        <v>43501</v>
      </c>
      <c r="B101">
        <v>35</v>
      </c>
      <c r="C101" t="s">
        <v>21</v>
      </c>
      <c r="D101">
        <v>305.666</v>
      </c>
      <c r="E101" t="s">
        <v>189</v>
      </c>
      <c r="F101">
        <v>4</v>
      </c>
      <c r="G101" t="s">
        <v>178</v>
      </c>
      <c r="H101" t="str">
        <f>Table2[[#This Row],[Row]]&amp;Table2[[#This Row],[Column]]</f>
        <v>A4</v>
      </c>
      <c r="I101" t="s">
        <v>192</v>
      </c>
    </row>
    <row r="102" spans="1:9">
      <c r="A102" s="7">
        <v>43501</v>
      </c>
      <c r="B102">
        <v>36</v>
      </c>
      <c r="C102" t="s">
        <v>22</v>
      </c>
      <c r="D102">
        <v>104.16800000000001</v>
      </c>
      <c r="E102" t="s">
        <v>189</v>
      </c>
      <c r="F102">
        <v>5</v>
      </c>
      <c r="G102" t="s">
        <v>178</v>
      </c>
      <c r="H102" t="str">
        <f>Table2[[#This Row],[Row]]&amp;Table2[[#This Row],[Column]]</f>
        <v>A5</v>
      </c>
      <c r="I102" t="s">
        <v>192</v>
      </c>
    </row>
    <row r="103" spans="1:9">
      <c r="A103" s="7">
        <v>43501</v>
      </c>
      <c r="B103">
        <v>37</v>
      </c>
      <c r="C103" t="s">
        <v>25</v>
      </c>
      <c r="D103">
        <v>141.54000000000002</v>
      </c>
      <c r="E103" t="s">
        <v>189</v>
      </c>
      <c r="F103">
        <v>6</v>
      </c>
      <c r="G103" t="s">
        <v>178</v>
      </c>
      <c r="H103" t="str">
        <f>Table2[[#This Row],[Row]]&amp;Table2[[#This Row],[Column]]</f>
        <v>A6</v>
      </c>
      <c r="I103" t="s">
        <v>191</v>
      </c>
    </row>
    <row r="104" spans="1:9">
      <c r="A104" s="7">
        <v>43501</v>
      </c>
      <c r="B104">
        <v>38</v>
      </c>
      <c r="C104" t="s">
        <v>30</v>
      </c>
      <c r="D104">
        <v>114.646</v>
      </c>
      <c r="E104" t="s">
        <v>189</v>
      </c>
      <c r="F104">
        <v>7</v>
      </c>
      <c r="G104" t="s">
        <v>178</v>
      </c>
      <c r="H104" t="str">
        <f>Table2[[#This Row],[Row]]&amp;Table2[[#This Row],[Column]]</f>
        <v>A7</v>
      </c>
      <c r="I104" t="s">
        <v>192</v>
      </c>
    </row>
    <row r="105" spans="1:9">
      <c r="A105" s="7">
        <v>43501</v>
      </c>
      <c r="B105">
        <v>39</v>
      </c>
      <c r="C105" t="s">
        <v>33</v>
      </c>
      <c r="D105">
        <v>241.66199999999998</v>
      </c>
      <c r="E105" t="s">
        <v>189</v>
      </c>
      <c r="F105">
        <v>8</v>
      </c>
      <c r="G105" t="s">
        <v>178</v>
      </c>
      <c r="H105" t="str">
        <f>Table2[[#This Row],[Row]]&amp;Table2[[#This Row],[Column]]</f>
        <v>A8</v>
      </c>
      <c r="I105" t="s">
        <v>191</v>
      </c>
    </row>
    <row r="106" spans="1:9">
      <c r="A106" s="7">
        <v>43501</v>
      </c>
      <c r="B106">
        <v>40</v>
      </c>
      <c r="C106" t="s">
        <v>35</v>
      </c>
      <c r="D106">
        <v>242.39400000000001</v>
      </c>
      <c r="E106" t="s">
        <v>189</v>
      </c>
      <c r="F106">
        <v>9</v>
      </c>
      <c r="G106" t="s">
        <v>178</v>
      </c>
      <c r="H106" t="str">
        <f>Table2[[#This Row],[Row]]&amp;Table2[[#This Row],[Column]]</f>
        <v>A9</v>
      </c>
      <c r="I106" t="s">
        <v>191</v>
      </c>
    </row>
    <row r="107" spans="1:9">
      <c r="A107" s="7">
        <v>43501</v>
      </c>
      <c r="B107">
        <v>41</v>
      </c>
      <c r="C107" t="s">
        <v>31</v>
      </c>
      <c r="D107">
        <v>196.422</v>
      </c>
      <c r="E107" t="s">
        <v>189</v>
      </c>
      <c r="F107">
        <v>10</v>
      </c>
      <c r="G107" t="s">
        <v>178</v>
      </c>
      <c r="H107" t="str">
        <f>Table2[[#This Row],[Row]]&amp;Table2[[#This Row],[Column]]</f>
        <v>A10</v>
      </c>
      <c r="I107" t="s">
        <v>191</v>
      </c>
    </row>
    <row r="108" spans="1:9">
      <c r="A108" s="7">
        <v>43501</v>
      </c>
      <c r="B108">
        <v>42</v>
      </c>
      <c r="C108" t="s">
        <v>37</v>
      </c>
      <c r="D108">
        <v>88.153999999999996</v>
      </c>
      <c r="E108" t="s">
        <v>189</v>
      </c>
      <c r="F108">
        <v>11</v>
      </c>
      <c r="G108" t="s">
        <v>178</v>
      </c>
      <c r="H108" t="str">
        <f>Table2[[#This Row],[Row]]&amp;Table2[[#This Row],[Column]]</f>
        <v>A11</v>
      </c>
      <c r="I108" t="s">
        <v>191</v>
      </c>
    </row>
    <row r="109" spans="1:9">
      <c r="A109" s="7">
        <v>43501</v>
      </c>
      <c r="B109">
        <v>43</v>
      </c>
      <c r="C109" t="s">
        <v>99</v>
      </c>
      <c r="D109">
        <v>183.26600000000002</v>
      </c>
      <c r="E109" t="s">
        <v>189</v>
      </c>
      <c r="F109">
        <v>12</v>
      </c>
      <c r="G109" t="s">
        <v>178</v>
      </c>
      <c r="H109" t="str">
        <f>Table2[[#This Row],[Row]]&amp;Table2[[#This Row],[Column]]</f>
        <v>A12</v>
      </c>
      <c r="I109" t="s">
        <v>191</v>
      </c>
    </row>
    <row r="110" spans="1:9">
      <c r="A110" s="7">
        <v>43501</v>
      </c>
      <c r="B110">
        <v>44</v>
      </c>
      <c r="C110" t="s">
        <v>100</v>
      </c>
      <c r="D110">
        <v>199.91199999999998</v>
      </c>
      <c r="E110" t="s">
        <v>189</v>
      </c>
      <c r="F110">
        <v>1</v>
      </c>
      <c r="G110" t="s">
        <v>179</v>
      </c>
      <c r="H110" t="str">
        <f>Table2[[#This Row],[Row]]&amp;Table2[[#This Row],[Column]]</f>
        <v>B1</v>
      </c>
      <c r="I110" t="s">
        <v>191</v>
      </c>
    </row>
    <row r="111" spans="1:9">
      <c r="A111" s="7">
        <v>43501</v>
      </c>
      <c r="B111">
        <v>45</v>
      </c>
      <c r="C111" t="s">
        <v>101</v>
      </c>
      <c r="D111">
        <v>97.195999999999998</v>
      </c>
      <c r="E111" t="s">
        <v>189</v>
      </c>
      <c r="F111">
        <v>2</v>
      </c>
      <c r="G111" t="s">
        <v>179</v>
      </c>
      <c r="H111" t="str">
        <f>Table2[[#This Row],[Row]]&amp;Table2[[#This Row],[Column]]</f>
        <v>B2</v>
      </c>
      <c r="I111" t="s">
        <v>191</v>
      </c>
    </row>
    <row r="112" spans="1:9">
      <c r="A112" s="7">
        <v>43501</v>
      </c>
      <c r="B112">
        <v>46</v>
      </c>
      <c r="C112" t="s">
        <v>102</v>
      </c>
      <c r="D112">
        <v>181.958</v>
      </c>
      <c r="E112" t="s">
        <v>189</v>
      </c>
      <c r="F112">
        <v>3</v>
      </c>
      <c r="G112" t="s">
        <v>179</v>
      </c>
      <c r="H112" t="str">
        <f>Table2[[#This Row],[Row]]&amp;Table2[[#This Row],[Column]]</f>
        <v>B3</v>
      </c>
      <c r="I112" t="s">
        <v>191</v>
      </c>
    </row>
    <row r="113" spans="1:9">
      <c r="A113" s="7">
        <v>43501</v>
      </c>
      <c r="B113">
        <v>47</v>
      </c>
      <c r="C113" t="s">
        <v>103</v>
      </c>
      <c r="D113">
        <v>159.476</v>
      </c>
      <c r="E113" t="s">
        <v>189</v>
      </c>
      <c r="F113">
        <v>4</v>
      </c>
      <c r="G113" t="s">
        <v>179</v>
      </c>
      <c r="H113" t="str">
        <f>Table2[[#This Row],[Row]]&amp;Table2[[#This Row],[Column]]</f>
        <v>B4</v>
      </c>
      <c r="I113" t="s">
        <v>191</v>
      </c>
    </row>
    <row r="114" spans="1:9">
      <c r="A114" s="7">
        <v>43501</v>
      </c>
      <c r="B114">
        <v>48</v>
      </c>
      <c r="C114" t="s">
        <v>152</v>
      </c>
      <c r="D114">
        <v>152.72399999999999</v>
      </c>
      <c r="E114" t="s">
        <v>189</v>
      </c>
      <c r="F114">
        <v>5</v>
      </c>
      <c r="G114" t="s">
        <v>179</v>
      </c>
      <c r="H114" t="str">
        <f>Table2[[#This Row],[Row]]&amp;Table2[[#This Row],[Column]]</f>
        <v>B5</v>
      </c>
      <c r="I114" t="s">
        <v>191</v>
      </c>
    </row>
    <row r="115" spans="1:9">
      <c r="A115" s="7">
        <v>43501</v>
      </c>
      <c r="B115">
        <v>49</v>
      </c>
      <c r="C115" t="s">
        <v>153</v>
      </c>
      <c r="D115">
        <v>112.774</v>
      </c>
      <c r="E115" t="s">
        <v>189</v>
      </c>
      <c r="F115">
        <v>6</v>
      </c>
      <c r="G115" t="s">
        <v>179</v>
      </c>
      <c r="H115" t="str">
        <f>Table2[[#This Row],[Row]]&amp;Table2[[#This Row],[Column]]</f>
        <v>B6</v>
      </c>
      <c r="I115" t="s">
        <v>191</v>
      </c>
    </row>
    <row r="116" spans="1:9">
      <c r="A116" s="7">
        <v>43501</v>
      </c>
      <c r="B116">
        <v>50</v>
      </c>
      <c r="C116" t="s">
        <v>154</v>
      </c>
      <c r="D116">
        <v>143.54599999999999</v>
      </c>
      <c r="E116" t="s">
        <v>189</v>
      </c>
      <c r="F116">
        <v>7</v>
      </c>
      <c r="G116" t="s">
        <v>179</v>
      </c>
      <c r="H116" t="str">
        <f>Table2[[#This Row],[Row]]&amp;Table2[[#This Row],[Column]]</f>
        <v>B7</v>
      </c>
      <c r="I116" t="s">
        <v>191</v>
      </c>
    </row>
    <row r="117" spans="1:9">
      <c r="A117" s="7">
        <v>43501</v>
      </c>
      <c r="B117">
        <v>51</v>
      </c>
      <c r="C117" t="s">
        <v>155</v>
      </c>
      <c r="D117">
        <v>186.77199999999999</v>
      </c>
      <c r="E117" t="s">
        <v>189</v>
      </c>
      <c r="F117">
        <v>8</v>
      </c>
      <c r="G117" t="s">
        <v>179</v>
      </c>
      <c r="H117" t="str">
        <f>Table2[[#This Row],[Row]]&amp;Table2[[#This Row],[Column]]</f>
        <v>B8</v>
      </c>
      <c r="I117" t="s">
        <v>191</v>
      </c>
    </row>
    <row r="118" spans="1:9">
      <c r="A118" s="7">
        <v>43501</v>
      </c>
      <c r="B118">
        <v>52</v>
      </c>
      <c r="C118" t="s">
        <v>159</v>
      </c>
      <c r="D118">
        <v>113.274</v>
      </c>
      <c r="E118" t="s">
        <v>189</v>
      </c>
      <c r="F118">
        <v>9</v>
      </c>
      <c r="G118" t="s">
        <v>179</v>
      </c>
      <c r="H118" t="str">
        <f>Table2[[#This Row],[Row]]&amp;Table2[[#This Row],[Column]]</f>
        <v>B9</v>
      </c>
      <c r="I118" t="s">
        <v>191</v>
      </c>
    </row>
    <row r="119" spans="1:9">
      <c r="A119" s="7">
        <v>43501</v>
      </c>
      <c r="B119">
        <v>53</v>
      </c>
      <c r="C119" t="s">
        <v>161</v>
      </c>
      <c r="D119">
        <v>67.578000000000003</v>
      </c>
      <c r="E119" t="s">
        <v>189</v>
      </c>
      <c r="F119">
        <v>10</v>
      </c>
      <c r="G119" t="s">
        <v>179</v>
      </c>
      <c r="H119" t="str">
        <f>Table2[[#This Row],[Row]]&amp;Table2[[#This Row],[Column]]</f>
        <v>B10</v>
      </c>
      <c r="I119" t="s">
        <v>191</v>
      </c>
    </row>
    <row r="120" spans="1:9">
      <c r="A120" s="7">
        <v>43501</v>
      </c>
      <c r="B120">
        <v>54</v>
      </c>
      <c r="C120" t="s">
        <v>162</v>
      </c>
      <c r="D120">
        <v>209.304</v>
      </c>
      <c r="E120" t="s">
        <v>189</v>
      </c>
      <c r="F120">
        <v>11</v>
      </c>
      <c r="G120" t="s">
        <v>179</v>
      </c>
      <c r="H120" t="str">
        <f>Table2[[#This Row],[Row]]&amp;Table2[[#This Row],[Column]]</f>
        <v>B11</v>
      </c>
      <c r="I120" t="s">
        <v>191</v>
      </c>
    </row>
    <row r="121" spans="1:9">
      <c r="A121" s="7">
        <v>43501</v>
      </c>
      <c r="B121">
        <v>55</v>
      </c>
      <c r="C121" t="s">
        <v>163</v>
      </c>
      <c r="D121">
        <v>133.32400000000001</v>
      </c>
      <c r="E121" t="s">
        <v>189</v>
      </c>
      <c r="F121">
        <v>12</v>
      </c>
      <c r="G121" t="s">
        <v>179</v>
      </c>
      <c r="H121" t="str">
        <f>Table2[[#This Row],[Row]]&amp;Table2[[#This Row],[Column]]</f>
        <v>B12</v>
      </c>
      <c r="I121" t="s">
        <v>191</v>
      </c>
    </row>
    <row r="122" spans="1:9">
      <c r="A122" s="7">
        <v>43501</v>
      </c>
      <c r="B122">
        <v>56</v>
      </c>
      <c r="C122" t="s">
        <v>47</v>
      </c>
      <c r="D122">
        <v>73.282000000000011</v>
      </c>
      <c r="E122" t="s">
        <v>189</v>
      </c>
      <c r="F122">
        <v>1</v>
      </c>
      <c r="G122" t="s">
        <v>180</v>
      </c>
      <c r="H122" t="str">
        <f>Table2[[#This Row],[Row]]&amp;Table2[[#This Row],[Column]]</f>
        <v>C1</v>
      </c>
      <c r="I122" t="s">
        <v>191</v>
      </c>
    </row>
    <row r="123" spans="1:9">
      <c r="A123" s="7">
        <v>43501</v>
      </c>
      <c r="B123">
        <v>57</v>
      </c>
      <c r="C123" t="s">
        <v>49</v>
      </c>
      <c r="D123">
        <v>148.33800000000002</v>
      </c>
      <c r="E123" t="s">
        <v>189</v>
      </c>
      <c r="F123">
        <v>2</v>
      </c>
      <c r="G123" t="s">
        <v>180</v>
      </c>
      <c r="H123" t="str">
        <f>Table2[[#This Row],[Row]]&amp;Table2[[#This Row],[Column]]</f>
        <v>C2</v>
      </c>
      <c r="I123" t="s">
        <v>193</v>
      </c>
    </row>
    <row r="124" spans="1:9">
      <c r="A124" s="7">
        <v>43501</v>
      </c>
      <c r="B124">
        <v>58</v>
      </c>
      <c r="C124" t="s">
        <v>51</v>
      </c>
      <c r="D124">
        <v>94.846000000000004</v>
      </c>
      <c r="E124" t="s">
        <v>189</v>
      </c>
      <c r="F124">
        <v>3</v>
      </c>
      <c r="G124" t="s">
        <v>180</v>
      </c>
      <c r="H124" t="str">
        <f>Table2[[#This Row],[Row]]&amp;Table2[[#This Row],[Column]]</f>
        <v>C3</v>
      </c>
      <c r="I124" t="s">
        <v>192</v>
      </c>
    </row>
    <row r="125" spans="1:9">
      <c r="A125" s="7">
        <v>43501</v>
      </c>
      <c r="B125">
        <v>59</v>
      </c>
      <c r="C125" t="s">
        <v>55</v>
      </c>
      <c r="D125">
        <v>200.39400000000001</v>
      </c>
      <c r="E125" t="s">
        <v>189</v>
      </c>
      <c r="F125">
        <v>4</v>
      </c>
      <c r="G125" t="s">
        <v>180</v>
      </c>
      <c r="H125" t="str">
        <f>Table2[[#This Row],[Row]]&amp;Table2[[#This Row],[Column]]</f>
        <v>C4</v>
      </c>
      <c r="I125" t="s">
        <v>193</v>
      </c>
    </row>
    <row r="126" spans="1:9">
      <c r="A126" s="7">
        <v>43501</v>
      </c>
      <c r="B126">
        <v>60</v>
      </c>
      <c r="C126" t="s">
        <v>104</v>
      </c>
      <c r="D126">
        <v>218.142</v>
      </c>
      <c r="E126" t="s">
        <v>189</v>
      </c>
      <c r="F126">
        <v>5</v>
      </c>
      <c r="G126" t="s">
        <v>180</v>
      </c>
      <c r="H126" t="str">
        <f>Table2[[#This Row],[Row]]&amp;Table2[[#This Row],[Column]]</f>
        <v>C5</v>
      </c>
      <c r="I126" t="s">
        <v>191</v>
      </c>
    </row>
    <row r="127" spans="1:9">
      <c r="A127" s="7">
        <v>43501</v>
      </c>
      <c r="B127">
        <v>61</v>
      </c>
      <c r="C127" t="s">
        <v>104</v>
      </c>
      <c r="D127">
        <v>24.881999999999998</v>
      </c>
      <c r="E127" t="s">
        <v>189</v>
      </c>
      <c r="F127">
        <v>6</v>
      </c>
      <c r="G127" t="s">
        <v>180</v>
      </c>
      <c r="H127" t="str">
        <f>Table2[[#This Row],[Row]]&amp;Table2[[#This Row],[Column]]</f>
        <v>C6</v>
      </c>
      <c r="I127" t="s">
        <v>191</v>
      </c>
    </row>
    <row r="128" spans="1:9">
      <c r="A128" s="7">
        <v>43501</v>
      </c>
      <c r="B128">
        <v>62</v>
      </c>
      <c r="C128" t="s">
        <v>65</v>
      </c>
      <c r="D128">
        <v>113.86800000000001</v>
      </c>
      <c r="E128" t="s">
        <v>189</v>
      </c>
      <c r="F128">
        <v>7</v>
      </c>
      <c r="G128" t="s">
        <v>180</v>
      </c>
      <c r="H128" t="str">
        <f>Table2[[#This Row],[Row]]&amp;Table2[[#This Row],[Column]]</f>
        <v>C7</v>
      </c>
      <c r="I128" t="s">
        <v>192</v>
      </c>
    </row>
    <row r="129" spans="1:9">
      <c r="A129" s="7">
        <v>43501</v>
      </c>
      <c r="B129">
        <v>63</v>
      </c>
      <c r="C129" t="s">
        <v>66</v>
      </c>
      <c r="D129">
        <v>176.48599999999999</v>
      </c>
      <c r="E129" t="s">
        <v>189</v>
      </c>
      <c r="F129">
        <v>8</v>
      </c>
      <c r="G129" t="s">
        <v>180</v>
      </c>
      <c r="H129" t="str">
        <f>Table2[[#This Row],[Row]]&amp;Table2[[#This Row],[Column]]</f>
        <v>C8</v>
      </c>
      <c r="I129" t="s">
        <v>193</v>
      </c>
    </row>
    <row r="130" spans="1:9">
      <c r="A130" s="7">
        <v>43501</v>
      </c>
      <c r="B130">
        <v>64</v>
      </c>
      <c r="C130" t="s">
        <v>67</v>
      </c>
      <c r="D130">
        <v>150.37799999999999</v>
      </c>
      <c r="E130" t="s">
        <v>189</v>
      </c>
      <c r="F130">
        <v>9</v>
      </c>
      <c r="G130" t="s">
        <v>180</v>
      </c>
      <c r="H130" t="str">
        <f>Table2[[#This Row],[Row]]&amp;Table2[[#This Row],[Column]]</f>
        <v>C9</v>
      </c>
      <c r="I130" t="s">
        <v>191</v>
      </c>
    </row>
    <row r="131" spans="1:9">
      <c r="A131" s="7">
        <v>43501</v>
      </c>
      <c r="B131">
        <v>65</v>
      </c>
      <c r="C131" t="s">
        <v>42</v>
      </c>
      <c r="D131">
        <v>89.16</v>
      </c>
      <c r="E131" t="s">
        <v>189</v>
      </c>
      <c r="F131">
        <v>10</v>
      </c>
      <c r="G131" t="s">
        <v>180</v>
      </c>
      <c r="H131" t="str">
        <f>Table2[[#This Row],[Row]]&amp;Table2[[#This Row],[Column]]</f>
        <v>C10</v>
      </c>
      <c r="I131" t="s">
        <v>191</v>
      </c>
    </row>
    <row r="132" spans="1:9">
      <c r="A132" s="7">
        <v>43501</v>
      </c>
      <c r="B132">
        <v>66</v>
      </c>
      <c r="C132" t="s">
        <v>36</v>
      </c>
      <c r="D132">
        <v>19.012</v>
      </c>
      <c r="E132" t="s">
        <v>189</v>
      </c>
      <c r="F132">
        <v>11</v>
      </c>
      <c r="G132" t="s">
        <v>180</v>
      </c>
      <c r="H132" t="str">
        <f>Table2[[#This Row],[Row]]&amp;Table2[[#This Row],[Column]]</f>
        <v>C11</v>
      </c>
      <c r="I132" t="s">
        <v>193</v>
      </c>
    </row>
    <row r="133" spans="1:9">
      <c r="A133" s="7">
        <v>43501</v>
      </c>
      <c r="B133">
        <v>67</v>
      </c>
      <c r="C133" t="s">
        <v>38</v>
      </c>
      <c r="D133">
        <v>16.146000000000001</v>
      </c>
      <c r="E133" t="s">
        <v>189</v>
      </c>
      <c r="F133">
        <v>12</v>
      </c>
      <c r="G133" t="s">
        <v>180</v>
      </c>
      <c r="H133" t="str">
        <f>Table2[[#This Row],[Row]]&amp;Table2[[#This Row],[Column]]</f>
        <v>C12</v>
      </c>
      <c r="I133" t="s">
        <v>193</v>
      </c>
    </row>
    <row r="134" spans="1:9">
      <c r="A134" s="7">
        <v>43501</v>
      </c>
      <c r="B134">
        <v>68</v>
      </c>
      <c r="C134" t="s">
        <v>32</v>
      </c>
      <c r="D134">
        <v>34.884</v>
      </c>
      <c r="E134" t="s">
        <v>189</v>
      </c>
      <c r="F134">
        <v>1</v>
      </c>
      <c r="G134" t="s">
        <v>181</v>
      </c>
      <c r="H134" t="str">
        <f>Table2[[#This Row],[Row]]&amp;Table2[[#This Row],[Column]]</f>
        <v>D1</v>
      </c>
      <c r="I134" t="s">
        <v>192</v>
      </c>
    </row>
    <row r="135" spans="1:9">
      <c r="A135" s="7">
        <v>43501</v>
      </c>
      <c r="B135">
        <v>69</v>
      </c>
      <c r="C135" t="s">
        <v>127</v>
      </c>
      <c r="D135">
        <v>46.923999999999999</v>
      </c>
      <c r="E135" t="s">
        <v>189</v>
      </c>
      <c r="F135">
        <v>2</v>
      </c>
      <c r="G135" t="s">
        <v>181</v>
      </c>
      <c r="H135" t="str">
        <f>Table2[[#This Row],[Row]]&amp;Table2[[#This Row],[Column]]</f>
        <v>D2</v>
      </c>
      <c r="I135" t="s">
        <v>191</v>
      </c>
    </row>
    <row r="136" spans="1:9">
      <c r="A136" s="7">
        <v>43501</v>
      </c>
      <c r="B136">
        <v>70</v>
      </c>
      <c r="C136" t="s">
        <v>34</v>
      </c>
      <c r="D136">
        <v>20.765999999999998</v>
      </c>
      <c r="E136" t="s">
        <v>189</v>
      </c>
      <c r="F136">
        <v>3</v>
      </c>
      <c r="G136" t="s">
        <v>181</v>
      </c>
      <c r="H136" t="str">
        <f>Table2[[#This Row],[Row]]&amp;Table2[[#This Row],[Column]]</f>
        <v>D3</v>
      </c>
      <c r="I136" t="s">
        <v>191</v>
      </c>
    </row>
    <row r="137" spans="1:9">
      <c r="A137" s="7">
        <v>43501</v>
      </c>
      <c r="B137">
        <v>71</v>
      </c>
      <c r="C137" t="s">
        <v>39</v>
      </c>
      <c r="D137">
        <v>73.52000000000001</v>
      </c>
      <c r="E137" t="s">
        <v>189</v>
      </c>
      <c r="F137">
        <v>4</v>
      </c>
      <c r="G137" t="s">
        <v>181</v>
      </c>
      <c r="H137" t="str">
        <f>Table2[[#This Row],[Row]]&amp;Table2[[#This Row],[Column]]</f>
        <v>D4</v>
      </c>
      <c r="I137" t="s">
        <v>192</v>
      </c>
    </row>
  </sheetData>
  <conditionalFormatting sqref="D2:D137">
    <cfRule type="cellIs" dxfId="13" priority="1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77"/>
  <sheetViews>
    <sheetView topLeftCell="A67" workbookViewId="0">
      <selection activeCell="P1" sqref="P1:P1048576"/>
    </sheetView>
  </sheetViews>
  <sheetFormatPr defaultRowHeight="15"/>
  <cols>
    <col min="1" max="1" width="15" bestFit="1" customWidth="1"/>
    <col min="2" max="2" width="14.85546875" bestFit="1" customWidth="1"/>
    <col min="3" max="3" width="14.140625" hidden="1" customWidth="1"/>
    <col min="4" max="4" width="16" customWidth="1"/>
    <col min="5" max="5" width="15.85546875" hidden="1" customWidth="1"/>
    <col min="6" max="6" width="16.140625" hidden="1" customWidth="1"/>
    <col min="7" max="7" width="17.28515625" hidden="1" customWidth="1"/>
    <col min="8" max="8" width="17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6" max="16" width="15.7109375" customWidth="1"/>
    <col min="18" max="18" width="20.7109375" bestFit="1" customWidth="1"/>
  </cols>
  <sheetData>
    <row r="1" spans="1:19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6" t="s">
        <v>13</v>
      </c>
    </row>
    <row r="2" spans="1:19">
      <c r="A2" s="7">
        <v>43174</v>
      </c>
      <c r="B2">
        <v>7</v>
      </c>
      <c r="C2">
        <v>99</v>
      </c>
      <c r="D2" s="15" t="s">
        <v>72</v>
      </c>
      <c r="E2">
        <v>1.66</v>
      </c>
      <c r="F2">
        <v>0.7</v>
      </c>
      <c r="G2">
        <v>921.4</v>
      </c>
      <c r="H2">
        <v>7.46</v>
      </c>
      <c r="K2" s="8">
        <f>IF(CEILING($S$3/Table1[Estimated Conc],0.5)&gt;45, 45, CEILING($S$3/Table1[Estimated Conc],0.5))</f>
        <v>45</v>
      </c>
      <c r="L2" s="8">
        <f>IF(Table1[Required DNA (µL)]&lt;45, $S$4-Table1[Required DNA (µL)], 0)</f>
        <v>0</v>
      </c>
      <c r="M2" s="9">
        <f>Table1[Required DNA (µL)]*Table1[Estimated Conc]/(Table1[Required DNA (µL)]+Table1[Required Water (µL)])</f>
        <v>7.46</v>
      </c>
      <c r="N2" s="12">
        <f>Table1[Required DNA (µL)]+Table1[Required Water (µL)]</f>
        <v>45</v>
      </c>
    </row>
    <row r="3" spans="1:19">
      <c r="A3" s="7">
        <v>43174</v>
      </c>
      <c r="B3">
        <v>8</v>
      </c>
      <c r="C3">
        <v>100</v>
      </c>
      <c r="D3" s="15" t="s">
        <v>73</v>
      </c>
      <c r="E3">
        <v>1.68</v>
      </c>
      <c r="F3">
        <v>0.78</v>
      </c>
      <c r="G3">
        <v>513.4</v>
      </c>
      <c r="H3">
        <v>7.32</v>
      </c>
      <c r="K3" s="8">
        <f>IF(CEILING($S$3/Table1[Estimated Conc],0.5)&gt;45, 45, CEILING($S$3/Table1[Estimated Conc],0.5))</f>
        <v>45</v>
      </c>
      <c r="L3" s="8">
        <f>IF(Table1[Required DNA (µL)]&lt;45, $S$4-Table1[Required DNA (µL)], 0)</f>
        <v>0</v>
      </c>
      <c r="M3" s="9">
        <f>Table1[Required DNA (µL)]*Table1[Estimated Conc]/(Table1[Required DNA (µL)]+Table1[Required Water (µL)])</f>
        <v>7.3200000000000012</v>
      </c>
      <c r="N3" s="12">
        <f>Table1[Required DNA (µL)]+Table1[Required Water (µL)]</f>
        <v>45</v>
      </c>
      <c r="R3" s="10" t="s">
        <v>16</v>
      </c>
      <c r="S3" s="11">
        <v>500</v>
      </c>
    </row>
    <row r="4" spans="1:19">
      <c r="A4" s="7">
        <v>43174</v>
      </c>
      <c r="B4">
        <v>10</v>
      </c>
      <c r="C4">
        <v>101</v>
      </c>
      <c r="D4" s="15" t="s">
        <v>74</v>
      </c>
      <c r="E4">
        <v>1.7</v>
      </c>
      <c r="F4">
        <v>0.7</v>
      </c>
      <c r="G4">
        <v>743.36</v>
      </c>
      <c r="H4">
        <v>22.3</v>
      </c>
      <c r="K4" s="8">
        <f>IF(CEILING($S$3/Table1[Estimated Conc],0.5)&gt;45, 45, CEILING($S$3/Table1[Estimated Conc],0.5))</f>
        <v>22.5</v>
      </c>
      <c r="L4" s="8">
        <f>IF(Table1[Required DNA (µL)]&lt;45, $S$4-Table1[Required DNA (µL)], 0)</f>
        <v>27.5</v>
      </c>
      <c r="M4" s="9">
        <f>Table1[Required DNA (µL)]*Table1[Estimated Conc]/(Table1[Required DNA (µL)]+Table1[Required Water (µL)])</f>
        <v>10.035</v>
      </c>
      <c r="N4" s="12">
        <f>Table1[Required DNA (µL)]+Table1[Required Water (µL)]</f>
        <v>50</v>
      </c>
      <c r="R4" s="11" t="s">
        <v>18</v>
      </c>
      <c r="S4" s="11">
        <v>50</v>
      </c>
    </row>
    <row r="5" spans="1:19">
      <c r="A5" s="7">
        <v>43174</v>
      </c>
      <c r="B5">
        <v>1</v>
      </c>
      <c r="C5">
        <v>93</v>
      </c>
      <c r="D5" s="15" t="s">
        <v>93</v>
      </c>
      <c r="E5">
        <v>1.78</v>
      </c>
      <c r="F5">
        <v>0.92</v>
      </c>
      <c r="G5">
        <v>990.16</v>
      </c>
      <c r="H5">
        <v>10.1</v>
      </c>
      <c r="K5" s="8">
        <v>40</v>
      </c>
      <c r="L5" s="8">
        <v>0</v>
      </c>
      <c r="M5" s="9">
        <f>Table1[Required DNA (µL)]*Table1[Estimated Conc]/(Table1[Required DNA (µL)]+Table1[Required Water (µL)])</f>
        <v>10.1</v>
      </c>
      <c r="N5" s="12">
        <f>Table1[Required DNA (µL)]+Table1[Required Water (µL)]</f>
        <v>40</v>
      </c>
    </row>
    <row r="6" spans="1:19">
      <c r="A6" s="7">
        <v>43174</v>
      </c>
      <c r="B6">
        <v>4</v>
      </c>
      <c r="C6">
        <v>96</v>
      </c>
      <c r="D6" s="15" t="s">
        <v>94</v>
      </c>
      <c r="E6">
        <v>1.76</v>
      </c>
      <c r="F6">
        <v>0.76</v>
      </c>
      <c r="G6">
        <v>679.36</v>
      </c>
      <c r="H6">
        <v>8.0399999999999991</v>
      </c>
      <c r="K6" s="8">
        <f>IF(CEILING($S$3/Table1[Estimated Conc],0.5)&gt;45, 45, CEILING($S$3/Table1[Estimated Conc],0.5))</f>
        <v>45</v>
      </c>
      <c r="L6" s="8">
        <f>IF(Table1[Required DNA (µL)]&lt;45, $S$4-Table1[Required DNA (µL)], 0)</f>
        <v>0</v>
      </c>
      <c r="M6" s="9">
        <f>Table1[Required DNA (µL)]*Table1[Estimated Conc]/(Table1[Required DNA (µL)]+Table1[Required Water (µL)])</f>
        <v>8.0399999999999991</v>
      </c>
      <c r="N6" s="12">
        <f>Table1[Required DNA (µL)]+Table1[Required Water (µL)]</f>
        <v>45</v>
      </c>
    </row>
    <row r="7" spans="1:19">
      <c r="A7" s="7">
        <v>43174</v>
      </c>
      <c r="B7">
        <v>5</v>
      </c>
      <c r="C7">
        <v>97</v>
      </c>
      <c r="D7" s="15" t="s">
        <v>95</v>
      </c>
      <c r="E7">
        <v>1.71</v>
      </c>
      <c r="F7">
        <v>0.88</v>
      </c>
      <c r="G7">
        <v>579.59</v>
      </c>
      <c r="H7">
        <v>6.04</v>
      </c>
      <c r="K7" s="8">
        <f>IF(CEILING($S$3/Table1[Estimated Conc],0.5)&gt;45, 45, CEILING($S$3/Table1[Estimated Conc],0.5))</f>
        <v>45</v>
      </c>
      <c r="L7" s="8">
        <f>IF(Table1[Required DNA (µL)]&lt;45, $S$4-Table1[Required DNA (µL)], 0)</f>
        <v>0</v>
      </c>
      <c r="M7" s="9">
        <f>Table1[Required DNA (µL)]*Table1[Estimated Conc]/(Table1[Required DNA (µL)]+Table1[Required Water (µL)])</f>
        <v>6.04</v>
      </c>
      <c r="N7" s="12">
        <f>Table1[Required DNA (µL)]+Table1[Required Water (µL)]</f>
        <v>45</v>
      </c>
    </row>
    <row r="8" spans="1:19">
      <c r="A8" s="7">
        <v>43174</v>
      </c>
      <c r="B8">
        <v>2</v>
      </c>
      <c r="C8">
        <v>94</v>
      </c>
      <c r="D8" s="15" t="s">
        <v>96</v>
      </c>
      <c r="E8">
        <v>1.69</v>
      </c>
      <c r="F8">
        <v>0.79</v>
      </c>
      <c r="G8">
        <v>523.16</v>
      </c>
      <c r="H8">
        <v>7.15</v>
      </c>
      <c r="K8" s="8">
        <f>IF(CEILING($S$3/Table1[Estimated Conc],0.5)&gt;45, 45, CEILING($S$3/Table1[Estimated Conc],0.5))</f>
        <v>45</v>
      </c>
      <c r="L8" s="8">
        <f>IF(Table1[Required DNA (µL)]&lt;45, $S$4-Table1[Required DNA (µL)], 0)</f>
        <v>0</v>
      </c>
      <c r="M8" s="9">
        <f>Table1[Required DNA (µL)]*Table1[Estimated Conc]/(Table1[Required DNA (µL)]+Table1[Required Water (µL)])</f>
        <v>7.15</v>
      </c>
      <c r="N8" s="12">
        <f>Table1[Required DNA (µL)]+Table1[Required Water (µL)]</f>
        <v>45</v>
      </c>
    </row>
    <row r="9" spans="1:19">
      <c r="A9" s="7">
        <v>43174</v>
      </c>
      <c r="B9">
        <v>3</v>
      </c>
      <c r="C9">
        <v>95</v>
      </c>
      <c r="D9" s="15" t="s">
        <v>97</v>
      </c>
      <c r="E9">
        <v>1.7</v>
      </c>
      <c r="F9">
        <v>0.84</v>
      </c>
      <c r="G9">
        <v>525.05999999999995</v>
      </c>
      <c r="H9">
        <v>13</v>
      </c>
      <c r="K9" s="8">
        <f>IF(CEILING($S$3/Table1[Estimated Conc],0.5)&gt;45, 45, CEILING($S$3/Table1[Estimated Conc],0.5))</f>
        <v>38.5</v>
      </c>
      <c r="L9" s="8">
        <f>IF(Table1[Required DNA (µL)]&lt;45, $S$4-Table1[Required DNA (µL)], 0)</f>
        <v>11.5</v>
      </c>
      <c r="M9" s="9">
        <f>Table1[Required DNA (µL)]*Table1[Estimated Conc]/(Table1[Required DNA (µL)]+Table1[Required Water (µL)])</f>
        <v>10.01</v>
      </c>
      <c r="N9" s="12">
        <f>Table1[Required DNA (µL)]+Table1[Required Water (µL)]</f>
        <v>50</v>
      </c>
    </row>
    <row r="10" spans="1:19">
      <c r="A10" s="7">
        <v>43174</v>
      </c>
      <c r="B10">
        <v>6</v>
      </c>
      <c r="C10">
        <v>98</v>
      </c>
      <c r="D10" s="15" t="s">
        <v>98</v>
      </c>
      <c r="E10">
        <v>1.76</v>
      </c>
      <c r="F10">
        <v>0.8</v>
      </c>
      <c r="G10">
        <v>746.92</v>
      </c>
      <c r="H10">
        <v>14.3</v>
      </c>
      <c r="K10" s="8">
        <f>IF(CEILING($S$3/Table1[Estimated Conc],0.5)&gt;45, 45, CEILING($S$3/Table1[Estimated Conc],0.5))</f>
        <v>35</v>
      </c>
      <c r="L10" s="8">
        <f>IF(Table1[Required DNA (µL)]&lt;45, $S$4-Table1[Required DNA (µL)], 0)</f>
        <v>15</v>
      </c>
      <c r="M10" s="9">
        <f>Table1[Required DNA (µL)]*Table1[Estimated Conc]/(Table1[Required DNA (µL)]+Table1[Required Water (µL)])</f>
        <v>10.01</v>
      </c>
      <c r="N10" s="12">
        <f>Table1[Required DNA (µL)]+Table1[Required Water (µL)]</f>
        <v>50</v>
      </c>
    </row>
    <row r="11" spans="1:19">
      <c r="A11" s="7">
        <v>43174</v>
      </c>
      <c r="B11">
        <v>18</v>
      </c>
      <c r="C11">
        <v>107</v>
      </c>
      <c r="D11" s="15" t="s">
        <v>108</v>
      </c>
      <c r="E11">
        <v>1.87</v>
      </c>
      <c r="F11">
        <v>1.36</v>
      </c>
      <c r="G11">
        <v>2527.92</v>
      </c>
      <c r="H11">
        <v>38.1</v>
      </c>
      <c r="K11" s="8">
        <f>IF(CEILING($S$3/Table1[Estimated Conc],0.5)&gt;45, 45, CEILING($S$3/Table1[Estimated Conc],0.5))</f>
        <v>13.5</v>
      </c>
      <c r="L11" s="8">
        <f>IF(Table1[Required DNA (µL)]&lt;45, $S$4-Table1[Required DNA (µL)], 0)</f>
        <v>36.5</v>
      </c>
      <c r="M11" s="9">
        <f>Table1[Required DNA (µL)]*Table1[Estimated Conc]/(Table1[Required DNA (µL)]+Table1[Required Water (µL)])</f>
        <v>10.287000000000001</v>
      </c>
      <c r="N11" s="12">
        <f>Table1[Required DNA (µL)]+Table1[Required Water (µL)]</f>
        <v>50</v>
      </c>
    </row>
    <row r="12" spans="1:19">
      <c r="A12" s="7">
        <v>43174</v>
      </c>
      <c r="B12">
        <v>15</v>
      </c>
      <c r="C12">
        <v>106</v>
      </c>
      <c r="D12" s="15" t="s">
        <v>122</v>
      </c>
      <c r="E12">
        <v>1.82</v>
      </c>
      <c r="F12">
        <v>0.98</v>
      </c>
      <c r="G12">
        <v>1449.71</v>
      </c>
      <c r="H12">
        <v>43.3</v>
      </c>
      <c r="K12" s="8">
        <f>IF(CEILING($S$3/Table1[Estimated Conc],0.5)&gt;45, 45, CEILING($S$3/Table1[Estimated Conc],0.5))</f>
        <v>12</v>
      </c>
      <c r="L12" s="8">
        <f>IF(Table1[Required DNA (µL)]&lt;45, $S$4-Table1[Required DNA (µL)], 0)</f>
        <v>38</v>
      </c>
      <c r="M12" s="9">
        <f>Table1[Required DNA (µL)]*Table1[Estimated Conc]/(Table1[Required DNA (µL)]+Table1[Required Water (µL)])</f>
        <v>10.391999999999998</v>
      </c>
      <c r="N12" s="12">
        <f>Table1[Required DNA (µL)]+Table1[Required Water (µL)]</f>
        <v>50</v>
      </c>
    </row>
    <row r="13" spans="1:19">
      <c r="A13" s="7">
        <v>43174</v>
      </c>
      <c r="B13">
        <v>13</v>
      </c>
      <c r="C13">
        <v>104</v>
      </c>
      <c r="D13" s="15" t="s">
        <v>124</v>
      </c>
      <c r="E13">
        <v>1.78</v>
      </c>
      <c r="F13">
        <v>0.88</v>
      </c>
      <c r="G13">
        <v>877.06</v>
      </c>
      <c r="H13">
        <v>23.7</v>
      </c>
      <c r="K13" s="8">
        <f>IF(CEILING($S$3/Table1[Estimated Conc],0.5)&gt;45, 45, CEILING($S$3/Table1[Estimated Conc],0.5))</f>
        <v>21.5</v>
      </c>
      <c r="L13" s="8">
        <f>IF(Table1[Required DNA (µL)]&lt;45, $S$4-Table1[Required DNA (µL)], 0)</f>
        <v>28.5</v>
      </c>
      <c r="M13" s="9">
        <f>Table1[Required DNA (µL)]*Table1[Estimated Conc]/(Table1[Required DNA (µL)]+Table1[Required Water (µL)])</f>
        <v>10.191000000000001</v>
      </c>
      <c r="N13" s="12">
        <f>Table1[Required DNA (µL)]+Table1[Required Water (µL)]</f>
        <v>50</v>
      </c>
    </row>
    <row r="14" spans="1:19">
      <c r="A14" s="7">
        <v>43174</v>
      </c>
      <c r="B14">
        <v>19</v>
      </c>
      <c r="C14">
        <v>108</v>
      </c>
      <c r="D14" s="15" t="s">
        <v>125</v>
      </c>
      <c r="E14">
        <v>1.88</v>
      </c>
      <c r="F14">
        <v>1.39</v>
      </c>
      <c r="G14">
        <v>2490.38</v>
      </c>
      <c r="H14">
        <v>36.9</v>
      </c>
      <c r="K14" s="8">
        <f>IF(CEILING($S$3/Table1[Estimated Conc],0.5)&gt;45, 45, CEILING($S$3/Table1[Estimated Conc],0.5))</f>
        <v>14</v>
      </c>
      <c r="L14" s="8">
        <f>IF(Table1[Required DNA (µL)]&lt;45, $S$4-Table1[Required DNA (µL)], 0)</f>
        <v>36</v>
      </c>
      <c r="M14" s="9">
        <f>Table1[Required DNA (µL)]*Table1[Estimated Conc]/(Table1[Required DNA (µL)]+Table1[Required Water (µL)])</f>
        <v>10.332000000000001</v>
      </c>
      <c r="N14" s="12">
        <f>Table1[Required DNA (µL)]+Table1[Required Water (µL)]</f>
        <v>50</v>
      </c>
    </row>
    <row r="15" spans="1:19">
      <c r="A15" s="7">
        <v>43174</v>
      </c>
      <c r="B15">
        <v>20</v>
      </c>
      <c r="C15">
        <v>109</v>
      </c>
      <c r="D15" s="15" t="s">
        <v>126</v>
      </c>
      <c r="E15">
        <v>1.84</v>
      </c>
      <c r="F15">
        <v>1.46</v>
      </c>
      <c r="G15">
        <v>3443.06</v>
      </c>
      <c r="H15">
        <v>43</v>
      </c>
      <c r="K15" s="8">
        <f>IF(CEILING($S$3/Table1[Estimated Conc],0.5)&gt;45, 45, CEILING($S$3/Table1[Estimated Conc],0.5))</f>
        <v>12</v>
      </c>
      <c r="L15" s="8">
        <f>IF(Table1[Required DNA (µL)]&lt;45, $S$4-Table1[Required DNA (µL)], 0)</f>
        <v>38</v>
      </c>
      <c r="M15" s="9">
        <f>Table1[Required DNA (µL)]*Table1[Estimated Conc]/(Table1[Required DNA (µL)]+Table1[Required Water (µL)])</f>
        <v>10.32</v>
      </c>
      <c r="N15" s="12">
        <f>Table1[Required DNA (µL)]+Table1[Required Water (µL)]</f>
        <v>50</v>
      </c>
    </row>
    <row r="16" spans="1:19">
      <c r="A16" s="7">
        <v>43174</v>
      </c>
      <c r="B16">
        <v>12</v>
      </c>
      <c r="C16">
        <v>103</v>
      </c>
      <c r="D16" s="15" t="s">
        <v>127</v>
      </c>
      <c r="E16">
        <v>1.77</v>
      </c>
      <c r="F16">
        <v>0.88</v>
      </c>
      <c r="G16">
        <v>801.13</v>
      </c>
      <c r="H16">
        <v>33.6</v>
      </c>
      <c r="K16" s="8">
        <f>IF(CEILING($S$3/Table1[Estimated Conc],0.5)&gt;45, 45, CEILING($S$3/Table1[Estimated Conc],0.5))</f>
        <v>15</v>
      </c>
      <c r="L16" s="8">
        <f>IF(Table1[Required DNA (µL)]&lt;45, $S$4-Table1[Required DNA (µL)], 0)</f>
        <v>35</v>
      </c>
      <c r="M16" s="9">
        <f>Table1[Required DNA (µL)]*Table1[Estimated Conc]/(Table1[Required DNA (µL)]+Table1[Required Water (µL)])</f>
        <v>10.08</v>
      </c>
      <c r="N16" s="12">
        <f>Table1[Required DNA (µL)]+Table1[Required Water (µL)]</f>
        <v>50</v>
      </c>
    </row>
    <row r="17" spans="1:14">
      <c r="A17" s="7">
        <v>43174</v>
      </c>
      <c r="B17">
        <v>14</v>
      </c>
      <c r="C17">
        <v>105</v>
      </c>
      <c r="D17" s="15" t="s">
        <v>128</v>
      </c>
      <c r="E17">
        <v>1.71</v>
      </c>
      <c r="F17">
        <v>0.73</v>
      </c>
      <c r="G17">
        <v>744.1</v>
      </c>
      <c r="H17">
        <v>37.299999999999997</v>
      </c>
      <c r="K17" s="8">
        <f>IF(CEILING($S$3/Table1[Estimated Conc],0.5)&gt;45, 45, CEILING($S$3/Table1[Estimated Conc],0.5))</f>
        <v>13.5</v>
      </c>
      <c r="L17" s="8">
        <f>IF(Table1[Required DNA (µL)]&lt;45, $S$4-Table1[Required DNA (µL)], 0)</f>
        <v>36.5</v>
      </c>
      <c r="M17" s="9">
        <f>Table1[Required DNA (µL)]*Table1[Estimated Conc]/(Table1[Required DNA (µL)]+Table1[Required Water (µL)])</f>
        <v>10.071</v>
      </c>
      <c r="N17" s="12">
        <f>Table1[Required DNA (µL)]+Table1[Required Water (µL)]</f>
        <v>50</v>
      </c>
    </row>
    <row r="18" spans="1:14">
      <c r="A18" s="7">
        <v>43174</v>
      </c>
      <c r="B18">
        <v>21</v>
      </c>
      <c r="C18">
        <v>110</v>
      </c>
      <c r="D18" s="15" t="s">
        <v>147</v>
      </c>
      <c r="E18">
        <v>1.85</v>
      </c>
      <c r="F18">
        <v>1.57</v>
      </c>
      <c r="G18">
        <v>3563.35</v>
      </c>
      <c r="H18">
        <v>42.3</v>
      </c>
      <c r="K18" s="8">
        <f>IF(CEILING($S$3/Table1[Estimated Conc],0.5)&gt;45, 45, CEILING($S$3/Table1[Estimated Conc],0.5))</f>
        <v>12</v>
      </c>
      <c r="L18" s="8">
        <f>IF(Table1[Required DNA (µL)]&lt;45, $S$4-Table1[Required DNA (µL)], 0)</f>
        <v>38</v>
      </c>
      <c r="M18" s="9">
        <f>Table1[Required DNA (µL)]*Table1[Estimated Conc]/(Table1[Required DNA (µL)]+Table1[Required Water (µL)])</f>
        <v>10.151999999999999</v>
      </c>
      <c r="N18" s="12">
        <f>Table1[Required DNA (µL)]+Table1[Required Water (µL)]</f>
        <v>50</v>
      </c>
    </row>
    <row r="19" spans="1:14">
      <c r="A19" s="7">
        <v>43174</v>
      </c>
      <c r="B19">
        <v>22</v>
      </c>
      <c r="C19">
        <v>111</v>
      </c>
      <c r="D19" s="15" t="s">
        <v>149</v>
      </c>
      <c r="E19">
        <v>1.84</v>
      </c>
      <c r="F19">
        <v>1.23</v>
      </c>
      <c r="G19">
        <v>1895.53</v>
      </c>
      <c r="H19">
        <v>37.1</v>
      </c>
      <c r="K19" s="8">
        <f>IF(CEILING($S$3/Table1[Estimated Conc],0.5)&gt;45, 45, CEILING($S$3/Table1[Estimated Conc],0.5))</f>
        <v>13.5</v>
      </c>
      <c r="L19" s="8">
        <f>IF(Table1[Required DNA (µL)]&lt;45, $S$4-Table1[Required DNA (µL)], 0)</f>
        <v>36.5</v>
      </c>
      <c r="M19" s="9">
        <f>Table1[Required DNA (µL)]*Table1[Estimated Conc]/(Table1[Required DNA (µL)]+Table1[Required Water (µL)])</f>
        <v>10.017000000000001</v>
      </c>
      <c r="N19" s="12">
        <f>Table1[Required DNA (µL)]+Table1[Required Water (µL)]</f>
        <v>50</v>
      </c>
    </row>
    <row r="20" spans="1:14">
      <c r="A20" s="7">
        <v>43174</v>
      </c>
      <c r="B20">
        <v>11</v>
      </c>
      <c r="C20">
        <v>102</v>
      </c>
      <c r="D20" s="15" t="s">
        <v>152</v>
      </c>
      <c r="E20">
        <v>1.85</v>
      </c>
      <c r="F20">
        <v>1.23</v>
      </c>
      <c r="G20">
        <v>1399.29</v>
      </c>
      <c r="H20">
        <v>39.1</v>
      </c>
      <c r="K20" s="8">
        <f>IF(CEILING($S$3/Table1[Estimated Conc],0.5)&gt;45, 45, CEILING($S$3/Table1[Estimated Conc],0.5))</f>
        <v>13</v>
      </c>
      <c r="L20" s="8">
        <f>IF(Table1[Required DNA (µL)]&lt;45, $S$4-Table1[Required DNA (µL)], 0)</f>
        <v>37</v>
      </c>
      <c r="M20" s="9">
        <f>Table1[Required DNA (µL)]*Table1[Estimated Conc]/(Table1[Required DNA (µL)]+Table1[Required Water (µL)])</f>
        <v>10.166</v>
      </c>
      <c r="N20" s="12">
        <f>Table1[Required DNA (µL)]+Table1[Required Water (µL)]</f>
        <v>50</v>
      </c>
    </row>
    <row r="21" spans="1:14">
      <c r="A21" s="7">
        <v>43181</v>
      </c>
      <c r="B21">
        <v>33</v>
      </c>
      <c r="C21">
        <v>116</v>
      </c>
      <c r="D21" s="15" t="s">
        <v>114</v>
      </c>
      <c r="E21">
        <v>1.91</v>
      </c>
      <c r="F21">
        <v>1.47</v>
      </c>
      <c r="G21">
        <v>2018.76</v>
      </c>
      <c r="H21">
        <v>37.5</v>
      </c>
      <c r="K21" s="8">
        <f>IF(CEILING($S$3/Table1[Estimated Conc],0.5)&gt;45, 45, CEILING($S$3/Table1[Estimated Conc],0.5))</f>
        <v>13.5</v>
      </c>
      <c r="L21" s="8">
        <f>IF(Table1[Required DNA (µL)]&lt;45, $S$4-Table1[Required DNA (µL)], 0)</f>
        <v>36.5</v>
      </c>
      <c r="M21" s="9">
        <f>Table1[Required DNA (µL)]*Table1[Estimated Conc]/(Table1[Required DNA (µL)]+Table1[Required Water (µL)])</f>
        <v>10.125</v>
      </c>
      <c r="N21" s="12">
        <f>Table1[Required DNA (µL)]+Table1[Required Water (µL)]</f>
        <v>50</v>
      </c>
    </row>
    <row r="22" spans="1:14">
      <c r="A22" s="7">
        <v>43181</v>
      </c>
      <c r="B22">
        <v>34</v>
      </c>
      <c r="C22">
        <v>117</v>
      </c>
      <c r="D22" s="15" t="s">
        <v>123</v>
      </c>
      <c r="E22">
        <v>1.93</v>
      </c>
      <c r="F22">
        <v>1.38</v>
      </c>
      <c r="G22">
        <v>1799.16</v>
      </c>
      <c r="H22">
        <v>29.5</v>
      </c>
      <c r="K22" s="8">
        <f>IF(CEILING($S$3/Table1[Estimated Conc],0.5)&gt;45, 45, CEILING($S$3/Table1[Estimated Conc],0.5))</f>
        <v>17</v>
      </c>
      <c r="L22" s="8">
        <f>IF(Table1[Required DNA (µL)]&lt;45, $S$4-Table1[Required DNA (µL)], 0)</f>
        <v>33</v>
      </c>
      <c r="M22" s="9">
        <f>Table1[Required DNA (µL)]*Table1[Estimated Conc]/(Table1[Required DNA (µL)]+Table1[Required Water (µL)])</f>
        <v>10.029999999999999</v>
      </c>
      <c r="N22" s="12">
        <f>Table1[Required DNA (µL)]+Table1[Required Water (µL)]</f>
        <v>50</v>
      </c>
    </row>
    <row r="23" spans="1:14">
      <c r="A23" s="7">
        <v>43181</v>
      </c>
      <c r="B23">
        <v>29</v>
      </c>
      <c r="C23">
        <v>113</v>
      </c>
      <c r="D23" s="15" t="s">
        <v>129</v>
      </c>
      <c r="E23">
        <v>1.9</v>
      </c>
      <c r="F23">
        <v>1.48</v>
      </c>
      <c r="G23">
        <v>2268.7399999999998</v>
      </c>
      <c r="H23">
        <v>35.6</v>
      </c>
      <c r="K23" s="8">
        <f>IF(CEILING($S$3/Table1[Estimated Conc],0.5)&gt;45, 45, CEILING($S$3/Table1[Estimated Conc],0.5))</f>
        <v>14.5</v>
      </c>
      <c r="L23" s="8">
        <f>IF(Table1[Required DNA (µL)]&lt;45, $S$4-Table1[Required DNA (µL)], 0)</f>
        <v>35.5</v>
      </c>
      <c r="M23" s="9">
        <f>Table1[Required DNA (µL)]*Table1[Estimated Conc]/(Table1[Required DNA (µL)]+Table1[Required Water (µL)])</f>
        <v>10.324000000000002</v>
      </c>
      <c r="N23" s="12">
        <f>Table1[Required DNA (µL)]+Table1[Required Water (µL)]</f>
        <v>50</v>
      </c>
    </row>
    <row r="24" spans="1:14">
      <c r="A24" s="7">
        <v>43181</v>
      </c>
      <c r="B24">
        <v>36</v>
      </c>
      <c r="C24">
        <v>118</v>
      </c>
      <c r="D24" s="15" t="s">
        <v>131</v>
      </c>
      <c r="E24">
        <v>1.91</v>
      </c>
      <c r="F24">
        <v>1.35</v>
      </c>
      <c r="G24">
        <v>1602.96</v>
      </c>
      <c r="H24">
        <v>35.700000000000003</v>
      </c>
      <c r="K24" s="8">
        <f>IF(CEILING($S$3/Table1[Estimated Conc],0.5)&gt;45, 45, CEILING($S$3/Table1[Estimated Conc],0.5))</f>
        <v>14.5</v>
      </c>
      <c r="L24" s="8">
        <f>IF(Table1[Required DNA (µL)]&lt;45, $S$4-Table1[Required DNA (µL)], 0)</f>
        <v>35.5</v>
      </c>
      <c r="M24" s="9">
        <f>Table1[Required DNA (µL)]*Table1[Estimated Conc]/(Table1[Required DNA (µL)]+Table1[Required Water (µL)])</f>
        <v>10.353000000000002</v>
      </c>
      <c r="N24" s="12">
        <f>Table1[Required DNA (µL)]+Table1[Required Water (µL)]</f>
        <v>50</v>
      </c>
    </row>
    <row r="25" spans="1:14">
      <c r="A25" s="7">
        <v>43181</v>
      </c>
      <c r="B25">
        <v>28</v>
      </c>
      <c r="C25">
        <v>112</v>
      </c>
      <c r="D25" s="15" t="s">
        <v>132</v>
      </c>
      <c r="E25">
        <v>1.88</v>
      </c>
      <c r="F25">
        <v>1.44</v>
      </c>
      <c r="G25">
        <v>2185.5</v>
      </c>
      <c r="H25">
        <v>39.9</v>
      </c>
      <c r="K25" s="8">
        <f>IF(CEILING($S$3/Table1[Estimated Conc],0.5)&gt;45, 45, CEILING($S$3/Table1[Estimated Conc],0.5))</f>
        <v>13</v>
      </c>
      <c r="L25" s="8">
        <f>IF(Table1[Required DNA (µL)]&lt;45, $S$4-Table1[Required DNA (µL)], 0)</f>
        <v>37</v>
      </c>
      <c r="M25" s="9">
        <f>Table1[Required DNA (µL)]*Table1[Estimated Conc]/(Table1[Required DNA (µL)]+Table1[Required Water (µL)])</f>
        <v>10.373999999999999</v>
      </c>
      <c r="N25" s="12">
        <f>Table1[Required DNA (µL)]+Table1[Required Water (µL)]</f>
        <v>50</v>
      </c>
    </row>
    <row r="26" spans="1:14">
      <c r="A26" s="7">
        <v>43181</v>
      </c>
      <c r="B26">
        <v>30</v>
      </c>
      <c r="C26">
        <v>114</v>
      </c>
      <c r="D26" s="15" t="s">
        <v>133</v>
      </c>
      <c r="E26">
        <v>1.96</v>
      </c>
      <c r="F26">
        <v>1.74</v>
      </c>
      <c r="G26">
        <v>2215.54</v>
      </c>
      <c r="H26">
        <v>31.8</v>
      </c>
      <c r="K26" s="8">
        <f>IF(CEILING($S$3/Table1[Estimated Conc],0.5)&gt;45, 45, CEILING($S$3/Table1[Estimated Conc],0.5))</f>
        <v>16</v>
      </c>
      <c r="L26" s="8">
        <f>IF(Table1[Required DNA (µL)]&lt;45, $S$4-Table1[Required DNA (µL)], 0)</f>
        <v>34</v>
      </c>
      <c r="M26" s="9">
        <f>Table1[Required DNA (µL)]*Table1[Estimated Conc]/(Table1[Required DNA (µL)]+Table1[Required Water (µL)])</f>
        <v>10.176</v>
      </c>
      <c r="N26" s="12">
        <f>Table1[Required DNA (µL)]+Table1[Required Water (µL)]</f>
        <v>50</v>
      </c>
    </row>
    <row r="27" spans="1:14">
      <c r="A27" s="7">
        <v>43181</v>
      </c>
      <c r="B27">
        <v>32</v>
      </c>
      <c r="C27">
        <v>115</v>
      </c>
      <c r="D27" s="15" t="s">
        <v>134</v>
      </c>
      <c r="E27">
        <v>1.62</v>
      </c>
      <c r="F27">
        <v>0.75</v>
      </c>
      <c r="G27">
        <v>443.84</v>
      </c>
      <c r="H27">
        <v>41.2</v>
      </c>
      <c r="K27" s="8">
        <f>IF(CEILING($S$3/Table1[Estimated Conc],0.5)&gt;45, 45, CEILING($S$3/Table1[Estimated Conc],0.5))</f>
        <v>12.5</v>
      </c>
      <c r="L27" s="8">
        <f>IF(Table1[Required DNA (µL)]&lt;45, $S$4-Table1[Required DNA (µL)], 0)</f>
        <v>37.5</v>
      </c>
      <c r="M27" s="9">
        <f>Table1[Required DNA (µL)]*Table1[Estimated Conc]/(Table1[Required DNA (µL)]+Table1[Required Water (µL)])</f>
        <v>10.3</v>
      </c>
      <c r="N27" s="12">
        <f>Table1[Required DNA (µL)]+Table1[Required Water (µL)]</f>
        <v>50</v>
      </c>
    </row>
    <row r="28" spans="1:14">
      <c r="A28" s="7">
        <v>43181</v>
      </c>
      <c r="B28">
        <v>48</v>
      </c>
      <c r="C28">
        <v>130</v>
      </c>
      <c r="D28" s="15" t="s">
        <v>135</v>
      </c>
      <c r="E28">
        <v>1.83</v>
      </c>
      <c r="F28">
        <v>1.08</v>
      </c>
      <c r="G28">
        <v>1108.1500000000001</v>
      </c>
      <c r="H28">
        <v>25.8</v>
      </c>
      <c r="K28" s="8">
        <f>IF(CEILING($S$3/Table1[Estimated Conc],0.5)&gt;45, 45, CEILING($S$3/Table1[Estimated Conc],0.5))</f>
        <v>19.5</v>
      </c>
      <c r="L28" s="8">
        <f>IF(Table1[Required DNA (µL)]&lt;45, $S$4-Table1[Required DNA (µL)], 0)</f>
        <v>30.5</v>
      </c>
      <c r="M28" s="9">
        <f>Table1[Required DNA (µL)]*Table1[Estimated Conc]/(Table1[Required DNA (µL)]+Table1[Required Water (µL)])</f>
        <v>10.062000000000001</v>
      </c>
      <c r="N28" s="12">
        <f>Table1[Required DNA (µL)]+Table1[Required Water (µL)]</f>
        <v>50</v>
      </c>
    </row>
    <row r="29" spans="1:14">
      <c r="A29" s="7">
        <v>43181</v>
      </c>
      <c r="B29">
        <v>47</v>
      </c>
      <c r="C29">
        <v>129</v>
      </c>
      <c r="D29" s="15" t="s">
        <v>136</v>
      </c>
      <c r="E29">
        <v>1.9</v>
      </c>
      <c r="F29">
        <v>1.4</v>
      </c>
      <c r="G29">
        <v>1924.16</v>
      </c>
      <c r="H29">
        <v>26.4</v>
      </c>
      <c r="K29" s="8">
        <f>IF(CEILING($S$3/Table1[Estimated Conc],0.5)&gt;45, 45, CEILING($S$3/Table1[Estimated Conc],0.5))</f>
        <v>19</v>
      </c>
      <c r="L29" s="8">
        <f>IF(Table1[Required DNA (µL)]&lt;45, $S$4-Table1[Required DNA (µL)], 0)</f>
        <v>31</v>
      </c>
      <c r="M29" s="9">
        <f>Table1[Required DNA (µL)]*Table1[Estimated Conc]/(Table1[Required DNA (µL)]+Table1[Required Water (µL)])</f>
        <v>10.032</v>
      </c>
      <c r="N29" s="12">
        <f>Table1[Required DNA (µL)]+Table1[Required Water (µL)]</f>
        <v>50</v>
      </c>
    </row>
    <row r="30" spans="1:14">
      <c r="A30" s="7">
        <v>43181</v>
      </c>
      <c r="B30">
        <v>46</v>
      </c>
      <c r="C30">
        <v>128</v>
      </c>
      <c r="D30" s="15" t="s">
        <v>137</v>
      </c>
      <c r="E30">
        <v>1.88</v>
      </c>
      <c r="F30">
        <v>1.34</v>
      </c>
      <c r="G30">
        <v>1894.19</v>
      </c>
      <c r="H30">
        <v>25.2</v>
      </c>
      <c r="K30" s="8">
        <f>IF(CEILING($S$3/Table1[Estimated Conc],0.5)&gt;45, 45, CEILING($S$3/Table1[Estimated Conc],0.5))</f>
        <v>20</v>
      </c>
      <c r="L30" s="8">
        <f>IF(Table1[Required DNA (µL)]&lt;45, $S$4-Table1[Required DNA (µL)], 0)</f>
        <v>30</v>
      </c>
      <c r="M30" s="9">
        <f>Table1[Required DNA (µL)]*Table1[Estimated Conc]/(Table1[Required DNA (µL)]+Table1[Required Water (µL)])</f>
        <v>10.08</v>
      </c>
      <c r="N30" s="12">
        <f>Table1[Required DNA (µL)]+Table1[Required Water (µL)]</f>
        <v>50</v>
      </c>
    </row>
    <row r="31" spans="1:14">
      <c r="A31" s="7">
        <v>43181</v>
      </c>
      <c r="B31">
        <v>45</v>
      </c>
      <c r="C31">
        <v>127</v>
      </c>
      <c r="D31" s="15" t="s">
        <v>138</v>
      </c>
      <c r="E31">
        <v>1.24</v>
      </c>
      <c r="F31">
        <v>0.32</v>
      </c>
      <c r="G31">
        <v>181.41</v>
      </c>
      <c r="H31">
        <v>7.43</v>
      </c>
      <c r="K31" s="8">
        <f>IF(CEILING($S$3/Table1[Estimated Conc],0.5)&gt;45, 45, CEILING($S$3/Table1[Estimated Conc],0.5))</f>
        <v>45</v>
      </c>
      <c r="L31" s="8">
        <f>IF(Table1[Required DNA (µL)]&lt;45, $S$4-Table1[Required DNA (µL)], 0)</f>
        <v>0</v>
      </c>
      <c r="M31" s="9">
        <f>Table1[Required DNA (µL)]*Table1[Estimated Conc]/(Table1[Required DNA (µL)]+Table1[Required Water (µL)])</f>
        <v>7.4299999999999988</v>
      </c>
      <c r="N31" s="12">
        <f>Table1[Required DNA (µL)]+Table1[Required Water (µL)]</f>
        <v>45</v>
      </c>
    </row>
    <row r="32" spans="1:14">
      <c r="A32" s="7">
        <v>43181</v>
      </c>
      <c r="B32">
        <v>44</v>
      </c>
      <c r="C32">
        <v>126</v>
      </c>
      <c r="D32" s="15" t="s">
        <v>141</v>
      </c>
      <c r="E32">
        <v>1.89</v>
      </c>
      <c r="F32">
        <v>1.51</v>
      </c>
      <c r="G32">
        <v>2590.9699999999998</v>
      </c>
      <c r="H32">
        <v>25.3</v>
      </c>
      <c r="K32" s="8">
        <f>IF(CEILING($S$3/Table1[Estimated Conc],0.5)&gt;45, 45, CEILING($S$3/Table1[Estimated Conc],0.5))</f>
        <v>20</v>
      </c>
      <c r="L32" s="8">
        <f>IF(Table1[Required DNA (µL)]&lt;45, $S$4-Table1[Required DNA (µL)], 0)</f>
        <v>30</v>
      </c>
      <c r="M32" s="9">
        <f>Table1[Required DNA (µL)]*Table1[Estimated Conc]/(Table1[Required DNA (µL)]+Table1[Required Water (µL)])</f>
        <v>10.119999999999999</v>
      </c>
      <c r="N32" s="12">
        <f>Table1[Required DNA (µL)]+Table1[Required Water (µL)]</f>
        <v>50</v>
      </c>
    </row>
    <row r="33" spans="1:14">
      <c r="A33" s="7">
        <v>43181</v>
      </c>
      <c r="B33">
        <v>43</v>
      </c>
      <c r="C33">
        <v>125</v>
      </c>
      <c r="D33" s="15" t="s">
        <v>142</v>
      </c>
      <c r="E33">
        <v>1.92</v>
      </c>
      <c r="F33">
        <v>1.39</v>
      </c>
      <c r="G33">
        <v>1818.87</v>
      </c>
      <c r="H33">
        <v>20</v>
      </c>
      <c r="K33" s="8">
        <f>IF(CEILING($S$3/Table1[Estimated Conc],0.5)&gt;45, 45, CEILING($S$3/Table1[Estimated Conc],0.5))</f>
        <v>25</v>
      </c>
      <c r="L33" s="8">
        <f>IF(Table1[Required DNA (µL)]&lt;45, $S$4-Table1[Required DNA (µL)], 0)</f>
        <v>25</v>
      </c>
      <c r="M33" s="9">
        <f>Table1[Required DNA (µL)]*Table1[Estimated Conc]/(Table1[Required DNA (µL)]+Table1[Required Water (µL)])</f>
        <v>10</v>
      </c>
      <c r="N33" s="12">
        <f>Table1[Required DNA (µL)]+Table1[Required Water (µL)]</f>
        <v>50</v>
      </c>
    </row>
    <row r="34" spans="1:14">
      <c r="A34" s="7">
        <v>43181</v>
      </c>
      <c r="B34">
        <v>42</v>
      </c>
      <c r="C34">
        <v>124</v>
      </c>
      <c r="D34" s="15" t="s">
        <v>143</v>
      </c>
      <c r="E34">
        <v>1.92</v>
      </c>
      <c r="F34">
        <v>1.5</v>
      </c>
      <c r="G34">
        <v>2086.27</v>
      </c>
      <c r="H34">
        <v>27.8</v>
      </c>
      <c r="K34" s="8">
        <f>IF(CEILING($S$3/Table1[Estimated Conc],0.5)&gt;45, 45, CEILING($S$3/Table1[Estimated Conc],0.5))</f>
        <v>18</v>
      </c>
      <c r="L34" s="8">
        <f>IF(Table1[Required DNA (µL)]&lt;45, $S$4-Table1[Required DNA (µL)], 0)</f>
        <v>32</v>
      </c>
      <c r="M34" s="9">
        <f>Table1[Required DNA (µL)]*Table1[Estimated Conc]/(Table1[Required DNA (µL)]+Table1[Required Water (µL)])</f>
        <v>10.008000000000001</v>
      </c>
      <c r="N34" s="12">
        <f>Table1[Required DNA (µL)]+Table1[Required Water (µL)]</f>
        <v>50</v>
      </c>
    </row>
    <row r="35" spans="1:14">
      <c r="A35" s="7">
        <v>43181</v>
      </c>
      <c r="B35">
        <v>41</v>
      </c>
      <c r="C35">
        <v>123</v>
      </c>
      <c r="D35" s="15" t="s">
        <v>144</v>
      </c>
      <c r="E35">
        <v>1.79</v>
      </c>
      <c r="F35">
        <v>0.97</v>
      </c>
      <c r="G35">
        <v>802.67</v>
      </c>
      <c r="H35">
        <v>25.4</v>
      </c>
      <c r="K35" s="8">
        <f>IF(CEILING($S$3/Table1[Estimated Conc],0.5)&gt;45, 45, CEILING($S$3/Table1[Estimated Conc],0.5))</f>
        <v>20</v>
      </c>
      <c r="L35" s="8">
        <f>IF(Table1[Required DNA (µL)]&lt;45, $S$4-Table1[Required DNA (µL)], 0)</f>
        <v>30</v>
      </c>
      <c r="M35" s="9">
        <f>Table1[Required DNA (µL)]*Table1[Estimated Conc]/(Table1[Required DNA (µL)]+Table1[Required Water (µL)])</f>
        <v>10.16</v>
      </c>
      <c r="N35" s="12">
        <f>Table1[Required DNA (µL)]+Table1[Required Water (µL)]</f>
        <v>50</v>
      </c>
    </row>
    <row r="36" spans="1:14">
      <c r="A36" s="7">
        <v>43181</v>
      </c>
      <c r="B36">
        <v>40</v>
      </c>
      <c r="C36">
        <v>122</v>
      </c>
      <c r="D36" s="15" t="s">
        <v>145</v>
      </c>
      <c r="E36">
        <v>1.94</v>
      </c>
      <c r="F36">
        <v>1.5</v>
      </c>
      <c r="G36">
        <v>2038.17</v>
      </c>
      <c r="H36">
        <v>27.1</v>
      </c>
      <c r="K36" s="8">
        <f>IF(CEILING($S$3/Table1[Estimated Conc],0.5)&gt;45, 45, CEILING($S$3/Table1[Estimated Conc],0.5))</f>
        <v>18.5</v>
      </c>
      <c r="L36" s="8">
        <f>IF(Table1[Required DNA (µL)]&lt;45, $S$4-Table1[Required DNA (µL)], 0)</f>
        <v>31.5</v>
      </c>
      <c r="M36" s="9">
        <f>Table1[Required DNA (µL)]*Table1[Estimated Conc]/(Table1[Required DNA (µL)]+Table1[Required Water (µL)])</f>
        <v>10.027000000000001</v>
      </c>
      <c r="N36" s="12">
        <f>Table1[Required DNA (µL)]+Table1[Required Water (µL)]</f>
        <v>50</v>
      </c>
    </row>
    <row r="37" spans="1:14">
      <c r="A37" s="7">
        <v>43181</v>
      </c>
      <c r="B37">
        <v>39</v>
      </c>
      <c r="C37">
        <v>121</v>
      </c>
      <c r="D37" s="15" t="s">
        <v>146</v>
      </c>
      <c r="E37">
        <v>1.88</v>
      </c>
      <c r="F37">
        <v>1.53</v>
      </c>
      <c r="G37">
        <v>2789.77</v>
      </c>
      <c r="H37">
        <v>38.799999999999997</v>
      </c>
      <c r="K37" s="8">
        <f>IF(CEILING($S$3/Table1[Estimated Conc],0.5)&gt;45, 45, CEILING($S$3/Table1[Estimated Conc],0.5))</f>
        <v>13</v>
      </c>
      <c r="L37" s="8">
        <f>IF(Table1[Required DNA (µL)]&lt;45, $S$4-Table1[Required DNA (µL)], 0)</f>
        <v>37</v>
      </c>
      <c r="M37" s="9">
        <f>Table1[Required DNA (µL)]*Table1[Estimated Conc]/(Table1[Required DNA (µL)]+Table1[Required Water (µL)])</f>
        <v>10.087999999999999</v>
      </c>
      <c r="N37" s="12">
        <f>Table1[Required DNA (µL)]+Table1[Required Water (µL)]</f>
        <v>50</v>
      </c>
    </row>
    <row r="38" spans="1:14">
      <c r="A38" s="7">
        <v>43181</v>
      </c>
      <c r="B38">
        <v>38</v>
      </c>
      <c r="C38">
        <v>120</v>
      </c>
      <c r="D38" s="15" t="s">
        <v>150</v>
      </c>
      <c r="E38">
        <v>1.92</v>
      </c>
      <c r="F38">
        <v>1.41</v>
      </c>
      <c r="G38">
        <v>1942.96</v>
      </c>
      <c r="H38">
        <v>28.8</v>
      </c>
      <c r="K38" s="8">
        <f>IF(CEILING($S$3/Table1[Estimated Conc],0.5)&gt;45, 45, CEILING($S$3/Table1[Estimated Conc],0.5))</f>
        <v>17.5</v>
      </c>
      <c r="L38" s="8">
        <f>IF(Table1[Required DNA (µL)]&lt;45, $S$4-Table1[Required DNA (µL)], 0)</f>
        <v>32.5</v>
      </c>
      <c r="M38" s="9">
        <f>Table1[Required DNA (µL)]*Table1[Estimated Conc]/(Table1[Required DNA (µL)]+Table1[Required Water (µL)])</f>
        <v>10.08</v>
      </c>
      <c r="N38" s="12">
        <f>Table1[Required DNA (µL)]+Table1[Required Water (µL)]</f>
        <v>50</v>
      </c>
    </row>
    <row r="39" spans="1:14">
      <c r="A39" s="7">
        <v>43181</v>
      </c>
      <c r="B39">
        <v>37</v>
      </c>
      <c r="C39">
        <v>119</v>
      </c>
      <c r="D39" t="s">
        <v>166</v>
      </c>
      <c r="E39">
        <v>1.92</v>
      </c>
      <c r="F39">
        <v>1.6</v>
      </c>
      <c r="G39">
        <v>2794.81</v>
      </c>
      <c r="H39">
        <v>22.9</v>
      </c>
      <c r="K39" s="8">
        <f>IF(CEILING($S$3/Table1[Estimated Conc],0.5)&gt;45, 45, CEILING($S$3/Table1[Estimated Conc],0.5))</f>
        <v>22</v>
      </c>
      <c r="L39" s="8">
        <f>IF(Table1[Required DNA (µL)]&lt;45, $S$4-Table1[Required DNA (µL)], 0)</f>
        <v>28</v>
      </c>
      <c r="M39" s="9">
        <f>Table1[Required DNA (µL)]*Table1[Estimated Conc]/(Table1[Required DNA (µL)]+Table1[Required Water (µL)])</f>
        <v>10.075999999999999</v>
      </c>
      <c r="N39" s="12">
        <f>Table1[Required DNA (µL)]+Table1[Required Water (µL)]</f>
        <v>50</v>
      </c>
    </row>
    <row r="40" spans="1:14">
      <c r="A40" s="7">
        <v>43194</v>
      </c>
      <c r="B40">
        <v>1</v>
      </c>
      <c r="C40">
        <v>1</v>
      </c>
      <c r="D40" t="s">
        <v>43</v>
      </c>
      <c r="E40">
        <v>1.68</v>
      </c>
      <c r="F40">
        <v>0.77</v>
      </c>
      <c r="G40">
        <v>88.88</v>
      </c>
      <c r="H40">
        <f>Table1[[#This Row],[dsDNA conc (ng/µl)]]/10*Table1[[#This Row],[Dilution_factor]]</f>
        <v>44.44</v>
      </c>
      <c r="I40">
        <v>5</v>
      </c>
      <c r="K40" s="8">
        <f>IF(CEILING($S$3/Table1[Estimated Conc],0.5)&gt;45, 45, CEILING($S$3/Table1[Estimated Conc],0.5))</f>
        <v>11.5</v>
      </c>
      <c r="L40" s="8">
        <f>IF(Table1[Required DNA (µL)]&lt;45, $S$4-Table1[Required DNA (µL)], 0)</f>
        <v>38.5</v>
      </c>
      <c r="M40" s="9">
        <f>Table1[Required DNA (µL)]*Table1[Estimated Conc]/(Table1[Required DNA (µL)]+Table1[Required Water (µL)])</f>
        <v>10.2212</v>
      </c>
      <c r="N40">
        <f>Table1[Required DNA (µL)]+Table1[Required Water (µL)]</f>
        <v>50</v>
      </c>
    </row>
    <row r="41" spans="1:14">
      <c r="A41" s="7">
        <v>43194</v>
      </c>
      <c r="B41">
        <v>2</v>
      </c>
      <c r="C41">
        <v>2</v>
      </c>
      <c r="D41" t="s">
        <v>44</v>
      </c>
      <c r="E41">
        <v>1.69</v>
      </c>
      <c r="F41">
        <v>0.9</v>
      </c>
      <c r="G41">
        <v>62.69</v>
      </c>
      <c r="H41">
        <f>Table1[[#This Row],[dsDNA conc (ng/µl)]]/10*Table1[[#This Row],[Dilution_factor]]</f>
        <v>31.344999999999999</v>
      </c>
      <c r="I41">
        <v>5</v>
      </c>
      <c r="J41">
        <v>34.799999999999997</v>
      </c>
      <c r="K41" s="8">
        <f>IF(CEILING($S$3/Table1[Estimated Conc],0.5)&gt;45, 45, CEILING($S$3/Table1[Estimated Conc],0.5))</f>
        <v>16</v>
      </c>
      <c r="L41" s="8">
        <f>IF(Table1[Required DNA (µL)]&lt;45, $S$4-Table1[Required DNA (µL)], 0)</f>
        <v>34</v>
      </c>
      <c r="M41" s="9">
        <f>Table1[Required DNA (µL)]*Table1[Estimated Conc]/(Table1[Required DNA (µL)]+Table1[Required Water (µL)])</f>
        <v>10.0304</v>
      </c>
      <c r="N41">
        <f>Table1[Required DNA (µL)]+Table1[Required Water (µL)]</f>
        <v>50</v>
      </c>
    </row>
    <row r="42" spans="1:14">
      <c r="A42" s="7">
        <v>43194</v>
      </c>
      <c r="B42">
        <v>3</v>
      </c>
      <c r="C42">
        <v>3</v>
      </c>
      <c r="D42" t="s">
        <v>46</v>
      </c>
      <c r="E42">
        <v>1.63</v>
      </c>
      <c r="F42">
        <v>0.73</v>
      </c>
      <c r="G42">
        <v>67.13</v>
      </c>
      <c r="H42">
        <f>Table1[[#This Row],[dsDNA conc (ng/µl)]]/10*Table1[[#This Row],[Dilution_factor]]</f>
        <v>33.564999999999998</v>
      </c>
      <c r="I42">
        <v>5</v>
      </c>
      <c r="K42" s="8">
        <f>IF(CEILING($S$3/Table1[Estimated Conc],0.5)&gt;45, 45, CEILING($S$3/Table1[Estimated Conc],0.5))</f>
        <v>15</v>
      </c>
      <c r="L42" s="8">
        <f>IF(Table1[Required DNA (µL)]&lt;45, $S$4-Table1[Required DNA (µL)], 0)</f>
        <v>35</v>
      </c>
      <c r="M42" s="9">
        <f>Table1[Required DNA (µL)]*Table1[Estimated Conc]/(Table1[Required DNA (µL)]+Table1[Required Water (µL)])</f>
        <v>10.0695</v>
      </c>
      <c r="N42">
        <f>Table1[Required DNA (µL)]+Table1[Required Water (µL)]</f>
        <v>50</v>
      </c>
    </row>
    <row r="43" spans="1:14">
      <c r="A43" s="7">
        <v>43194</v>
      </c>
      <c r="B43">
        <v>5</v>
      </c>
      <c r="C43">
        <v>5</v>
      </c>
      <c r="D43" t="s">
        <v>48</v>
      </c>
      <c r="E43">
        <v>1.63</v>
      </c>
      <c r="F43">
        <v>0.73</v>
      </c>
      <c r="G43">
        <v>159.76</v>
      </c>
      <c r="H43">
        <f>Table1[[#This Row],[dsDNA conc (ng/µl)]]/10*Table1[[#This Row],[Dilution_factor]]</f>
        <v>79.88</v>
      </c>
      <c r="I43">
        <v>5</v>
      </c>
      <c r="K43" s="8">
        <f>IF(CEILING($S$3/Table1[Estimated Conc],0.5)&gt;45, 45, CEILING($S$3/Table1[Estimated Conc],0.5))</f>
        <v>6.5</v>
      </c>
      <c r="L43" s="8">
        <f>IF(Table1[Required DNA (µL)]&lt;45, $S$4-Table1[Required DNA (µL)], 0)</f>
        <v>43.5</v>
      </c>
      <c r="M43" s="9">
        <f>Table1[Required DNA (µL)]*Table1[Estimated Conc]/(Table1[Required DNA (µL)]+Table1[Required Water (µL)])</f>
        <v>10.384400000000001</v>
      </c>
      <c r="N43">
        <f>Table1[Required DNA (µL)]+Table1[Required Water (µL)]</f>
        <v>50</v>
      </c>
    </row>
    <row r="44" spans="1:14">
      <c r="A44" s="7">
        <v>43194</v>
      </c>
      <c r="B44">
        <v>7</v>
      </c>
      <c r="C44">
        <v>7</v>
      </c>
      <c r="D44" t="s">
        <v>50</v>
      </c>
      <c r="E44">
        <v>1.63</v>
      </c>
      <c r="F44">
        <v>0.77</v>
      </c>
      <c r="G44">
        <v>57.28</v>
      </c>
      <c r="H44">
        <f>Table1[[#This Row],[dsDNA conc (ng/µl)]]/10*Table1[[#This Row],[Dilution_factor]]</f>
        <v>28.64</v>
      </c>
      <c r="I44">
        <v>5</v>
      </c>
      <c r="K44" s="8">
        <f>IF(CEILING($S$3/Table1[Estimated Conc],0.5)&gt;45, 45, CEILING($S$3/Table1[Estimated Conc],0.5))</f>
        <v>17.5</v>
      </c>
      <c r="L44" s="8">
        <f>IF(Table1[Required DNA (µL)]&lt;45, $S$4-Table1[Required DNA (µL)], 0)</f>
        <v>32.5</v>
      </c>
      <c r="M44" s="9">
        <f>Table1[Required DNA (µL)]*Table1[Estimated Conc]/(Table1[Required DNA (µL)]+Table1[Required Water (µL)])</f>
        <v>10.023999999999999</v>
      </c>
      <c r="N44">
        <f>Table1[Required DNA (µL)]+Table1[Required Water (µL)]</f>
        <v>50</v>
      </c>
    </row>
    <row r="45" spans="1:14">
      <c r="A45" s="7">
        <v>43194</v>
      </c>
      <c r="B45">
        <v>9</v>
      </c>
      <c r="C45">
        <v>9</v>
      </c>
      <c r="D45" t="s">
        <v>52</v>
      </c>
      <c r="E45">
        <v>1.66</v>
      </c>
      <c r="F45">
        <v>0.84</v>
      </c>
      <c r="G45">
        <v>99.4</v>
      </c>
      <c r="H45">
        <f>Table1[[#This Row],[dsDNA conc (ng/µl)]]/10*Table1[[#This Row],[Dilution_factor]]</f>
        <v>49.7</v>
      </c>
      <c r="I45">
        <v>5</v>
      </c>
      <c r="K45" s="8">
        <f>IF(CEILING($S$3/Table1[Estimated Conc],0.5)&gt;45, 45, CEILING($S$3/Table1[Estimated Conc],0.5))</f>
        <v>10.5</v>
      </c>
      <c r="L45" s="8">
        <f>IF(Table1[Required DNA (µL)]&lt;45, $S$4-Table1[Required DNA (µL)], 0)</f>
        <v>39.5</v>
      </c>
      <c r="M45" s="9">
        <f>Table1[Required DNA (µL)]*Table1[Estimated Conc]/(Table1[Required DNA (µL)]+Table1[Required Water (µL)])</f>
        <v>10.437000000000001</v>
      </c>
      <c r="N45">
        <f>Table1[Required DNA (µL)]+Table1[Required Water (µL)]</f>
        <v>50</v>
      </c>
    </row>
    <row r="46" spans="1:14">
      <c r="A46" s="7">
        <v>43194</v>
      </c>
      <c r="B46">
        <v>10</v>
      </c>
      <c r="C46">
        <v>10</v>
      </c>
      <c r="D46" t="s">
        <v>53</v>
      </c>
      <c r="E46">
        <v>1.57</v>
      </c>
      <c r="F46">
        <v>0.66</v>
      </c>
      <c r="G46">
        <v>77.88</v>
      </c>
      <c r="H46">
        <f>Table1[[#This Row],[dsDNA conc (ng/µl)]]/10*Table1[[#This Row],[Dilution_factor]]</f>
        <v>38.94</v>
      </c>
      <c r="I46">
        <v>5</v>
      </c>
      <c r="J46">
        <v>38.6</v>
      </c>
      <c r="K46" s="8">
        <f>IF(CEILING($S$3/Table1[Estimated Conc],0.5)&gt;45, 45, CEILING($S$3/Table1[Estimated Conc],0.5))</f>
        <v>13</v>
      </c>
      <c r="L46" s="8">
        <f>IF(Table1[Required DNA (µL)]&lt;45, $S$4-Table1[Required DNA (µL)], 0)</f>
        <v>37</v>
      </c>
      <c r="M46" s="9">
        <f>Table1[Required DNA (µL)]*Table1[Estimated Conc]/(Table1[Required DNA (µL)]+Table1[Required Water (µL)])</f>
        <v>10.1244</v>
      </c>
      <c r="N46">
        <f>Table1[Required DNA (µL)]+Table1[Required Water (µL)]</f>
        <v>50</v>
      </c>
    </row>
    <row r="47" spans="1:14">
      <c r="A47" s="7">
        <v>43194</v>
      </c>
      <c r="B47">
        <v>11</v>
      </c>
      <c r="C47">
        <v>11</v>
      </c>
      <c r="D47" t="s">
        <v>54</v>
      </c>
      <c r="E47">
        <v>1.69</v>
      </c>
      <c r="F47">
        <v>1</v>
      </c>
      <c r="G47">
        <v>89.03</v>
      </c>
      <c r="H47">
        <f>Table1[[#This Row],[dsDNA conc (ng/µl)]]/10*Table1[[#This Row],[Dilution_factor]]</f>
        <v>44.515000000000001</v>
      </c>
      <c r="I47">
        <v>5</v>
      </c>
      <c r="K47" s="8">
        <f>IF(CEILING($S$3/Table1[Estimated Conc],0.5)&gt;45, 45, CEILING($S$3/Table1[Estimated Conc],0.5))</f>
        <v>11.5</v>
      </c>
      <c r="L47" s="8">
        <f>IF(Table1[Required DNA (µL)]&lt;45, $S$4-Table1[Required DNA (µL)], 0)</f>
        <v>38.5</v>
      </c>
      <c r="M47" s="9">
        <f>Table1[Required DNA (µL)]*Table1[Estimated Conc]/(Table1[Required DNA (µL)]+Table1[Required Water (µL)])</f>
        <v>10.23845</v>
      </c>
      <c r="N47">
        <f>Table1[Required DNA (µL)]+Table1[Required Water (µL)]</f>
        <v>50</v>
      </c>
    </row>
    <row r="48" spans="1:14">
      <c r="A48" s="7">
        <v>43194</v>
      </c>
      <c r="B48">
        <v>13</v>
      </c>
      <c r="C48">
        <v>13</v>
      </c>
      <c r="D48" t="s">
        <v>57</v>
      </c>
      <c r="E48">
        <v>1.58</v>
      </c>
      <c r="F48">
        <v>0.65</v>
      </c>
      <c r="G48">
        <v>149.16999999999999</v>
      </c>
      <c r="H48">
        <f>Table1[[#This Row],[dsDNA conc (ng/µl)]]/10*Table1[[#This Row],[Dilution_factor]]</f>
        <v>74.584999999999994</v>
      </c>
      <c r="I48">
        <v>5</v>
      </c>
      <c r="K48" s="8">
        <f>IF(CEILING($S$3/Table1[Estimated Conc],0.5)&gt;45, 45, CEILING($S$3/Table1[Estimated Conc],0.5))</f>
        <v>7</v>
      </c>
      <c r="L48" s="8">
        <f>IF(Table1[Required DNA (µL)]&lt;45, $S$4-Table1[Required DNA (µL)], 0)</f>
        <v>43</v>
      </c>
      <c r="M48" s="9">
        <f>Table1[Required DNA (µL)]*Table1[Estimated Conc]/(Table1[Required DNA (µL)]+Table1[Required Water (µL)])</f>
        <v>10.441899999999999</v>
      </c>
      <c r="N48">
        <f>Table1[Required DNA (µL)]+Table1[Required Water (µL)]</f>
        <v>50</v>
      </c>
    </row>
    <row r="49" spans="1:14">
      <c r="A49" s="7">
        <v>43194</v>
      </c>
      <c r="B49">
        <v>14</v>
      </c>
      <c r="C49">
        <v>14</v>
      </c>
      <c r="D49" t="s">
        <v>58</v>
      </c>
      <c r="E49">
        <v>1.67</v>
      </c>
      <c r="F49">
        <v>0.77</v>
      </c>
      <c r="G49">
        <v>251.88</v>
      </c>
      <c r="H49">
        <f>Table1[[#This Row],[dsDNA conc (ng/µl)]]/10*Table1[[#This Row],[Dilution_factor]]</f>
        <v>125.94</v>
      </c>
      <c r="I49">
        <v>5</v>
      </c>
      <c r="K49" s="8">
        <f>IF(CEILING($S$3/Table1[Estimated Conc],0.5)&gt;45, 45, CEILING($S$3/Table1[Estimated Conc],0.5))</f>
        <v>4</v>
      </c>
      <c r="L49" s="8">
        <f>IF(Table1[Required DNA (µL)]&lt;45, $S$4-Table1[Required DNA (µL)], 0)</f>
        <v>46</v>
      </c>
      <c r="M49" s="9">
        <f>Table1[Required DNA (µL)]*Table1[Estimated Conc]/(Table1[Required DNA (µL)]+Table1[Required Water (µL)])</f>
        <v>10.075200000000001</v>
      </c>
      <c r="N49">
        <f>Table1[Required DNA (µL)]+Table1[Required Water (µL)]</f>
        <v>50</v>
      </c>
    </row>
    <row r="50" spans="1:14">
      <c r="A50" s="7">
        <v>43194</v>
      </c>
      <c r="B50">
        <v>15</v>
      </c>
      <c r="C50">
        <v>15</v>
      </c>
      <c r="D50" t="s">
        <v>59</v>
      </c>
      <c r="E50">
        <v>1.61</v>
      </c>
      <c r="F50">
        <v>0.69</v>
      </c>
      <c r="G50">
        <v>78.47</v>
      </c>
      <c r="H50">
        <f>Table1[[#This Row],[dsDNA conc (ng/µl)]]/10*Table1[[#This Row],[Dilution_factor]]</f>
        <v>39.234999999999999</v>
      </c>
      <c r="I50">
        <v>5</v>
      </c>
      <c r="K50" s="8">
        <f>IF(CEILING($S$3/Table1[Estimated Conc],0.5)&gt;45, 45, CEILING($S$3/Table1[Estimated Conc],0.5))</f>
        <v>13</v>
      </c>
      <c r="L50" s="8">
        <f>IF(Table1[Required DNA (µL)]&lt;45, $S$4-Table1[Required DNA (µL)], 0)</f>
        <v>37</v>
      </c>
      <c r="M50" s="9">
        <f>Table1[Required DNA (µL)]*Table1[Estimated Conc]/(Table1[Required DNA (µL)]+Table1[Required Water (µL)])</f>
        <v>10.2011</v>
      </c>
      <c r="N50">
        <f>Table1[Required DNA (µL)]+Table1[Required Water (µL)]</f>
        <v>50</v>
      </c>
    </row>
    <row r="51" spans="1:14">
      <c r="A51" s="7">
        <v>43194</v>
      </c>
      <c r="B51">
        <v>16</v>
      </c>
      <c r="C51">
        <v>16</v>
      </c>
      <c r="D51" t="s">
        <v>60</v>
      </c>
      <c r="E51">
        <v>1.72</v>
      </c>
      <c r="F51">
        <v>0.92</v>
      </c>
      <c r="G51">
        <v>43.38</v>
      </c>
      <c r="H51">
        <f>Table1[[#This Row],[dsDNA conc (ng/µl)]]/10*Table1[[#This Row],[Dilution_factor]]</f>
        <v>21.69</v>
      </c>
      <c r="I51">
        <v>5</v>
      </c>
      <c r="K51" s="8">
        <f>IF(CEILING($S$3/Table1[Estimated Conc],0.5)&gt;45, 45, CEILING($S$3/Table1[Estimated Conc],0.5))</f>
        <v>23.5</v>
      </c>
      <c r="L51" s="8">
        <f>IF(Table1[Required DNA (µL)]&lt;45, $S$4-Table1[Required DNA (µL)], 0)</f>
        <v>26.5</v>
      </c>
      <c r="M51" s="9">
        <f>Table1[Required DNA (µL)]*Table1[Estimated Conc]/(Table1[Required DNA (µL)]+Table1[Required Water (µL)])</f>
        <v>10.1943</v>
      </c>
      <c r="N51">
        <f>Table1[Required DNA (µL)]+Table1[Required Water (µL)]</f>
        <v>50</v>
      </c>
    </row>
    <row r="52" spans="1:14">
      <c r="A52" s="7">
        <v>43194</v>
      </c>
      <c r="B52">
        <v>17</v>
      </c>
      <c r="C52">
        <v>17</v>
      </c>
      <c r="D52" t="s">
        <v>61</v>
      </c>
      <c r="E52">
        <v>1.58</v>
      </c>
      <c r="F52">
        <v>0.63</v>
      </c>
      <c r="G52">
        <v>77.58</v>
      </c>
      <c r="H52">
        <f>Table1[[#This Row],[dsDNA conc (ng/µl)]]/10*Table1[[#This Row],[Dilution_factor]]</f>
        <v>38.79</v>
      </c>
      <c r="I52">
        <v>5</v>
      </c>
      <c r="K52" s="8">
        <f>IF(CEILING($S$3/Table1[Estimated Conc],0.5)&gt;45, 45, CEILING($S$3/Table1[Estimated Conc],0.5))</f>
        <v>13</v>
      </c>
      <c r="L52" s="8">
        <f>IF(Table1[Required DNA (µL)]&lt;45, $S$4-Table1[Required DNA (µL)], 0)</f>
        <v>37</v>
      </c>
      <c r="M52" s="9">
        <f>Table1[Required DNA (µL)]*Table1[Estimated Conc]/(Table1[Required DNA (µL)]+Table1[Required Water (µL)])</f>
        <v>10.0854</v>
      </c>
      <c r="N52">
        <f>Table1[Required DNA (µL)]+Table1[Required Water (µL)]</f>
        <v>50</v>
      </c>
    </row>
    <row r="53" spans="1:14">
      <c r="A53" s="7">
        <v>43194</v>
      </c>
      <c r="B53">
        <v>18</v>
      </c>
      <c r="C53">
        <v>18</v>
      </c>
      <c r="D53" t="s">
        <v>62</v>
      </c>
      <c r="E53">
        <v>1.56</v>
      </c>
      <c r="F53">
        <v>0.73</v>
      </c>
      <c r="G53">
        <v>117.21</v>
      </c>
      <c r="H53">
        <f>Table1[[#This Row],[dsDNA conc (ng/µl)]]/10*Table1[[#This Row],[Dilution_factor]]</f>
        <v>58.605000000000004</v>
      </c>
      <c r="I53">
        <v>5</v>
      </c>
      <c r="K53" s="8">
        <f>IF(CEILING($S$3/Table1[Estimated Conc],0.5)&gt;45, 45, CEILING($S$3/Table1[Estimated Conc],0.5))</f>
        <v>9</v>
      </c>
      <c r="L53" s="8">
        <f>IF(Table1[Required DNA (µL)]&lt;45, $S$4-Table1[Required DNA (µL)], 0)</f>
        <v>41</v>
      </c>
      <c r="M53" s="9">
        <f>Table1[Required DNA (µL)]*Table1[Estimated Conc]/(Table1[Required DNA (µL)]+Table1[Required Water (µL)])</f>
        <v>10.548900000000001</v>
      </c>
      <c r="N53">
        <f>Table1[Required DNA (µL)]+Table1[Required Water (µL)]</f>
        <v>50</v>
      </c>
    </row>
    <row r="54" spans="1:14">
      <c r="A54" s="7">
        <v>43194</v>
      </c>
      <c r="B54">
        <v>19</v>
      </c>
      <c r="C54">
        <v>19</v>
      </c>
      <c r="D54" t="s">
        <v>69</v>
      </c>
      <c r="E54">
        <v>1.71</v>
      </c>
      <c r="F54">
        <v>1.05</v>
      </c>
      <c r="G54">
        <v>96.65</v>
      </c>
      <c r="H54">
        <f>Table1[[#This Row],[dsDNA conc (ng/µl)]]/10*Table1[[#This Row],[Dilution_factor]]</f>
        <v>48.325000000000003</v>
      </c>
      <c r="I54">
        <v>5</v>
      </c>
      <c r="K54" s="8">
        <f>IF(CEILING($S$3/Table1[Estimated Conc],0.5)&gt;45, 45, CEILING($S$3/Table1[Estimated Conc],0.5))</f>
        <v>10.5</v>
      </c>
      <c r="L54" s="8">
        <f>IF(Table1[Required DNA (µL)]&lt;45, $S$4-Table1[Required DNA (µL)], 0)</f>
        <v>39.5</v>
      </c>
      <c r="M54" s="9">
        <f>Table1[Required DNA (µL)]*Table1[Estimated Conc]/(Table1[Required DNA (µL)]+Table1[Required Water (µL)])</f>
        <v>10.148250000000001</v>
      </c>
      <c r="N54">
        <f>Table1[Required DNA (µL)]+Table1[Required Water (µL)]</f>
        <v>50</v>
      </c>
    </row>
    <row r="55" spans="1:14">
      <c r="A55" s="7">
        <v>43194</v>
      </c>
      <c r="B55">
        <v>20</v>
      </c>
      <c r="C55">
        <v>20</v>
      </c>
      <c r="D55" t="s">
        <v>70</v>
      </c>
      <c r="E55">
        <v>1.72</v>
      </c>
      <c r="F55">
        <v>1.22</v>
      </c>
      <c r="G55">
        <v>231.17</v>
      </c>
      <c r="H55">
        <f>Table1[[#This Row],[dsDNA conc (ng/µl)]]/10*Table1[[#This Row],[Dilution_factor]]</f>
        <v>115.58499999999998</v>
      </c>
      <c r="I55">
        <v>5</v>
      </c>
      <c r="K55" s="8">
        <f>IF(CEILING($S$3/Table1[Estimated Conc],0.5)&gt;45, 45, CEILING($S$3/Table1[Estimated Conc],0.5))</f>
        <v>4.5</v>
      </c>
      <c r="L55" s="8">
        <f>IF(Table1[Required DNA (µL)]&lt;45, $S$4-Table1[Required DNA (µL)], 0)</f>
        <v>45.5</v>
      </c>
      <c r="M55" s="9">
        <f>Table1[Required DNA (µL)]*Table1[Estimated Conc]/(Table1[Required DNA (µL)]+Table1[Required Water (µL)])</f>
        <v>10.40265</v>
      </c>
      <c r="N55">
        <f>Table1[Required DNA (µL)]+Table1[Required Water (µL)]</f>
        <v>50</v>
      </c>
    </row>
    <row r="56" spans="1:14">
      <c r="A56" s="7">
        <v>43194</v>
      </c>
      <c r="B56">
        <v>21</v>
      </c>
      <c r="C56">
        <v>21</v>
      </c>
      <c r="D56" t="s">
        <v>71</v>
      </c>
      <c r="E56">
        <v>1.69</v>
      </c>
      <c r="F56">
        <v>1.1599999999999999</v>
      </c>
      <c r="G56">
        <v>81.78</v>
      </c>
      <c r="H56">
        <f>Table1[[#This Row],[dsDNA conc (ng/µl)]]/10*Table1[[#This Row],[Dilution_factor]]</f>
        <v>40.89</v>
      </c>
      <c r="I56">
        <v>5</v>
      </c>
      <c r="K56" s="8">
        <f>IF(CEILING($S$3/Table1[Estimated Conc],0.5)&gt;45, 45, CEILING($S$3/Table1[Estimated Conc],0.5))</f>
        <v>12.5</v>
      </c>
      <c r="L56" s="8">
        <f>IF(Table1[Required DNA (µL)]&lt;45, $S$4-Table1[Required DNA (µL)], 0)</f>
        <v>37.5</v>
      </c>
      <c r="M56" s="9">
        <f>Table1[Required DNA (µL)]*Table1[Estimated Conc]/(Table1[Required DNA (µL)]+Table1[Required Water (µL)])</f>
        <v>10.2225</v>
      </c>
      <c r="N56">
        <f>Table1[Required DNA (µL)]+Table1[Required Water (µL)]</f>
        <v>50</v>
      </c>
    </row>
    <row r="57" spans="1:14">
      <c r="A57" s="7">
        <v>43194</v>
      </c>
      <c r="B57">
        <v>22</v>
      </c>
      <c r="C57">
        <v>22</v>
      </c>
      <c r="D57" t="s">
        <v>84</v>
      </c>
      <c r="E57">
        <v>1.62</v>
      </c>
      <c r="F57">
        <v>0.86</v>
      </c>
      <c r="G57">
        <v>56.49</v>
      </c>
      <c r="H57">
        <f>Table1[[#This Row],[dsDNA conc (ng/µl)]]/10*Table1[[#This Row],[Dilution_factor]]</f>
        <v>28.245000000000001</v>
      </c>
      <c r="I57">
        <v>5</v>
      </c>
      <c r="K57" s="8">
        <f>IF(CEILING($S$3/Table1[Estimated Conc],0.5)&gt;45, 45, CEILING($S$3/Table1[Estimated Conc],0.5))</f>
        <v>18</v>
      </c>
      <c r="L57" s="8">
        <f>IF(Table1[Required DNA (µL)]&lt;45, $S$4-Table1[Required DNA (µL)], 0)</f>
        <v>32</v>
      </c>
      <c r="M57" s="9">
        <f>Table1[Required DNA (µL)]*Table1[Estimated Conc]/(Table1[Required DNA (µL)]+Table1[Required Water (µL)])</f>
        <v>10.168200000000001</v>
      </c>
      <c r="N57">
        <f>Table1[Required DNA (µL)]+Table1[Required Water (µL)]</f>
        <v>50</v>
      </c>
    </row>
    <row r="58" spans="1:14">
      <c r="A58" s="7">
        <v>43194</v>
      </c>
      <c r="B58">
        <v>23</v>
      </c>
      <c r="C58">
        <v>23</v>
      </c>
      <c r="D58" t="s">
        <v>85</v>
      </c>
      <c r="E58">
        <v>1.76</v>
      </c>
      <c r="F58">
        <v>1.47</v>
      </c>
      <c r="G58">
        <v>101.89</v>
      </c>
      <c r="H58">
        <f>Table1[[#This Row],[dsDNA conc (ng/µl)]]/10*Table1[[#This Row],[Dilution_factor]]</f>
        <v>50.945</v>
      </c>
      <c r="I58">
        <v>5</v>
      </c>
      <c r="K58" s="8">
        <f>IF(CEILING($S$3/Table1[Estimated Conc],0.5)&gt;45, 45, CEILING($S$3/Table1[Estimated Conc],0.5))</f>
        <v>10</v>
      </c>
      <c r="L58" s="8">
        <f>IF(Table1[Required DNA (µL)]&lt;45, $S$4-Table1[Required DNA (µL)], 0)</f>
        <v>40</v>
      </c>
      <c r="M58" s="9">
        <f>Table1[Required DNA (µL)]*Table1[Estimated Conc]/(Table1[Required DNA (µL)]+Table1[Required Water (µL)])</f>
        <v>10.189</v>
      </c>
      <c r="N58">
        <f>Table1[Required DNA (µL)]+Table1[Required Water (µL)]</f>
        <v>50</v>
      </c>
    </row>
    <row r="59" spans="1:14">
      <c r="A59" s="7">
        <v>43194</v>
      </c>
      <c r="B59">
        <v>24</v>
      </c>
      <c r="C59">
        <v>24</v>
      </c>
      <c r="D59" t="s">
        <v>86</v>
      </c>
      <c r="E59">
        <v>1.7</v>
      </c>
      <c r="F59">
        <v>1.1100000000000001</v>
      </c>
      <c r="G59">
        <v>240.46</v>
      </c>
      <c r="H59">
        <f>Table1[[#This Row],[dsDNA conc (ng/µl)]]/10*Table1[[#This Row],[Dilution_factor]]</f>
        <v>120.22999999999999</v>
      </c>
      <c r="I59">
        <v>5</v>
      </c>
      <c r="K59" s="8">
        <f>IF(CEILING($S$3/Table1[Estimated Conc],0.5)&gt;45, 45, CEILING($S$3/Table1[Estimated Conc],0.5))</f>
        <v>4.5</v>
      </c>
      <c r="L59" s="8">
        <f>IF(Table1[Required DNA (µL)]&lt;45, $S$4-Table1[Required DNA (µL)], 0)</f>
        <v>45.5</v>
      </c>
      <c r="M59" s="9">
        <f>Table1[Required DNA (µL)]*Table1[Estimated Conc]/(Table1[Required DNA (µL)]+Table1[Required Water (µL)])</f>
        <v>10.820699999999999</v>
      </c>
      <c r="N59">
        <f>Table1[Required DNA (µL)]+Table1[Required Water (µL)]</f>
        <v>50</v>
      </c>
    </row>
    <row r="60" spans="1:14">
      <c r="A60" s="7">
        <v>43207</v>
      </c>
      <c r="B60">
        <v>1</v>
      </c>
      <c r="C60">
        <v>25</v>
      </c>
      <c r="D60" t="s">
        <v>78</v>
      </c>
      <c r="E60">
        <v>1.77</v>
      </c>
      <c r="F60">
        <v>0.94</v>
      </c>
      <c r="G60">
        <v>104.63</v>
      </c>
      <c r="H60">
        <f>Table1[[#This Row],[dsDNA conc (ng/µl)]]/10*Table1[[#This Row],[Dilution_factor]]</f>
        <v>52.314999999999998</v>
      </c>
      <c r="I60">
        <v>5</v>
      </c>
      <c r="K60" s="8">
        <f>IF(CEILING($S$3/Table1[Estimated Conc],0.5)&gt;45, 45, CEILING($S$3/Table1[Estimated Conc],0.5))</f>
        <v>10</v>
      </c>
      <c r="L60" s="8">
        <f>IF(Table1[Required DNA (µL)]&lt;45, $S$4-Table1[Required DNA (µL)], 0)</f>
        <v>40</v>
      </c>
      <c r="M60" s="9">
        <f>Table1[Required DNA (µL)]*Table1[Estimated Conc]/(Table1[Required DNA (µL)]+Table1[Required Water (µL)])</f>
        <v>10.462999999999999</v>
      </c>
      <c r="N60">
        <f>Table1[Required DNA (µL)]+Table1[Required Water (µL)]</f>
        <v>50</v>
      </c>
    </row>
    <row r="61" spans="1:14">
      <c r="A61" s="7">
        <v>43207</v>
      </c>
      <c r="B61">
        <v>2</v>
      </c>
      <c r="C61">
        <v>26</v>
      </c>
      <c r="D61" t="s">
        <v>79</v>
      </c>
      <c r="E61">
        <v>1.75</v>
      </c>
      <c r="F61">
        <v>2.33</v>
      </c>
      <c r="G61">
        <v>58.16</v>
      </c>
      <c r="H61">
        <v>34.299999999999997</v>
      </c>
      <c r="I61">
        <v>5</v>
      </c>
      <c r="J61">
        <v>34.299999999999997</v>
      </c>
      <c r="K61" s="8">
        <f>IF(CEILING($S$3/Table1[Estimated Conc],0.5)&gt;45, 45, CEILING($S$3/Table1[Estimated Conc],0.5))</f>
        <v>15</v>
      </c>
      <c r="L61" s="8">
        <f>IF(Table1[Required DNA (µL)]&lt;45, $S$4-Table1[Required DNA (µL)], 0)</f>
        <v>35</v>
      </c>
      <c r="M61" s="9">
        <f>Table1[Required DNA (µL)]*Table1[Estimated Conc]/(Table1[Required DNA (µL)]+Table1[Required Water (µL)])</f>
        <v>10.29</v>
      </c>
      <c r="N61">
        <f>Table1[Required DNA (µL)]+Table1[Required Water (µL)]</f>
        <v>50</v>
      </c>
    </row>
    <row r="62" spans="1:14">
      <c r="A62" s="7">
        <v>43207</v>
      </c>
      <c r="B62">
        <v>3</v>
      </c>
      <c r="C62">
        <v>27</v>
      </c>
      <c r="D62" t="s">
        <v>80</v>
      </c>
      <c r="E62">
        <v>1.65</v>
      </c>
      <c r="F62">
        <v>1.31</v>
      </c>
      <c r="G62">
        <v>113.03</v>
      </c>
      <c r="H62">
        <f>Table1[[#This Row],[dsDNA conc (ng/µl)]]/10*Table1[[#This Row],[Dilution_factor]]</f>
        <v>56.515000000000001</v>
      </c>
      <c r="I62">
        <v>5</v>
      </c>
      <c r="K62" s="8">
        <f>IF(CEILING($S$3/Table1[Estimated Conc],0.5)&gt;45, 45, CEILING($S$3/Table1[Estimated Conc],0.5))</f>
        <v>9</v>
      </c>
      <c r="L62" s="8">
        <f>IF(Table1[Required DNA (µL)]&lt;45, $S$4-Table1[Required DNA (µL)], 0)</f>
        <v>41</v>
      </c>
      <c r="M62" s="9">
        <f>Table1[Required DNA (µL)]*Table1[Estimated Conc]/(Table1[Required DNA (µL)]+Table1[Required Water (µL)])</f>
        <v>10.172699999999999</v>
      </c>
      <c r="N62">
        <f>Table1[Required DNA (µL)]+Table1[Required Water (µL)]</f>
        <v>50</v>
      </c>
    </row>
    <row r="63" spans="1:14">
      <c r="A63" s="7">
        <v>43207</v>
      </c>
      <c r="B63">
        <v>4</v>
      </c>
      <c r="C63">
        <v>28</v>
      </c>
      <c r="D63" t="s">
        <v>81</v>
      </c>
      <c r="E63">
        <v>1.7</v>
      </c>
      <c r="F63">
        <v>1.1100000000000001</v>
      </c>
      <c r="G63">
        <v>551.42999999999995</v>
      </c>
      <c r="H63">
        <f>Table1[[#This Row],[dsDNA conc (ng/µl)]]/10*Table1[[#This Row],[Dilution_factor]]</f>
        <v>275.71499999999997</v>
      </c>
      <c r="I63">
        <v>5</v>
      </c>
      <c r="K63" s="8">
        <f>IF(CEILING($S$3/Table1[Estimated Conc],0.5)&gt;45, 45, CEILING($S$3/Table1[Estimated Conc],0.5))</f>
        <v>2</v>
      </c>
      <c r="L63" s="8">
        <f>IF(Table1[Required DNA (µL)]&lt;45, $S$4-Table1[Required DNA (µL)], 0)</f>
        <v>48</v>
      </c>
      <c r="M63" s="9">
        <f>Table1[Required DNA (µL)]*Table1[Estimated Conc]/(Table1[Required DNA (µL)]+Table1[Required Water (µL)])</f>
        <v>11.028599999999999</v>
      </c>
      <c r="N63">
        <f>Table1[Required DNA (µL)]+Table1[Required Water (µL)]</f>
        <v>50</v>
      </c>
    </row>
    <row r="64" spans="1:14">
      <c r="A64" s="7">
        <v>43207</v>
      </c>
      <c r="B64">
        <v>5</v>
      </c>
      <c r="C64">
        <v>29</v>
      </c>
      <c r="D64" t="s">
        <v>82</v>
      </c>
      <c r="E64">
        <v>1.66</v>
      </c>
      <c r="F64">
        <v>1.39</v>
      </c>
      <c r="G64">
        <v>195.38</v>
      </c>
      <c r="H64">
        <f>Table1[[#This Row],[dsDNA conc (ng/µl)]]/10*Table1[[#This Row],[Dilution_factor]]</f>
        <v>97.69</v>
      </c>
      <c r="I64">
        <v>5</v>
      </c>
      <c r="K64" s="8">
        <f>IF(CEILING($S$3/Table1[Estimated Conc],0.5)&gt;45, 45, CEILING($S$3/Table1[Estimated Conc],0.5))</f>
        <v>5.5</v>
      </c>
      <c r="L64" s="8">
        <f>IF(Table1[Required DNA (µL)]&lt;45, $S$4-Table1[Required DNA (µL)], 0)</f>
        <v>44.5</v>
      </c>
      <c r="M64" s="9">
        <f>Table1[Required DNA (µL)]*Table1[Estimated Conc]/(Table1[Required DNA (µL)]+Table1[Required Water (µL)])</f>
        <v>10.745899999999999</v>
      </c>
      <c r="N64">
        <f>Table1[Required DNA (µL)]+Table1[Required Water (µL)]</f>
        <v>50</v>
      </c>
    </row>
    <row r="65" spans="1:14">
      <c r="A65" s="7">
        <v>43207</v>
      </c>
      <c r="B65">
        <v>6</v>
      </c>
      <c r="C65">
        <v>30</v>
      </c>
      <c r="D65" t="s">
        <v>83</v>
      </c>
      <c r="E65">
        <v>1.66</v>
      </c>
      <c r="F65">
        <v>1.03</v>
      </c>
      <c r="G65">
        <v>179.59</v>
      </c>
      <c r="H65">
        <f>Table1[[#This Row],[dsDNA conc (ng/µl)]]/10*Table1[[#This Row],[Dilution_factor]]</f>
        <v>89.795000000000002</v>
      </c>
      <c r="I65">
        <v>5</v>
      </c>
      <c r="K65" s="8">
        <f>IF(CEILING($S$3/Table1[Estimated Conc],0.5)&gt;45, 45, CEILING($S$3/Table1[Estimated Conc],0.5))</f>
        <v>6</v>
      </c>
      <c r="L65" s="8">
        <f>IF(Table1[Required DNA (µL)]&lt;45, $S$4-Table1[Required DNA (µL)], 0)</f>
        <v>44</v>
      </c>
      <c r="M65" s="9">
        <f>Table1[Required DNA (µL)]*Table1[Estimated Conc]/(Table1[Required DNA (µL)]+Table1[Required Water (µL)])</f>
        <v>10.775399999999999</v>
      </c>
      <c r="N65">
        <f>Table1[Required DNA (µL)]+Table1[Required Water (µL)]</f>
        <v>50</v>
      </c>
    </row>
    <row r="66" spans="1:14">
      <c r="A66" s="7">
        <v>43207</v>
      </c>
      <c r="B66">
        <v>7</v>
      </c>
      <c r="C66">
        <v>31</v>
      </c>
      <c r="D66" t="s">
        <v>167</v>
      </c>
      <c r="E66">
        <v>1.72</v>
      </c>
      <c r="F66">
        <v>0.94</v>
      </c>
      <c r="G66">
        <v>140.15</v>
      </c>
      <c r="H66">
        <f>Table1[[#This Row],[dsDNA conc (ng/µl)]]/10*Table1[[#This Row],[Dilution_factor]]</f>
        <v>70.075000000000003</v>
      </c>
      <c r="I66">
        <v>5</v>
      </c>
      <c r="K66" s="8">
        <f>IF(CEILING($S$3/Table1[Estimated Conc],0.5)&gt;45, 45, CEILING($S$3/Table1[Estimated Conc],0.5))</f>
        <v>7.5</v>
      </c>
      <c r="L66" s="8">
        <f>IF(Table1[Required DNA (µL)]&lt;45, $S$4-Table1[Required DNA (µL)], 0)</f>
        <v>42.5</v>
      </c>
      <c r="M66" s="9">
        <f>Table1[Required DNA (µL)]*Table1[Estimated Conc]/(Table1[Required DNA (µL)]+Table1[Required Water (µL)])</f>
        <v>10.51125</v>
      </c>
      <c r="N66">
        <f>Table1[Required DNA (µL)]+Table1[Required Water (µL)]</f>
        <v>50</v>
      </c>
    </row>
    <row r="67" spans="1:14">
      <c r="A67" s="7">
        <v>43207</v>
      </c>
      <c r="B67">
        <v>8</v>
      </c>
      <c r="C67">
        <v>32</v>
      </c>
      <c r="D67" t="s">
        <v>168</v>
      </c>
      <c r="E67">
        <v>1.69</v>
      </c>
      <c r="F67">
        <v>0.64</v>
      </c>
      <c r="G67">
        <v>94.84</v>
      </c>
      <c r="H67">
        <f>Table1[[#This Row],[dsDNA conc (ng/µl)]]/10*Table1[[#This Row],[Dilution_factor]]</f>
        <v>47.42</v>
      </c>
      <c r="I67">
        <v>5</v>
      </c>
      <c r="K67" s="8">
        <f>IF(CEILING($S$3/Table1[Estimated Conc],0.5)&gt;45, 45, CEILING($S$3/Table1[Estimated Conc],0.5))</f>
        <v>11</v>
      </c>
      <c r="L67" s="8">
        <f>IF(Table1[Required DNA (µL)]&lt;45, $S$4-Table1[Required DNA (µL)], 0)</f>
        <v>39</v>
      </c>
      <c r="M67" s="9">
        <f>Table1[Required DNA (µL)]*Table1[Estimated Conc]/(Table1[Required DNA (µL)]+Table1[Required Water (µL)])</f>
        <v>10.432399999999999</v>
      </c>
      <c r="N67">
        <f>Table1[Required DNA (µL)]+Table1[Required Water (µL)]</f>
        <v>50</v>
      </c>
    </row>
    <row r="68" spans="1:14">
      <c r="A68" s="7">
        <v>43207</v>
      </c>
      <c r="B68">
        <v>9</v>
      </c>
      <c r="C68">
        <v>33</v>
      </c>
      <c r="D68" t="s">
        <v>169</v>
      </c>
      <c r="E68">
        <v>1.58</v>
      </c>
      <c r="F68">
        <v>0.67</v>
      </c>
      <c r="G68">
        <v>190.15</v>
      </c>
      <c r="H68">
        <f>Table1[[#This Row],[dsDNA conc (ng/µl)]]/10*Table1[[#This Row],[Dilution_factor]]</f>
        <v>95.075000000000003</v>
      </c>
      <c r="I68">
        <v>5</v>
      </c>
      <c r="K68" s="8">
        <f>IF(CEILING($S$3/Table1[Estimated Conc],0.5)&gt;45, 45, CEILING($S$3/Table1[Estimated Conc],0.5))</f>
        <v>5.5</v>
      </c>
      <c r="L68" s="8">
        <f>IF(Table1[Required DNA (µL)]&lt;45, $S$4-Table1[Required DNA (µL)], 0)</f>
        <v>44.5</v>
      </c>
      <c r="M68" s="9">
        <f>Table1[Required DNA (µL)]*Table1[Estimated Conc]/(Table1[Required DNA (µL)]+Table1[Required Water (µL)])</f>
        <v>10.45825</v>
      </c>
      <c r="N68">
        <f>Table1[Required DNA (µL)]+Table1[Required Water (µL)]</f>
        <v>50</v>
      </c>
    </row>
    <row r="69" spans="1:14">
      <c r="A69" s="7">
        <v>43207</v>
      </c>
      <c r="B69">
        <v>11</v>
      </c>
      <c r="C69">
        <v>35</v>
      </c>
      <c r="D69" t="s">
        <v>170</v>
      </c>
      <c r="E69">
        <v>1.78</v>
      </c>
      <c r="F69">
        <v>1.47</v>
      </c>
      <c r="G69">
        <v>357.56</v>
      </c>
      <c r="H69">
        <f>Table1[[#This Row],[dsDNA conc (ng/µl)]]/10*Table1[[#This Row],[Dilution_factor]]</f>
        <v>178.78</v>
      </c>
      <c r="I69">
        <v>5</v>
      </c>
      <c r="K69" s="8">
        <f>IF(CEILING($S$3/Table1[Estimated Conc],0.5)&gt;45, 45, CEILING($S$3/Table1[Estimated Conc],0.5))</f>
        <v>3</v>
      </c>
      <c r="L69" s="8">
        <f>IF(Table1[Required DNA (µL)]&lt;45, $S$4-Table1[Required DNA (µL)], 0)</f>
        <v>47</v>
      </c>
      <c r="M69" s="9">
        <f>Table1[Required DNA (µL)]*Table1[Estimated Conc]/(Table1[Required DNA (µL)]+Table1[Required Water (µL)])</f>
        <v>10.726800000000001</v>
      </c>
      <c r="N69">
        <f>Table1[Required DNA (µL)]+Table1[Required Water (µL)]</f>
        <v>50</v>
      </c>
    </row>
    <row r="70" spans="1:14">
      <c r="A70" s="7">
        <v>43207</v>
      </c>
      <c r="B70">
        <v>12</v>
      </c>
      <c r="C70">
        <v>36</v>
      </c>
      <c r="D70" t="s">
        <v>171</v>
      </c>
      <c r="E70">
        <v>1.68</v>
      </c>
      <c r="F70">
        <v>0.8</v>
      </c>
      <c r="G70">
        <v>230.79</v>
      </c>
      <c r="H70">
        <f>Table1[[#This Row],[dsDNA conc (ng/µl)]]/10*Table1[[#This Row],[Dilution_factor]]</f>
        <v>115.39500000000001</v>
      </c>
      <c r="I70">
        <v>5</v>
      </c>
      <c r="K70" s="8">
        <f>IF(CEILING($S$3/Table1[Estimated Conc],0.5)&gt;45, 45, CEILING($S$3/Table1[Estimated Conc],0.5))</f>
        <v>4.5</v>
      </c>
      <c r="L70" s="8">
        <f>IF(Table1[Required DNA (µL)]&lt;45, $S$4-Table1[Required DNA (µL)], 0)</f>
        <v>45.5</v>
      </c>
      <c r="M70" s="9">
        <f>Table1[Required DNA (µL)]*Table1[Estimated Conc]/(Table1[Required DNA (µL)]+Table1[Required Water (µL)])</f>
        <v>10.38555</v>
      </c>
      <c r="N70">
        <f>Table1[Required DNA (µL)]+Table1[Required Water (µL)]</f>
        <v>50</v>
      </c>
    </row>
    <row r="71" spans="1:14">
      <c r="A71" s="7">
        <v>43207</v>
      </c>
      <c r="B71">
        <v>15</v>
      </c>
      <c r="C71">
        <v>39</v>
      </c>
      <c r="D71" t="s">
        <v>172</v>
      </c>
      <c r="E71">
        <v>1.71</v>
      </c>
      <c r="F71">
        <v>1.52</v>
      </c>
      <c r="G71">
        <v>178.66</v>
      </c>
      <c r="H71">
        <f>Table1[[#This Row],[dsDNA conc (ng/µl)]]/10*Table1[[#This Row],[Dilution_factor]]</f>
        <v>89.33</v>
      </c>
      <c r="I71">
        <v>5</v>
      </c>
      <c r="K71" s="8">
        <f>IF(CEILING($S$3/Table1[Estimated Conc],0.5)&gt;45, 45, CEILING($S$3/Table1[Estimated Conc],0.5))</f>
        <v>6</v>
      </c>
      <c r="L71" s="8">
        <f>IF(Table1[Required DNA (µL)]&lt;45, $S$4-Table1[Required DNA (µL)], 0)</f>
        <v>44</v>
      </c>
      <c r="M71" s="9">
        <f>Table1[Required DNA (µL)]*Table1[Estimated Conc]/(Table1[Required DNA (µL)]+Table1[Required Water (µL)])</f>
        <v>10.7196</v>
      </c>
      <c r="N71">
        <f>Table1[Required DNA (µL)]+Table1[Required Water (µL)]</f>
        <v>50</v>
      </c>
    </row>
    <row r="72" spans="1:14">
      <c r="A72" s="7">
        <v>43207</v>
      </c>
      <c r="B72">
        <v>17</v>
      </c>
      <c r="C72">
        <v>41</v>
      </c>
      <c r="D72" t="s">
        <v>173</v>
      </c>
      <c r="E72">
        <v>1.78</v>
      </c>
      <c r="F72">
        <v>1.71</v>
      </c>
      <c r="G72">
        <v>163.13999999999999</v>
      </c>
      <c r="H72">
        <f>Table1[[#This Row],[dsDNA conc (ng/µl)]]/10*Table1[[#This Row],[Dilution_factor]]</f>
        <v>81.569999999999993</v>
      </c>
      <c r="I72">
        <v>5</v>
      </c>
      <c r="K72" s="8">
        <f>IF(CEILING($S$3/Table1[Estimated Conc],0.5)&gt;45, 45, CEILING($S$3/Table1[Estimated Conc],0.5))</f>
        <v>6.5</v>
      </c>
      <c r="L72" s="8">
        <f>IF(Table1[Required DNA (µL)]&lt;45, $S$4-Table1[Required DNA (µL)], 0)</f>
        <v>43.5</v>
      </c>
      <c r="M72" s="9">
        <f>Table1[Required DNA (µL)]*Table1[Estimated Conc]/(Table1[Required DNA (µL)]+Table1[Required Water (µL)])</f>
        <v>10.604099999999999</v>
      </c>
      <c r="N72">
        <f>Table1[Required DNA (µL)]+Table1[Required Water (µL)]</f>
        <v>50</v>
      </c>
    </row>
    <row r="73" spans="1:14">
      <c r="A73" s="7">
        <v>43207</v>
      </c>
      <c r="B73">
        <v>19</v>
      </c>
      <c r="C73">
        <v>43</v>
      </c>
      <c r="D73" t="s">
        <v>174</v>
      </c>
      <c r="E73">
        <v>1.66</v>
      </c>
      <c r="F73">
        <v>1.06</v>
      </c>
      <c r="G73">
        <v>156.28</v>
      </c>
      <c r="H73">
        <f>Table1[[#This Row],[dsDNA conc (ng/µl)]]/10*Table1[[#This Row],[Dilution_factor]]</f>
        <v>78.14</v>
      </c>
      <c r="I73">
        <v>5</v>
      </c>
      <c r="K73" s="8">
        <f>IF(CEILING($S$3/Table1[Estimated Conc],0.5)&gt;45, 45, CEILING($S$3/Table1[Estimated Conc],0.5))</f>
        <v>6.5</v>
      </c>
      <c r="L73" s="8">
        <f>IF(Table1[Required DNA (µL)]&lt;45, $S$4-Table1[Required DNA (µL)], 0)</f>
        <v>43.5</v>
      </c>
      <c r="M73" s="9">
        <f>Table1[Required DNA (µL)]*Table1[Estimated Conc]/(Table1[Required DNA (µL)]+Table1[Required Water (µL)])</f>
        <v>10.158200000000001</v>
      </c>
      <c r="N73">
        <f>Table1[Required DNA (µL)]+Table1[Required Water (µL)]</f>
        <v>50</v>
      </c>
    </row>
    <row r="74" spans="1:14">
      <c r="A74" s="7">
        <v>43207</v>
      </c>
      <c r="B74">
        <v>20</v>
      </c>
      <c r="C74">
        <v>44</v>
      </c>
      <c r="D74" t="s">
        <v>175</v>
      </c>
      <c r="E74">
        <v>1.72</v>
      </c>
      <c r="F74">
        <v>1.67</v>
      </c>
      <c r="G74">
        <v>114.05</v>
      </c>
      <c r="H74">
        <f>Table1[[#This Row],[dsDNA conc (ng/µl)]]/10*Table1[[#This Row],[Dilution_factor]]</f>
        <v>57.024999999999999</v>
      </c>
      <c r="I74">
        <v>5</v>
      </c>
      <c r="K74" s="8">
        <f>IF(CEILING($S$3/Table1[Estimated Conc],0.5)&gt;45, 45, CEILING($S$3/Table1[Estimated Conc],0.5))</f>
        <v>9</v>
      </c>
      <c r="L74" s="8">
        <f>IF(Table1[Required DNA (µL)]&lt;45, $S$4-Table1[Required DNA (µL)], 0)</f>
        <v>41</v>
      </c>
      <c r="M74" s="9">
        <f>Table1[Required DNA (µL)]*Table1[Estimated Conc]/(Table1[Required DNA (µL)]+Table1[Required Water (µL)])</f>
        <v>10.2645</v>
      </c>
      <c r="N74">
        <f>Table1[Required DNA (µL)]+Table1[Required Water (µL)]</f>
        <v>50</v>
      </c>
    </row>
    <row r="75" spans="1:14">
      <c r="A75" s="7">
        <v>43217</v>
      </c>
      <c r="B75">
        <v>6</v>
      </c>
      <c r="C75">
        <v>50</v>
      </c>
      <c r="D75" t="s">
        <v>56</v>
      </c>
      <c r="E75">
        <v>1.7</v>
      </c>
      <c r="F75">
        <v>0.83</v>
      </c>
      <c r="G75">
        <v>549.1</v>
      </c>
      <c r="H75">
        <f>Table1[[#This Row],[dsDNA conc (ng/µl)]]/10*Table1[[#This Row],[Dilution_factor]]</f>
        <v>54.910000000000004</v>
      </c>
      <c r="I75">
        <v>1</v>
      </c>
      <c r="K75" s="8">
        <f>IF(CEILING($S$3/Table1[Estimated Conc],0.5)&gt;45, 45, CEILING($S$3/Table1[Estimated Conc],0.5))</f>
        <v>9.5</v>
      </c>
      <c r="L75" s="8">
        <f>IF(Table1[Required DNA (µL)]&lt;45, $S$4-Table1[Required DNA (µL)], 0)</f>
        <v>40.5</v>
      </c>
      <c r="M75" s="9">
        <f>Table1[Required DNA (µL)]*Table1[Estimated Conc]/(Table1[Required DNA (µL)]+Table1[Required Water (µL)])</f>
        <v>10.4329</v>
      </c>
      <c r="N75">
        <f>Table1[Required DNA (µL)]+Table1[Required Water (µL)]</f>
        <v>50</v>
      </c>
    </row>
    <row r="76" spans="1:14">
      <c r="A76" s="7">
        <v>43217</v>
      </c>
      <c r="B76">
        <v>7</v>
      </c>
      <c r="C76">
        <v>51</v>
      </c>
      <c r="D76" t="s">
        <v>105</v>
      </c>
      <c r="E76">
        <v>1.7</v>
      </c>
      <c r="F76">
        <v>0.84</v>
      </c>
      <c r="G76">
        <v>665.15</v>
      </c>
      <c r="H76">
        <f>Table1[[#This Row],[dsDNA conc (ng/µl)]]/10*Table1[[#This Row],[Dilution_factor]]</f>
        <v>66.515000000000001</v>
      </c>
      <c r="I76">
        <v>1</v>
      </c>
      <c r="K76" s="8">
        <f>IF(CEILING($S$3/Table1[Estimated Conc],0.5)&gt;45, 45, CEILING($S$3/Table1[Estimated Conc],0.5))</f>
        <v>8</v>
      </c>
      <c r="L76" s="8">
        <f>IF(Table1[Required DNA (µL)]&lt;45, $S$4-Table1[Required DNA (µL)], 0)</f>
        <v>42</v>
      </c>
      <c r="M76" s="9">
        <f>Table1[Required DNA (µL)]*Table1[Estimated Conc]/(Table1[Required DNA (µL)]+Table1[Required Water (µL)])</f>
        <v>10.6424</v>
      </c>
      <c r="N76">
        <f>Table1[Required DNA (µL)]+Table1[Required Water (µL)]</f>
        <v>50</v>
      </c>
    </row>
    <row r="77" spans="1:14">
      <c r="A77" s="7">
        <v>43217</v>
      </c>
      <c r="B77">
        <v>8</v>
      </c>
      <c r="C77">
        <v>52</v>
      </c>
      <c r="D77" t="s">
        <v>106</v>
      </c>
      <c r="E77">
        <v>1.55</v>
      </c>
      <c r="F77">
        <v>0.54</v>
      </c>
      <c r="G77">
        <v>655.15</v>
      </c>
      <c r="H77">
        <f>Table1[[#This Row],[dsDNA conc (ng/µl)]]/10*Table1[[#This Row],[Dilution_factor]]</f>
        <v>65.515000000000001</v>
      </c>
      <c r="I77">
        <v>1</v>
      </c>
      <c r="K77" s="8">
        <f>IF(CEILING($S$3/Table1[Estimated Conc],0.5)&gt;45, 45, CEILING($S$3/Table1[Estimated Conc],0.5))</f>
        <v>8</v>
      </c>
      <c r="L77" s="8">
        <f>IF(Table1[Required DNA (µL)]&lt;45, $S$4-Table1[Required DNA (µL)], 0)</f>
        <v>42</v>
      </c>
      <c r="M77" s="9">
        <f>Table1[Required DNA (µL)]*Table1[Estimated Conc]/(Table1[Required DNA (µL)]+Table1[Required Water (µL)])</f>
        <v>10.4824</v>
      </c>
      <c r="N77">
        <f>Table1[Required DNA (µL)]+Table1[Required Water (µL)]</f>
        <v>50</v>
      </c>
    </row>
    <row r="78" spans="1:14">
      <c r="A78" s="7">
        <v>43217</v>
      </c>
      <c r="B78">
        <v>9</v>
      </c>
      <c r="C78">
        <v>53</v>
      </c>
      <c r="D78" t="s">
        <v>107</v>
      </c>
      <c r="E78">
        <v>1.67</v>
      </c>
      <c r="F78">
        <v>0.76</v>
      </c>
      <c r="G78">
        <v>696.68</v>
      </c>
      <c r="H78">
        <f>Table1[[#This Row],[dsDNA conc (ng/µl)]]/10*Table1[[#This Row],[Dilution_factor]]</f>
        <v>69.667999999999992</v>
      </c>
      <c r="I78">
        <v>1</v>
      </c>
      <c r="K78" s="8">
        <f>IF(CEILING($S$3/Table1[Estimated Conc],0.5)&gt;45, 45, CEILING($S$3/Table1[Estimated Conc],0.5))</f>
        <v>7.5</v>
      </c>
      <c r="L78" s="8">
        <f>IF(Table1[Required DNA (µL)]&lt;45, $S$4-Table1[Required DNA (µL)], 0)</f>
        <v>42.5</v>
      </c>
      <c r="M78" s="9">
        <f>Table1[Required DNA (µL)]*Table1[Estimated Conc]/(Table1[Required DNA (µL)]+Table1[Required Water (µL)])</f>
        <v>10.450200000000001</v>
      </c>
      <c r="N78">
        <f>Table1[Required DNA (µL)]+Table1[Required Water (µL)]</f>
        <v>50</v>
      </c>
    </row>
    <row r="79" spans="1:14">
      <c r="A79" s="7">
        <v>43217</v>
      </c>
      <c r="B79">
        <v>10</v>
      </c>
      <c r="C79">
        <v>54</v>
      </c>
      <c r="D79" t="s">
        <v>109</v>
      </c>
      <c r="E79">
        <v>1.65</v>
      </c>
      <c r="F79">
        <v>0.66</v>
      </c>
      <c r="G79">
        <v>370.12</v>
      </c>
      <c r="H79">
        <f>Table1[[#This Row],[dsDNA conc (ng/µl)]]/10*Table1[[#This Row],[Dilution_factor]]</f>
        <v>37.012</v>
      </c>
      <c r="I79">
        <v>1</v>
      </c>
      <c r="K79" s="8">
        <f>IF(CEILING($S$3/Table1[Estimated Conc],0.5)&gt;45, 45, CEILING($S$3/Table1[Estimated Conc],0.5))</f>
        <v>14</v>
      </c>
      <c r="L79" s="8">
        <f>IF(Table1[Required DNA (µL)]&lt;45, $S$4-Table1[Required DNA (µL)], 0)</f>
        <v>36</v>
      </c>
      <c r="M79" s="9">
        <f>Table1[Required DNA (µL)]*Table1[Estimated Conc]/(Table1[Required DNA (µL)]+Table1[Required Water (µL)])</f>
        <v>10.36336</v>
      </c>
      <c r="N79">
        <f>Table1[Required DNA (µL)]+Table1[Required Water (µL)]</f>
        <v>50</v>
      </c>
    </row>
    <row r="80" spans="1:14">
      <c r="A80" s="7">
        <v>43217</v>
      </c>
      <c r="B80">
        <v>11</v>
      </c>
      <c r="C80">
        <v>55</v>
      </c>
      <c r="D80" t="s">
        <v>110</v>
      </c>
      <c r="E80">
        <v>1.67</v>
      </c>
      <c r="F80">
        <v>0.57999999999999996</v>
      </c>
      <c r="G80">
        <v>176.9</v>
      </c>
      <c r="H80">
        <f>Table1[[#This Row],[dsDNA conc (ng/µl)]]/10*Table1[[#This Row],[Dilution_factor]]</f>
        <v>17.690000000000001</v>
      </c>
      <c r="I80">
        <v>1</v>
      </c>
      <c r="K80" s="8">
        <f>IF(CEILING($S$3/Table1[Estimated Conc],0.5)&gt;45, 45, CEILING($S$3/Table1[Estimated Conc],0.5))</f>
        <v>28.5</v>
      </c>
      <c r="L80" s="8">
        <v>44</v>
      </c>
      <c r="M80" s="9">
        <f>Table1[Required DNA (µL)]*Table1[Estimated Conc]/(Table1[Required DNA (µL)]+Table1[Required Water (µL)])</f>
        <v>6.9540000000000006</v>
      </c>
      <c r="N80">
        <f>Table1[Required DNA (µL)]+Table1[Required Water (µL)]</f>
        <v>72.5</v>
      </c>
    </row>
    <row r="81" spans="1:14">
      <c r="A81" s="7">
        <v>43217</v>
      </c>
      <c r="B81">
        <v>12</v>
      </c>
      <c r="C81">
        <v>56</v>
      </c>
      <c r="D81" t="s">
        <v>111</v>
      </c>
      <c r="E81">
        <v>1.69</v>
      </c>
      <c r="F81">
        <v>0.69</v>
      </c>
      <c r="G81">
        <v>385.1</v>
      </c>
      <c r="H81">
        <f>Table1[[#This Row],[dsDNA conc (ng/µl)]]/10*Table1[[#This Row],[Dilution_factor]]</f>
        <v>38.510000000000005</v>
      </c>
      <c r="I81">
        <v>1</v>
      </c>
      <c r="K81" s="8">
        <f>IF(CEILING($S$3/Table1[Estimated Conc],0.5)&gt;45, 45, CEILING($S$3/Table1[Estimated Conc],0.5))</f>
        <v>13</v>
      </c>
      <c r="L81" s="8">
        <f>IF(Table1[Required DNA (µL)]&lt;45, $S$4-Table1[Required DNA (µL)], 0)</f>
        <v>37</v>
      </c>
      <c r="M81" s="9">
        <f>Table1[Required DNA (µL)]*Table1[Estimated Conc]/(Table1[Required DNA (µL)]+Table1[Required Water (µL)])</f>
        <v>10.012600000000001</v>
      </c>
      <c r="N81">
        <f>Table1[Required DNA (µL)]+Table1[Required Water (µL)]</f>
        <v>50</v>
      </c>
    </row>
    <row r="82" spans="1:14">
      <c r="A82" s="7">
        <v>43217</v>
      </c>
      <c r="B82">
        <v>13</v>
      </c>
      <c r="C82">
        <v>57</v>
      </c>
      <c r="D82" t="s">
        <v>112</v>
      </c>
      <c r="E82">
        <v>1.65</v>
      </c>
      <c r="F82">
        <v>0.7</v>
      </c>
      <c r="G82">
        <v>892.4</v>
      </c>
      <c r="H82">
        <f>Table1[[#This Row],[dsDNA conc (ng/µl)]]/10*Table1[[#This Row],[Dilution_factor]]</f>
        <v>89.24</v>
      </c>
      <c r="I82">
        <v>1</v>
      </c>
      <c r="K82" s="8">
        <f>IF(CEILING($S$3/Table1[Estimated Conc],0.5)&gt;45, 45, CEILING($S$3/Table1[Estimated Conc],0.5))</f>
        <v>6</v>
      </c>
      <c r="L82" s="8">
        <f>IF(Table1[Required DNA (µL)]&lt;45, $S$4-Table1[Required DNA (µL)], 0)</f>
        <v>44</v>
      </c>
      <c r="M82" s="9">
        <f>Table1[Required DNA (µL)]*Table1[Estimated Conc]/(Table1[Required DNA (µL)]+Table1[Required Water (µL)])</f>
        <v>10.708799999999998</v>
      </c>
      <c r="N82">
        <f>Table1[Required DNA (µL)]+Table1[Required Water (µL)]</f>
        <v>50</v>
      </c>
    </row>
    <row r="83" spans="1:14">
      <c r="A83" s="7">
        <v>43217</v>
      </c>
      <c r="B83">
        <v>14</v>
      </c>
      <c r="C83">
        <v>58</v>
      </c>
      <c r="D83" t="s">
        <v>113</v>
      </c>
      <c r="E83">
        <v>1.59</v>
      </c>
      <c r="F83">
        <v>0.52</v>
      </c>
      <c r="G83">
        <v>489.78</v>
      </c>
      <c r="H83">
        <f>Table1[[#This Row],[dsDNA conc (ng/µl)]]/10*Table1[[#This Row],[Dilution_factor]]</f>
        <v>48.977999999999994</v>
      </c>
      <c r="I83">
        <v>1</v>
      </c>
      <c r="K83" s="8">
        <f>IF(CEILING($S$3/Table1[Estimated Conc],0.5)&gt;45, 45, CEILING($S$3/Table1[Estimated Conc],0.5))</f>
        <v>10.5</v>
      </c>
      <c r="L83" s="8">
        <f>IF(Table1[Required DNA (µL)]&lt;45, $S$4-Table1[Required DNA (µL)], 0)</f>
        <v>39.5</v>
      </c>
      <c r="M83" s="9">
        <f>Table1[Required DNA (µL)]*Table1[Estimated Conc]/(Table1[Required DNA (µL)]+Table1[Required Water (µL)])</f>
        <v>10.285379999999998</v>
      </c>
      <c r="N83">
        <f>Table1[Required DNA (µL)]+Table1[Required Water (µL)]</f>
        <v>50</v>
      </c>
    </row>
    <row r="84" spans="1:14">
      <c r="A84" s="7">
        <v>43217</v>
      </c>
      <c r="B84">
        <v>15</v>
      </c>
      <c r="C84">
        <v>59</v>
      </c>
      <c r="D84" t="s">
        <v>115</v>
      </c>
      <c r="E84">
        <v>1.69</v>
      </c>
      <c r="F84">
        <v>0.79</v>
      </c>
      <c r="G84">
        <v>505.48</v>
      </c>
      <c r="H84">
        <f>Table1[[#This Row],[dsDNA conc (ng/µl)]]/10*Table1[[#This Row],[Dilution_factor]]</f>
        <v>50.548000000000002</v>
      </c>
      <c r="I84">
        <v>1</v>
      </c>
      <c r="K84" s="8">
        <f>IF(CEILING($S$3/Table1[Estimated Conc],0.5)&gt;45, 45, CEILING($S$3/Table1[Estimated Conc],0.5))</f>
        <v>10</v>
      </c>
      <c r="L84" s="8">
        <f>IF(Table1[Required DNA (µL)]&lt;45, $S$4-Table1[Required DNA (µL)], 0)</f>
        <v>40</v>
      </c>
      <c r="M84" s="9">
        <f>Table1[Required DNA (µL)]*Table1[Estimated Conc]/(Table1[Required DNA (µL)]+Table1[Required Water (µL)])</f>
        <v>10.1096</v>
      </c>
      <c r="N84">
        <f>Table1[Required DNA (µL)]+Table1[Required Water (µL)]</f>
        <v>50</v>
      </c>
    </row>
    <row r="85" spans="1:14">
      <c r="A85" s="7">
        <v>43217</v>
      </c>
      <c r="B85">
        <v>16</v>
      </c>
      <c r="C85">
        <v>60</v>
      </c>
      <c r="D85" t="s">
        <v>116</v>
      </c>
      <c r="E85">
        <v>1.47</v>
      </c>
      <c r="F85">
        <v>0.39</v>
      </c>
      <c r="G85">
        <v>441.3</v>
      </c>
      <c r="H85">
        <f>Table1[[#This Row],[dsDNA conc (ng/µl)]]/10*Table1[[#This Row],[Dilution_factor]]</f>
        <v>44.13</v>
      </c>
      <c r="I85">
        <v>1</v>
      </c>
      <c r="K85" s="8">
        <f>IF(CEILING($S$3/Table1[Estimated Conc],0.5)&gt;45, 45, CEILING($S$3/Table1[Estimated Conc],0.5))</f>
        <v>11.5</v>
      </c>
      <c r="L85" s="8">
        <f>IF(Table1[Required DNA (µL)]&lt;45, $S$4-Table1[Required DNA (µL)], 0)</f>
        <v>38.5</v>
      </c>
      <c r="M85" s="9">
        <f>Table1[Required DNA (µL)]*Table1[Estimated Conc]/(Table1[Required DNA (µL)]+Table1[Required Water (µL)])</f>
        <v>10.149900000000001</v>
      </c>
      <c r="N85">
        <f>Table1[Required DNA (µL)]+Table1[Required Water (µL)]</f>
        <v>50</v>
      </c>
    </row>
    <row r="86" spans="1:14">
      <c r="A86" s="7">
        <v>43217</v>
      </c>
      <c r="B86">
        <v>17</v>
      </c>
      <c r="C86">
        <v>61</v>
      </c>
      <c r="D86" t="s">
        <v>117</v>
      </c>
      <c r="E86">
        <v>1.47</v>
      </c>
      <c r="F86">
        <v>0.36</v>
      </c>
      <c r="G86">
        <v>301</v>
      </c>
      <c r="H86">
        <f>Table1[[#This Row],[dsDNA conc (ng/µl)]]/10*Table1[[#This Row],[Dilution_factor]]</f>
        <v>30.1</v>
      </c>
      <c r="I86">
        <v>1</v>
      </c>
      <c r="K86" s="8">
        <f>IF(CEILING($S$3/Table1[Estimated Conc],0.5)&gt;45, 45, CEILING($S$3/Table1[Estimated Conc],0.5))</f>
        <v>17</v>
      </c>
      <c r="L86" s="8">
        <f>IF(Table1[Required DNA (µL)]&lt;45, $S$4-Table1[Required DNA (µL)], 0)</f>
        <v>33</v>
      </c>
      <c r="M86" s="9">
        <f>Table1[Required DNA (µL)]*Table1[Estimated Conc]/(Table1[Required DNA (µL)]+Table1[Required Water (µL)])</f>
        <v>10.234000000000002</v>
      </c>
      <c r="N86">
        <f>Table1[Required DNA (µL)]+Table1[Required Water (µL)]</f>
        <v>50</v>
      </c>
    </row>
    <row r="87" spans="1:14">
      <c r="A87" s="7">
        <v>43217</v>
      </c>
      <c r="B87">
        <v>18</v>
      </c>
      <c r="C87">
        <v>62</v>
      </c>
      <c r="D87" t="s">
        <v>118</v>
      </c>
      <c r="E87">
        <v>1.61</v>
      </c>
      <c r="F87">
        <v>0.64</v>
      </c>
      <c r="G87">
        <v>1024.25</v>
      </c>
      <c r="H87">
        <f>Table1[[#This Row],[dsDNA conc (ng/µl)]]/10*Table1[[#This Row],[Dilution_factor]]</f>
        <v>102.425</v>
      </c>
      <c r="I87">
        <v>1</v>
      </c>
      <c r="J87">
        <v>101</v>
      </c>
      <c r="K87" s="8">
        <f>IF(CEILING($S$3/Table1[Estimated Conc],0.5)&gt;45, 45, CEILING($S$3/Table1[Estimated Conc],0.5))</f>
        <v>5</v>
      </c>
      <c r="L87" s="8">
        <f>IF(Table1[Required DNA (µL)]&lt;45, $S$4-Table1[Required DNA (µL)], 0)</f>
        <v>45</v>
      </c>
      <c r="M87" s="9">
        <f>Table1[Required DNA (µL)]*Table1[Estimated Conc]/(Table1[Required DNA (µL)]+Table1[Required Water (µL)])</f>
        <v>10.2425</v>
      </c>
      <c r="N87">
        <f>Table1[Required DNA (µL)]+Table1[Required Water (µL)]</f>
        <v>50</v>
      </c>
    </row>
    <row r="88" spans="1:14">
      <c r="A88" s="7">
        <v>43217</v>
      </c>
      <c r="B88">
        <v>19</v>
      </c>
      <c r="C88">
        <v>63</v>
      </c>
      <c r="D88" t="s">
        <v>119</v>
      </c>
      <c r="E88">
        <v>1.63</v>
      </c>
      <c r="F88">
        <v>0.63</v>
      </c>
      <c r="G88">
        <v>419.3</v>
      </c>
      <c r="H88">
        <f>Table1[[#This Row],[dsDNA conc (ng/µl)]]/10*Table1[[#This Row],[Dilution_factor]]</f>
        <v>41.93</v>
      </c>
      <c r="I88">
        <v>1</v>
      </c>
      <c r="K88" s="8">
        <f>IF(CEILING($S$3/Table1[Estimated Conc],0.5)&gt;45, 45, CEILING($S$3/Table1[Estimated Conc],0.5))</f>
        <v>12</v>
      </c>
      <c r="L88" s="8">
        <f>IF(Table1[Required DNA (µL)]&lt;45, $S$4-Table1[Required DNA (µL)], 0)</f>
        <v>38</v>
      </c>
      <c r="M88" s="9">
        <f>Table1[Required DNA (µL)]*Table1[Estimated Conc]/(Table1[Required DNA (µL)]+Table1[Required Water (µL)])</f>
        <v>10.0632</v>
      </c>
      <c r="N88">
        <f>Table1[Required DNA (µL)]+Table1[Required Water (µL)]</f>
        <v>50</v>
      </c>
    </row>
    <row r="89" spans="1:14">
      <c r="A89" s="7">
        <v>43217</v>
      </c>
      <c r="B89">
        <v>20</v>
      </c>
      <c r="C89">
        <v>64</v>
      </c>
      <c r="D89" t="s">
        <v>120</v>
      </c>
      <c r="E89">
        <v>1.57</v>
      </c>
      <c r="F89">
        <v>0.54</v>
      </c>
      <c r="G89">
        <v>415.63</v>
      </c>
      <c r="H89">
        <f>Table1[[#This Row],[dsDNA conc (ng/µl)]]/10*Table1[[#This Row],[Dilution_factor]]</f>
        <v>41.563000000000002</v>
      </c>
      <c r="I89">
        <v>1</v>
      </c>
      <c r="K89" s="8">
        <f>IF(CEILING($S$3/Table1[Estimated Conc],0.5)&gt;45, 45, CEILING($S$3/Table1[Estimated Conc],0.5))</f>
        <v>12.5</v>
      </c>
      <c r="L89" s="8">
        <f>IF(Table1[Required DNA (µL)]&lt;45, $S$4-Table1[Required DNA (µL)], 0)</f>
        <v>37.5</v>
      </c>
      <c r="M89" s="9">
        <f>Table1[Required DNA (µL)]*Table1[Estimated Conc]/(Table1[Required DNA (µL)]+Table1[Required Water (µL)])</f>
        <v>10.390750000000001</v>
      </c>
      <c r="N89">
        <f>Table1[Required DNA (µL)]+Table1[Required Water (µL)]</f>
        <v>50</v>
      </c>
    </row>
    <row r="90" spans="1:14">
      <c r="A90" s="7">
        <v>43217</v>
      </c>
      <c r="B90">
        <v>21</v>
      </c>
      <c r="C90">
        <v>65</v>
      </c>
      <c r="D90" t="s">
        <v>121</v>
      </c>
      <c r="E90">
        <v>1.7</v>
      </c>
      <c r="F90">
        <v>0.81</v>
      </c>
      <c r="G90">
        <v>566.38</v>
      </c>
      <c r="H90">
        <f>Table1[[#This Row],[dsDNA conc (ng/µl)]]/10*Table1[[#This Row],[Dilution_factor]]</f>
        <v>56.637999999999998</v>
      </c>
      <c r="I90">
        <v>1</v>
      </c>
      <c r="K90" s="8">
        <f>IF(CEILING($S$3/Table1[Estimated Conc],0.5)&gt;45, 45, CEILING($S$3/Table1[Estimated Conc],0.5))</f>
        <v>9</v>
      </c>
      <c r="L90" s="8">
        <f>IF(Table1[Required DNA (µL)]&lt;45, $S$4-Table1[Required DNA (µL)], 0)</f>
        <v>41</v>
      </c>
      <c r="M90" s="9">
        <f>Table1[Required DNA (µL)]*Table1[Estimated Conc]/(Table1[Required DNA (µL)]+Table1[Required Water (µL)])</f>
        <v>10.194839999999999</v>
      </c>
      <c r="N90">
        <f>Table1[Required DNA (µL)]+Table1[Required Water (µL)]</f>
        <v>50</v>
      </c>
    </row>
    <row r="91" spans="1:14">
      <c r="A91" s="7">
        <v>43217</v>
      </c>
      <c r="B91">
        <v>22</v>
      </c>
      <c r="C91">
        <v>66</v>
      </c>
      <c r="D91" t="s">
        <v>151</v>
      </c>
      <c r="E91">
        <v>1.69</v>
      </c>
      <c r="F91">
        <v>0.79</v>
      </c>
      <c r="G91">
        <v>383.8</v>
      </c>
      <c r="H91">
        <f>Table1[[#This Row],[dsDNA conc (ng/µl)]]/10*Table1[[#This Row],[Dilution_factor]]</f>
        <v>38.380000000000003</v>
      </c>
      <c r="I91">
        <v>1</v>
      </c>
      <c r="K91" s="8">
        <f>IF(CEILING($S$3/Table1[Estimated Conc],0.5)&gt;45, 45, CEILING($S$3/Table1[Estimated Conc],0.5))</f>
        <v>13.5</v>
      </c>
      <c r="L91" s="8">
        <f>IF(Table1[Required DNA (µL)]&lt;45, $S$4-Table1[Required DNA (µL)], 0)</f>
        <v>36.5</v>
      </c>
      <c r="M91" s="9">
        <f>Table1[Required DNA (µL)]*Table1[Estimated Conc]/(Table1[Required DNA (µL)]+Table1[Required Water (µL)])</f>
        <v>10.3626</v>
      </c>
      <c r="N91">
        <f>Table1[Required DNA (µL)]+Table1[Required Water (µL)]</f>
        <v>50</v>
      </c>
    </row>
    <row r="92" spans="1:14">
      <c r="A92" s="7">
        <v>43217</v>
      </c>
      <c r="B92">
        <v>2</v>
      </c>
      <c r="C92">
        <v>46</v>
      </c>
      <c r="D92" t="s">
        <v>158</v>
      </c>
      <c r="E92">
        <v>1.69</v>
      </c>
      <c r="F92">
        <v>0.7</v>
      </c>
      <c r="G92">
        <v>227.5</v>
      </c>
      <c r="H92">
        <f>Table1[[#This Row],[dsDNA conc (ng/µl)]]/10*Table1[[#This Row],[Dilution_factor]]</f>
        <v>22.75</v>
      </c>
      <c r="I92">
        <v>1</v>
      </c>
      <c r="K92" s="8">
        <f>IF(CEILING($S$3/Table1[Estimated Conc],0.5)&gt;45, 45, CEILING($S$3/Table1[Estimated Conc],0.5))</f>
        <v>22</v>
      </c>
      <c r="L92" s="8">
        <f>IF(Table1[Required DNA (µL)]&lt;45, $S$4-Table1[Required DNA (µL)], 0)</f>
        <v>28</v>
      </c>
      <c r="M92" s="9">
        <f>Table1[Required DNA (µL)]*Table1[Estimated Conc]/(Table1[Required DNA (µL)]+Table1[Required Water (µL)])</f>
        <v>10.01</v>
      </c>
      <c r="N92">
        <f>Table1[Required DNA (µL)]+Table1[Required Water (µL)]</f>
        <v>50</v>
      </c>
    </row>
    <row r="93" spans="1:14">
      <c r="A93" s="7">
        <v>43250</v>
      </c>
      <c r="B93">
        <v>11</v>
      </c>
      <c r="C93">
        <v>77</v>
      </c>
      <c r="D93" s="15" t="s">
        <v>88</v>
      </c>
      <c r="E93">
        <v>1.75</v>
      </c>
      <c r="F93">
        <v>0.78</v>
      </c>
      <c r="G93">
        <v>149.6</v>
      </c>
      <c r="H93">
        <f>Table1[[#This Row],[dsDNA conc (ng/µl)]]/10*Table1[[#This Row],[Dilution_factor]]</f>
        <v>14.959999999999999</v>
      </c>
      <c r="I93">
        <v>1</v>
      </c>
      <c r="K93" s="8">
        <f>IF(CEILING($S$3/Table1[Estimated Conc],0.5)&gt;45, 45, CEILING($S$3/Table1[Estimated Conc],0.5))</f>
        <v>33.5</v>
      </c>
      <c r="L93" s="8">
        <f>IF(Table1[Required DNA (µL)]&lt;45, $S$4-Table1[Required DNA (µL)], 0)</f>
        <v>16.5</v>
      </c>
      <c r="M93" s="9">
        <f>Table1[Required DNA (µL)]*Table1[Estimated Conc]/(Table1[Required DNA (µL)]+Table1[Required Water (µL)])</f>
        <v>10.023199999999999</v>
      </c>
      <c r="N93">
        <f>Table1[Required DNA (µL)]+Table1[Required Water (µL)]</f>
        <v>50</v>
      </c>
    </row>
    <row r="94" spans="1:14">
      <c r="A94" s="7">
        <v>43250</v>
      </c>
      <c r="B94">
        <v>20</v>
      </c>
      <c r="C94">
        <v>86</v>
      </c>
      <c r="D94" s="15" t="s">
        <v>156</v>
      </c>
      <c r="E94">
        <v>1.6</v>
      </c>
      <c r="F94">
        <v>0.73</v>
      </c>
      <c r="G94">
        <v>131.35</v>
      </c>
      <c r="H94">
        <f>Table1[[#This Row],[dsDNA conc (ng/µl)]]/10*Table1[[#This Row],[Dilution_factor]]</f>
        <v>13.135</v>
      </c>
      <c r="I94">
        <v>1</v>
      </c>
      <c r="K94" s="8">
        <f>IF(CEILING($S$3/Table1[Estimated Conc],0.5)&gt;45, 45, CEILING($S$3/Table1[Estimated Conc],0.5))</f>
        <v>38.5</v>
      </c>
      <c r="L94" s="8">
        <f>IF(Table1[Required DNA (µL)]&lt;45, $S$4-Table1[Required DNA (µL)], 0)</f>
        <v>11.5</v>
      </c>
      <c r="M94" s="9">
        <f>Table1[Required DNA (µL)]*Table1[Estimated Conc]/(Table1[Required DNA (µL)]+Table1[Required Water (µL)])</f>
        <v>10.113949999999999</v>
      </c>
      <c r="N94">
        <f>Table1[Required DNA (µL)]+Table1[Required Water (µL)]</f>
        <v>50</v>
      </c>
    </row>
    <row r="95" spans="1:14">
      <c r="A95" s="7">
        <v>43250</v>
      </c>
      <c r="B95">
        <v>1</v>
      </c>
      <c r="C95">
        <v>67</v>
      </c>
      <c r="D95" t="s">
        <v>14</v>
      </c>
      <c r="E95">
        <v>1.77</v>
      </c>
      <c r="F95">
        <v>0.73</v>
      </c>
      <c r="G95">
        <v>134.69999999999999</v>
      </c>
      <c r="H95">
        <f>Table1[[#This Row],[dsDNA conc (ng/µl)]]/10*Table1[[#This Row],[Dilution_factor]]</f>
        <v>13.469999999999999</v>
      </c>
      <c r="I95">
        <v>1</v>
      </c>
      <c r="K95" s="8">
        <f>IF(CEILING($S$3/Table1[Estimated Conc],0.5)&gt;45, 45, CEILING($S$3/Table1[Estimated Conc],0.5))</f>
        <v>37.5</v>
      </c>
      <c r="L95" s="8">
        <f>IF(Table1[Required DNA (µL)]&lt;45, $S$4-Table1[Required DNA (µL)], 0)</f>
        <v>12.5</v>
      </c>
      <c r="M95" s="9">
        <f>Table1[Required DNA (µL)]*Table1[Estimated Conc]/(Table1[Required DNA (µL)]+Table1[Required Water (µL)])</f>
        <v>10.102499999999999</v>
      </c>
      <c r="N95">
        <f>Table1[Required DNA (µL)]+Table1[Required Water (µL)]</f>
        <v>50</v>
      </c>
    </row>
    <row r="96" spans="1:14">
      <c r="A96" s="7">
        <v>43250</v>
      </c>
      <c r="B96">
        <v>2</v>
      </c>
      <c r="C96">
        <v>68</v>
      </c>
      <c r="D96" t="s">
        <v>15</v>
      </c>
      <c r="E96">
        <v>1.58</v>
      </c>
      <c r="F96">
        <v>0.67</v>
      </c>
      <c r="G96">
        <v>99.8</v>
      </c>
      <c r="H96">
        <v>29.8</v>
      </c>
      <c r="I96">
        <v>1</v>
      </c>
      <c r="J96">
        <v>29.8</v>
      </c>
      <c r="K96" s="8">
        <f>IF(CEILING($S$3/Table1[Estimated Conc],0.5)&gt;45, 45, CEILING($S$3/Table1[Estimated Conc],0.5))</f>
        <v>17</v>
      </c>
      <c r="L96" s="8">
        <f>IF(Table1[Required DNA (µL)]&lt;45, $S$4-Table1[Required DNA (µL)], 0)</f>
        <v>33</v>
      </c>
      <c r="M96" s="9">
        <f>Table1[Required DNA (µL)]*Table1[Estimated Conc]/(Table1[Required DNA (µL)]+Table1[Required Water (µL)])</f>
        <v>10.132</v>
      </c>
      <c r="N96">
        <f>Table1[Required DNA (µL)]+Table1[Required Water (µL)]</f>
        <v>50</v>
      </c>
    </row>
    <row r="97" spans="1:14">
      <c r="A97" s="7">
        <v>43250</v>
      </c>
      <c r="B97">
        <v>3</v>
      </c>
      <c r="C97">
        <v>69</v>
      </c>
      <c r="D97" t="s">
        <v>17</v>
      </c>
      <c r="E97">
        <v>1.66</v>
      </c>
      <c r="F97">
        <v>0.73</v>
      </c>
      <c r="G97">
        <v>221.57</v>
      </c>
      <c r="H97">
        <f>Table1[[#This Row],[dsDNA conc (ng/µl)]]/10*Table1[[#This Row],[Dilution_factor]]</f>
        <v>22.157</v>
      </c>
      <c r="I97">
        <v>1</v>
      </c>
      <c r="K97" s="8">
        <f>IF(CEILING($S$3/Table1[Estimated Conc],0.5)&gt;45, 45, CEILING($S$3/Table1[Estimated Conc],0.5))</f>
        <v>23</v>
      </c>
      <c r="L97" s="8">
        <f>IF(Table1[Required DNA (µL)]&lt;45, $S$4-Table1[Required DNA (µL)], 0)</f>
        <v>27</v>
      </c>
      <c r="M97" s="9">
        <f>Table1[Required DNA (µL)]*Table1[Estimated Conc]/(Table1[Required DNA (µL)]+Table1[Required Water (µL)])</f>
        <v>10.192219999999999</v>
      </c>
      <c r="N97">
        <f>Table1[Required DNA (µL)]+Table1[Required Water (µL)]</f>
        <v>50</v>
      </c>
    </row>
    <row r="98" spans="1:14">
      <c r="A98" s="7">
        <v>43250</v>
      </c>
      <c r="B98">
        <v>4</v>
      </c>
      <c r="C98">
        <v>70</v>
      </c>
      <c r="D98" t="s">
        <v>75</v>
      </c>
      <c r="E98">
        <v>1.57</v>
      </c>
      <c r="F98">
        <v>0.82</v>
      </c>
      <c r="G98">
        <v>187.97</v>
      </c>
      <c r="H98">
        <f>Table1[[#This Row],[dsDNA conc (ng/µl)]]/10*Table1[[#This Row],[Dilution_factor]]</f>
        <v>18.797000000000001</v>
      </c>
      <c r="I98">
        <v>1</v>
      </c>
      <c r="K98" s="8">
        <f>IF(CEILING($S$3/Table1[Estimated Conc],0.5)&gt;45, 45, CEILING($S$3/Table1[Estimated Conc],0.5))</f>
        <v>27</v>
      </c>
      <c r="L98" s="8">
        <f>IF(Table1[Required DNA (µL)]&lt;45, $S$4-Table1[Required DNA (µL)], 0)</f>
        <v>23</v>
      </c>
      <c r="M98" s="9">
        <f>Table1[Required DNA (µL)]*Table1[Estimated Conc]/(Table1[Required DNA (µL)]+Table1[Required Water (µL)])</f>
        <v>10.15038</v>
      </c>
      <c r="N98">
        <f>Table1[Required DNA (µL)]+Table1[Required Water (µL)]</f>
        <v>50</v>
      </c>
    </row>
    <row r="99" spans="1:14">
      <c r="A99" s="7">
        <v>43250</v>
      </c>
      <c r="B99">
        <v>6</v>
      </c>
      <c r="C99">
        <v>72</v>
      </c>
      <c r="D99" t="s">
        <v>77</v>
      </c>
      <c r="E99">
        <v>1.69</v>
      </c>
      <c r="F99">
        <v>0.88</v>
      </c>
      <c r="G99">
        <v>173.08</v>
      </c>
      <c r="H99">
        <f>Table1[[#This Row],[dsDNA conc (ng/µl)]]/10*Table1[[#This Row],[Dilution_factor]]</f>
        <v>17.308</v>
      </c>
      <c r="I99">
        <v>1</v>
      </c>
      <c r="K99" s="8">
        <f>IF(CEILING($S$3/Table1[Estimated Conc],0.5)&gt;45, 45, CEILING($S$3/Table1[Estimated Conc],0.5))</f>
        <v>29</v>
      </c>
      <c r="L99" s="8">
        <f>IF(Table1[Required DNA (µL)]&lt;45, $S$4-Table1[Required DNA (µL)], 0)</f>
        <v>21</v>
      </c>
      <c r="M99" s="9">
        <f>Table1[Required DNA (µL)]*Table1[Estimated Conc]/(Table1[Required DNA (µL)]+Table1[Required Water (µL)])</f>
        <v>10.038640000000001</v>
      </c>
      <c r="N99">
        <f>Table1[Required DNA (µL)]+Table1[Required Water (µL)]</f>
        <v>50</v>
      </c>
    </row>
    <row r="100" spans="1:14">
      <c r="A100" s="7">
        <v>43250</v>
      </c>
      <c r="B100">
        <v>12</v>
      </c>
      <c r="C100">
        <v>78</v>
      </c>
      <c r="D100" t="s">
        <v>89</v>
      </c>
      <c r="E100">
        <v>1.74</v>
      </c>
      <c r="F100">
        <v>0.87</v>
      </c>
      <c r="G100">
        <v>204.3</v>
      </c>
      <c r="H100">
        <f>Table1[[#This Row],[dsDNA conc (ng/µl)]]/10*Table1[[#This Row],[Dilution_factor]]</f>
        <v>20.43</v>
      </c>
      <c r="I100">
        <v>1</v>
      </c>
      <c r="K100" s="8">
        <f>IF(CEILING($S$3/Table1[Estimated Conc],0.5)&gt;45, 45, CEILING($S$3/Table1[Estimated Conc],0.5))</f>
        <v>24.5</v>
      </c>
      <c r="L100" s="8">
        <f>IF(Table1[Required DNA (µL)]&lt;45, $S$4-Table1[Required DNA (µL)], 0)</f>
        <v>25.5</v>
      </c>
      <c r="M100" s="9">
        <f>Table1[Required DNA (µL)]*Table1[Estimated Conc]/(Table1[Required DNA (µL)]+Table1[Required Water (µL)])</f>
        <v>10.0107</v>
      </c>
      <c r="N100">
        <f>Table1[Required DNA (µL)]+Table1[Required Water (µL)]</f>
        <v>50</v>
      </c>
    </row>
    <row r="101" spans="1:14">
      <c r="A101" s="7">
        <v>43250</v>
      </c>
      <c r="B101">
        <v>7</v>
      </c>
      <c r="C101">
        <v>73</v>
      </c>
      <c r="D101" t="s">
        <v>90</v>
      </c>
      <c r="E101">
        <v>1.64</v>
      </c>
      <c r="F101">
        <v>0.76</v>
      </c>
      <c r="G101">
        <v>259.05</v>
      </c>
      <c r="H101">
        <f>Table1[[#This Row],[dsDNA conc (ng/µl)]]/10*Table1[[#This Row],[Dilution_factor]]</f>
        <v>25.905000000000001</v>
      </c>
      <c r="I101">
        <v>1</v>
      </c>
      <c r="K101" s="8">
        <f>IF(CEILING($S$3/Table1[Estimated Conc],0.5)&gt;45, 45, CEILING($S$3/Table1[Estimated Conc],0.5))</f>
        <v>19.5</v>
      </c>
      <c r="L101" s="8">
        <f>IF(Table1[Required DNA (µL)]&lt;45, $S$4-Table1[Required DNA (µL)], 0)</f>
        <v>30.5</v>
      </c>
      <c r="M101" s="9">
        <f>Table1[Required DNA (µL)]*Table1[Estimated Conc]/(Table1[Required DNA (µL)]+Table1[Required Water (µL)])</f>
        <v>10.10295</v>
      </c>
      <c r="N101">
        <f>Table1[Required DNA (µL)]+Table1[Required Water (µL)]</f>
        <v>50</v>
      </c>
    </row>
    <row r="102" spans="1:14">
      <c r="A102" s="7">
        <v>43250</v>
      </c>
      <c r="B102">
        <v>8</v>
      </c>
      <c r="C102">
        <v>74</v>
      </c>
      <c r="D102" t="s">
        <v>91</v>
      </c>
      <c r="E102">
        <v>1.69</v>
      </c>
      <c r="F102">
        <v>0.82</v>
      </c>
      <c r="G102">
        <v>171.68</v>
      </c>
      <c r="H102">
        <f>Table1[[#This Row],[dsDNA conc (ng/µl)]]/10*Table1[[#This Row],[Dilution_factor]]</f>
        <v>17.167999999999999</v>
      </c>
      <c r="I102">
        <v>1</v>
      </c>
      <c r="K102" s="8">
        <f>IF(CEILING($S$3/Table1[Estimated Conc],0.5)&gt;45, 45, CEILING($S$3/Table1[Estimated Conc],0.5))</f>
        <v>29.5</v>
      </c>
      <c r="L102" s="8">
        <f>IF(Table1[Required DNA (µL)]&lt;45, $S$4-Table1[Required DNA (µL)], 0)</f>
        <v>20.5</v>
      </c>
      <c r="M102" s="9">
        <f>Table1[Required DNA (µL)]*Table1[Estimated Conc]/(Table1[Required DNA (µL)]+Table1[Required Water (µL)])</f>
        <v>10.129119999999999</v>
      </c>
      <c r="N102">
        <f>Table1[Required DNA (µL)]+Table1[Required Water (µL)]</f>
        <v>50</v>
      </c>
    </row>
    <row r="103" spans="1:14">
      <c r="A103" s="7">
        <v>43250</v>
      </c>
      <c r="B103">
        <v>13</v>
      </c>
      <c r="C103">
        <v>79</v>
      </c>
      <c r="D103" t="s">
        <v>140</v>
      </c>
      <c r="E103">
        <v>1.68</v>
      </c>
      <c r="F103">
        <v>0.52</v>
      </c>
      <c r="G103">
        <v>135.05000000000001</v>
      </c>
      <c r="H103">
        <f>Table1[[#This Row],[dsDNA conc (ng/µl)]]/10*Table1[[#This Row],[Dilution_factor]]</f>
        <v>13.505000000000001</v>
      </c>
      <c r="I103">
        <v>1</v>
      </c>
      <c r="K103" s="8">
        <f>IF(CEILING($S$3/Table1[Estimated Conc],0.5)&gt;45, 45, CEILING($S$3/Table1[Estimated Conc],0.5))</f>
        <v>37.5</v>
      </c>
      <c r="L103" s="8">
        <f>IF(Table1[Required DNA (µL)]&lt;45, $S$4-Table1[Required DNA (µL)], 0)</f>
        <v>12.5</v>
      </c>
      <c r="M103" s="9">
        <f>Table1[Required DNA (µL)]*Table1[Estimated Conc]/(Table1[Required DNA (µL)]+Table1[Required Water (µL)])</f>
        <v>10.128750000000002</v>
      </c>
      <c r="N103">
        <f>Table1[Required DNA (µL)]+Table1[Required Water (µL)]</f>
        <v>50</v>
      </c>
    </row>
    <row r="104" spans="1:14">
      <c r="A104" s="7">
        <v>43250</v>
      </c>
      <c r="B104">
        <v>23</v>
      </c>
      <c r="C104">
        <v>89</v>
      </c>
      <c r="D104" t="s">
        <v>148</v>
      </c>
      <c r="E104">
        <v>1.56</v>
      </c>
      <c r="F104">
        <v>0.65</v>
      </c>
      <c r="G104">
        <v>338.55</v>
      </c>
      <c r="H104">
        <f>Table1[[#This Row],[dsDNA conc (ng/µl)]]/10*Table1[[#This Row],[Dilution_factor]]</f>
        <v>33.855000000000004</v>
      </c>
      <c r="I104">
        <v>1</v>
      </c>
      <c r="K104" s="8">
        <f>IF(CEILING($S$3/Table1[Estimated Conc],0.5)&gt;45, 45, CEILING($S$3/Table1[Estimated Conc],0.5))</f>
        <v>15</v>
      </c>
      <c r="L104" s="8">
        <f>IF(Table1[Required DNA (µL)]&lt;45, $S$4-Table1[Required DNA (µL)], 0)</f>
        <v>35</v>
      </c>
      <c r="M104" s="9">
        <f>Table1[Required DNA (µL)]*Table1[Estimated Conc]/(Table1[Required DNA (µL)]+Table1[Required Water (µL)])</f>
        <v>10.156500000000001</v>
      </c>
      <c r="N104">
        <f>Table1[Required DNA (µL)]+Table1[Required Water (µL)]</f>
        <v>50</v>
      </c>
    </row>
    <row r="105" spans="1:14">
      <c r="A105" s="7">
        <v>43250</v>
      </c>
      <c r="B105">
        <v>14</v>
      </c>
      <c r="C105">
        <v>80</v>
      </c>
      <c r="D105" t="s">
        <v>160</v>
      </c>
      <c r="E105">
        <v>1.55</v>
      </c>
      <c r="F105">
        <v>0.82</v>
      </c>
      <c r="G105">
        <v>200.75</v>
      </c>
      <c r="H105">
        <f>Table1[[#This Row],[dsDNA conc (ng/µl)]]/10*Table1[[#This Row],[Dilution_factor]]</f>
        <v>20.074999999999999</v>
      </c>
      <c r="I105">
        <v>1</v>
      </c>
      <c r="K105" s="8">
        <f>IF(CEILING($S$3/Table1[Estimated Conc],0.5)&gt;45, 45, CEILING($S$3/Table1[Estimated Conc],0.5))</f>
        <v>25</v>
      </c>
      <c r="L105" s="8">
        <f>IF(Table1[Required DNA (µL)]&lt;45, $S$4-Table1[Required DNA (µL)], 0)</f>
        <v>25</v>
      </c>
      <c r="M105" s="9">
        <f>Table1[Required DNA (µL)]*Table1[Estimated Conc]/(Table1[Required DNA (µL)]+Table1[Required Water (µL)])</f>
        <v>10.0375</v>
      </c>
      <c r="N105">
        <f>Table1[Required DNA (µL)]+Table1[Required Water (µL)]</f>
        <v>50</v>
      </c>
    </row>
    <row r="106" spans="1:14">
      <c r="A106" s="7">
        <v>43250</v>
      </c>
      <c r="B106">
        <v>16</v>
      </c>
      <c r="C106">
        <v>82</v>
      </c>
      <c r="D106" t="s">
        <v>165</v>
      </c>
      <c r="E106">
        <v>1.64</v>
      </c>
      <c r="F106">
        <v>0.64</v>
      </c>
      <c r="G106">
        <v>229.92</v>
      </c>
      <c r="H106">
        <f>Table1[[#This Row],[dsDNA conc (ng/µl)]]/10*Table1[[#This Row],[Dilution_factor]]</f>
        <v>22.991999999999997</v>
      </c>
      <c r="I106">
        <v>1</v>
      </c>
      <c r="K106" s="8">
        <f>IF(CEILING($S$3/Table1[Estimated Conc],0.5)&gt;45, 45, CEILING($S$3/Table1[Estimated Conc],0.5))</f>
        <v>22</v>
      </c>
      <c r="L106" s="8">
        <f>IF(Table1[Required DNA (µL)]&lt;45, $S$4-Table1[Required DNA (µL)], 0)</f>
        <v>28</v>
      </c>
      <c r="M106" s="9">
        <f>Table1[Required DNA (µL)]*Table1[Estimated Conc]/(Table1[Required DNA (µL)]+Table1[Required Water (µL)])</f>
        <v>10.116479999999999</v>
      </c>
      <c r="N106">
        <f>Table1[Required DNA (µL)]+Table1[Required Water (µL)]</f>
        <v>50</v>
      </c>
    </row>
    <row r="107" spans="1:14">
      <c r="A107" s="7">
        <v>43501</v>
      </c>
      <c r="B107">
        <v>12</v>
      </c>
      <c r="C107">
        <v>12</v>
      </c>
      <c r="D107" s="15" t="s">
        <v>166</v>
      </c>
      <c r="E107">
        <v>1.9</v>
      </c>
      <c r="F107">
        <v>1.1499999999999999</v>
      </c>
      <c r="G107">
        <v>1480.18</v>
      </c>
      <c r="H107" s="12">
        <v>296.036</v>
      </c>
      <c r="I107">
        <v>5</v>
      </c>
      <c r="K107" s="8">
        <v>3</v>
      </c>
      <c r="L107" s="8">
        <v>47</v>
      </c>
      <c r="M107" s="9">
        <v>17.762159999999998</v>
      </c>
      <c r="N107" s="12">
        <v>50</v>
      </c>
    </row>
    <row r="108" spans="1:14">
      <c r="A108" s="7">
        <v>43501</v>
      </c>
      <c r="B108">
        <v>30</v>
      </c>
      <c r="C108">
        <v>30</v>
      </c>
      <c r="D108" t="s">
        <v>19</v>
      </c>
      <c r="E108">
        <v>1.95</v>
      </c>
      <c r="F108">
        <v>2.13</v>
      </c>
      <c r="G108">
        <v>1700.13</v>
      </c>
      <c r="H108" s="12">
        <v>340.02600000000001</v>
      </c>
      <c r="I108">
        <v>5</v>
      </c>
      <c r="K108" s="8">
        <v>2.5</v>
      </c>
      <c r="L108" s="8">
        <v>47.5</v>
      </c>
      <c r="M108" s="9">
        <v>17.001300000000001</v>
      </c>
      <c r="N108" s="12">
        <v>50</v>
      </c>
    </row>
    <row r="109" spans="1:14">
      <c r="A109" s="7">
        <v>43501</v>
      </c>
      <c r="B109">
        <v>31</v>
      </c>
      <c r="C109">
        <v>31</v>
      </c>
      <c r="D109" t="s">
        <v>20</v>
      </c>
      <c r="E109">
        <v>1.85</v>
      </c>
      <c r="F109">
        <v>1.6</v>
      </c>
      <c r="G109">
        <v>350.96</v>
      </c>
      <c r="H109" s="12">
        <v>70.191999999999993</v>
      </c>
      <c r="I109">
        <v>5</v>
      </c>
      <c r="K109" s="8">
        <v>11</v>
      </c>
      <c r="L109" s="8">
        <v>39</v>
      </c>
      <c r="M109" s="9">
        <v>15.44224</v>
      </c>
      <c r="N109" s="12">
        <v>50</v>
      </c>
    </row>
    <row r="110" spans="1:14">
      <c r="A110" s="7">
        <v>43501</v>
      </c>
      <c r="B110">
        <v>35</v>
      </c>
      <c r="C110">
        <v>35</v>
      </c>
      <c r="D110" t="s">
        <v>21</v>
      </c>
      <c r="E110">
        <v>1.87</v>
      </c>
      <c r="F110">
        <v>1.73</v>
      </c>
      <c r="G110">
        <v>1528.33</v>
      </c>
      <c r="H110" s="12">
        <v>305.666</v>
      </c>
      <c r="I110">
        <v>5</v>
      </c>
      <c r="K110" s="8">
        <v>2.5</v>
      </c>
      <c r="L110" s="8">
        <v>47.5</v>
      </c>
      <c r="M110" s="9">
        <v>15.283299999999999</v>
      </c>
      <c r="N110" s="12">
        <v>50</v>
      </c>
    </row>
    <row r="111" spans="1:14">
      <c r="A111" s="7">
        <v>43501</v>
      </c>
      <c r="B111">
        <v>36</v>
      </c>
      <c r="C111">
        <v>36</v>
      </c>
      <c r="D111" t="s">
        <v>22</v>
      </c>
      <c r="E111">
        <v>1.84</v>
      </c>
      <c r="F111">
        <v>1.62</v>
      </c>
      <c r="G111">
        <v>520.84</v>
      </c>
      <c r="H111" s="12">
        <v>104.16800000000001</v>
      </c>
      <c r="I111">
        <v>5</v>
      </c>
      <c r="K111" s="8">
        <v>7.5</v>
      </c>
      <c r="L111" s="8">
        <v>42.5</v>
      </c>
      <c r="M111" s="9">
        <v>15.6252</v>
      </c>
      <c r="N111" s="12">
        <v>50</v>
      </c>
    </row>
    <row r="112" spans="1:14">
      <c r="A112" s="7">
        <v>43501</v>
      </c>
      <c r="B112">
        <v>24</v>
      </c>
      <c r="C112">
        <v>24</v>
      </c>
      <c r="D112" t="s">
        <v>23</v>
      </c>
      <c r="E112">
        <v>1.77</v>
      </c>
      <c r="F112">
        <v>1.1599999999999999</v>
      </c>
      <c r="G112">
        <v>243.85</v>
      </c>
      <c r="H112" s="12">
        <v>48.769999999999996</v>
      </c>
      <c r="I112">
        <v>5</v>
      </c>
      <c r="K112" s="8">
        <v>15.5</v>
      </c>
      <c r="L112" s="8">
        <v>34.5</v>
      </c>
      <c r="M112" s="9">
        <v>15.118699999999999</v>
      </c>
      <c r="N112" s="12">
        <v>50</v>
      </c>
    </row>
    <row r="113" spans="1:14">
      <c r="A113" s="7">
        <v>43501</v>
      </c>
      <c r="B113">
        <v>27</v>
      </c>
      <c r="C113">
        <v>27</v>
      </c>
      <c r="D113" t="s">
        <v>24</v>
      </c>
      <c r="E113">
        <v>1.79</v>
      </c>
      <c r="F113">
        <v>1.36</v>
      </c>
      <c r="G113">
        <v>488.68</v>
      </c>
      <c r="H113" s="12">
        <v>97.736000000000004</v>
      </c>
      <c r="I113">
        <v>5</v>
      </c>
      <c r="K113" s="8">
        <v>8</v>
      </c>
      <c r="L113" s="8">
        <v>42</v>
      </c>
      <c r="M113" s="9">
        <v>15.63776</v>
      </c>
      <c r="N113" s="12">
        <v>50</v>
      </c>
    </row>
    <row r="114" spans="1:14">
      <c r="A114" s="7">
        <v>43501</v>
      </c>
      <c r="B114">
        <v>37</v>
      </c>
      <c r="C114">
        <v>37</v>
      </c>
      <c r="D114" t="s">
        <v>25</v>
      </c>
      <c r="E114">
        <v>1.9</v>
      </c>
      <c r="F114">
        <v>1.53</v>
      </c>
      <c r="G114">
        <v>707.7</v>
      </c>
      <c r="H114" s="12">
        <v>141.54000000000002</v>
      </c>
      <c r="I114">
        <v>5</v>
      </c>
      <c r="K114" s="8">
        <v>5.5</v>
      </c>
      <c r="L114" s="8">
        <v>44.5</v>
      </c>
      <c r="M114" s="9">
        <v>15.569400000000003</v>
      </c>
      <c r="N114" s="12">
        <v>50</v>
      </c>
    </row>
    <row r="115" spans="1:14">
      <c r="A115" s="7">
        <v>43501</v>
      </c>
      <c r="B115">
        <v>25</v>
      </c>
      <c r="C115">
        <v>25</v>
      </c>
      <c r="D115" t="s">
        <v>26</v>
      </c>
      <c r="E115">
        <v>1.81</v>
      </c>
      <c r="F115">
        <v>1.46</v>
      </c>
      <c r="G115">
        <v>505.83</v>
      </c>
      <c r="H115" s="12">
        <v>101.166</v>
      </c>
      <c r="I115">
        <v>5</v>
      </c>
      <c r="K115" s="8">
        <v>7.5</v>
      </c>
      <c r="L115" s="8">
        <v>42.5</v>
      </c>
      <c r="M115" s="9">
        <v>15.174900000000001</v>
      </c>
      <c r="N115" s="12">
        <v>50</v>
      </c>
    </row>
    <row r="116" spans="1:14">
      <c r="A116" s="7">
        <v>43501</v>
      </c>
      <c r="B116">
        <v>26</v>
      </c>
      <c r="C116">
        <v>26</v>
      </c>
      <c r="D116" t="s">
        <v>27</v>
      </c>
      <c r="E116">
        <v>1.8</v>
      </c>
      <c r="F116">
        <v>1.44</v>
      </c>
      <c r="G116">
        <v>555.41999999999996</v>
      </c>
      <c r="H116" s="12">
        <v>111.08399999999999</v>
      </c>
      <c r="I116">
        <v>5</v>
      </c>
      <c r="K116" s="8">
        <v>7</v>
      </c>
      <c r="L116" s="8">
        <v>43</v>
      </c>
      <c r="M116" s="9">
        <v>15.55176</v>
      </c>
      <c r="N116" s="12">
        <v>50</v>
      </c>
    </row>
    <row r="117" spans="1:14">
      <c r="A117" s="7">
        <v>43501</v>
      </c>
      <c r="B117">
        <v>28</v>
      </c>
      <c r="C117">
        <v>28</v>
      </c>
      <c r="D117" t="s">
        <v>28</v>
      </c>
      <c r="E117">
        <v>1.9</v>
      </c>
      <c r="F117">
        <v>1.69</v>
      </c>
      <c r="G117">
        <v>1435.72</v>
      </c>
      <c r="H117" s="12">
        <v>287.14400000000001</v>
      </c>
      <c r="I117">
        <v>5</v>
      </c>
      <c r="K117" s="8">
        <v>3</v>
      </c>
      <c r="L117" s="8">
        <v>47</v>
      </c>
      <c r="M117" s="9">
        <v>17.228639999999999</v>
      </c>
      <c r="N117" s="12">
        <v>50</v>
      </c>
    </row>
    <row r="118" spans="1:14">
      <c r="A118" s="7">
        <v>43501</v>
      </c>
      <c r="B118">
        <v>29</v>
      </c>
      <c r="C118">
        <v>29</v>
      </c>
      <c r="D118" t="s">
        <v>29</v>
      </c>
      <c r="E118">
        <v>1.89</v>
      </c>
      <c r="F118">
        <v>1.68</v>
      </c>
      <c r="G118">
        <v>656</v>
      </c>
      <c r="H118" s="12">
        <v>131.19999999999999</v>
      </c>
      <c r="I118">
        <v>5</v>
      </c>
      <c r="K118" s="8">
        <v>6</v>
      </c>
      <c r="L118" s="8">
        <v>44</v>
      </c>
      <c r="M118" s="9">
        <v>15.743999999999998</v>
      </c>
      <c r="N118" s="12">
        <v>50</v>
      </c>
    </row>
    <row r="119" spans="1:14">
      <c r="A119" s="7">
        <v>43501</v>
      </c>
      <c r="B119">
        <v>38</v>
      </c>
      <c r="C119">
        <v>38</v>
      </c>
      <c r="D119" t="s">
        <v>30</v>
      </c>
      <c r="E119">
        <v>1.76</v>
      </c>
      <c r="F119">
        <v>1.43</v>
      </c>
      <c r="G119">
        <v>573.23</v>
      </c>
      <c r="H119" s="12">
        <v>114.646</v>
      </c>
      <c r="I119">
        <v>5</v>
      </c>
      <c r="K119" s="8">
        <v>7</v>
      </c>
      <c r="L119" s="8">
        <v>43</v>
      </c>
      <c r="M119" s="9">
        <v>16.050440000000002</v>
      </c>
      <c r="N119" s="12">
        <v>50</v>
      </c>
    </row>
    <row r="120" spans="1:14">
      <c r="A120" s="7">
        <v>43501</v>
      </c>
      <c r="B120">
        <v>41</v>
      </c>
      <c r="C120">
        <v>41</v>
      </c>
      <c r="D120" t="s">
        <v>31</v>
      </c>
      <c r="E120">
        <v>1.87</v>
      </c>
      <c r="F120">
        <v>1.46</v>
      </c>
      <c r="G120">
        <v>982.11</v>
      </c>
      <c r="H120" s="12">
        <v>196.422</v>
      </c>
      <c r="I120">
        <v>5</v>
      </c>
      <c r="K120" s="8">
        <v>4</v>
      </c>
      <c r="L120" s="8">
        <v>46</v>
      </c>
      <c r="M120" s="9">
        <v>15.713760000000001</v>
      </c>
      <c r="N120" s="12">
        <v>50</v>
      </c>
    </row>
    <row r="121" spans="1:14">
      <c r="A121" s="7">
        <v>43501</v>
      </c>
      <c r="B121">
        <v>68</v>
      </c>
      <c r="C121">
        <v>68</v>
      </c>
      <c r="D121" t="s">
        <v>32</v>
      </c>
      <c r="E121">
        <v>1.86</v>
      </c>
      <c r="F121">
        <v>2.0299999999999998</v>
      </c>
      <c r="G121">
        <v>174.42</v>
      </c>
      <c r="H121" s="12">
        <v>34.884</v>
      </c>
      <c r="I121">
        <v>5</v>
      </c>
      <c r="K121" s="8">
        <v>21.5</v>
      </c>
      <c r="L121" s="8">
        <v>28.5</v>
      </c>
      <c r="M121" s="9">
        <v>15.000119999999999</v>
      </c>
      <c r="N121" s="12">
        <v>50</v>
      </c>
    </row>
    <row r="122" spans="1:14">
      <c r="A122" s="7">
        <v>43501</v>
      </c>
      <c r="B122">
        <v>39</v>
      </c>
      <c r="C122">
        <v>39</v>
      </c>
      <c r="D122" t="s">
        <v>33</v>
      </c>
      <c r="E122">
        <v>1.94</v>
      </c>
      <c r="F122">
        <v>1.82</v>
      </c>
      <c r="G122">
        <v>1208.31</v>
      </c>
      <c r="H122" s="12">
        <v>241.66199999999998</v>
      </c>
      <c r="I122">
        <v>5</v>
      </c>
      <c r="K122" s="8">
        <v>3.5</v>
      </c>
      <c r="L122" s="8">
        <v>46.5</v>
      </c>
      <c r="M122" s="9">
        <v>16.916339999999998</v>
      </c>
      <c r="N122" s="12">
        <v>50</v>
      </c>
    </row>
    <row r="123" spans="1:14">
      <c r="A123" s="7">
        <v>43501</v>
      </c>
      <c r="B123">
        <v>70</v>
      </c>
      <c r="C123">
        <v>70</v>
      </c>
      <c r="D123" t="s">
        <v>34</v>
      </c>
      <c r="E123">
        <v>1.83</v>
      </c>
      <c r="F123">
        <v>1.73</v>
      </c>
      <c r="G123">
        <v>103.83</v>
      </c>
      <c r="H123" s="12">
        <v>20.765999999999998</v>
      </c>
      <c r="I123">
        <v>5</v>
      </c>
      <c r="K123" s="8">
        <v>36.5</v>
      </c>
      <c r="L123" s="8">
        <v>13.5</v>
      </c>
      <c r="M123" s="9">
        <v>15.159179999999999</v>
      </c>
      <c r="N123" s="12">
        <v>50</v>
      </c>
    </row>
    <row r="124" spans="1:14">
      <c r="A124" s="7">
        <v>43501</v>
      </c>
      <c r="B124">
        <v>40</v>
      </c>
      <c r="C124">
        <v>40</v>
      </c>
      <c r="D124" t="s">
        <v>35</v>
      </c>
      <c r="E124">
        <v>1.93</v>
      </c>
      <c r="F124">
        <v>1.76</v>
      </c>
      <c r="G124">
        <v>1211.97</v>
      </c>
      <c r="H124" s="12">
        <v>242.39400000000001</v>
      </c>
      <c r="I124">
        <v>5</v>
      </c>
      <c r="K124" s="8">
        <v>3.5</v>
      </c>
      <c r="L124" s="8">
        <v>46.5</v>
      </c>
      <c r="M124" s="9">
        <v>16.967580000000002</v>
      </c>
      <c r="N124" s="12">
        <v>50</v>
      </c>
    </row>
    <row r="125" spans="1:14">
      <c r="A125" s="7">
        <v>43501</v>
      </c>
      <c r="B125">
        <v>66</v>
      </c>
      <c r="C125">
        <v>66</v>
      </c>
      <c r="D125" t="s">
        <v>36</v>
      </c>
      <c r="E125">
        <v>1.78</v>
      </c>
      <c r="F125">
        <v>1.74</v>
      </c>
      <c r="G125">
        <v>95.06</v>
      </c>
      <c r="H125" s="12">
        <v>19.012</v>
      </c>
      <c r="I125">
        <v>5</v>
      </c>
      <c r="K125" s="8">
        <v>39.5</v>
      </c>
      <c r="L125" s="8">
        <v>10.5</v>
      </c>
      <c r="M125" s="9">
        <v>15.019480000000001</v>
      </c>
      <c r="N125" s="12">
        <v>50</v>
      </c>
    </row>
    <row r="126" spans="1:14">
      <c r="A126" s="7">
        <v>43501</v>
      </c>
      <c r="B126">
        <v>42</v>
      </c>
      <c r="C126">
        <v>42</v>
      </c>
      <c r="D126" t="s">
        <v>37</v>
      </c>
      <c r="E126">
        <v>1.65</v>
      </c>
      <c r="F126">
        <v>1</v>
      </c>
      <c r="G126">
        <v>440.77</v>
      </c>
      <c r="H126" s="12">
        <v>88.153999999999996</v>
      </c>
      <c r="I126">
        <v>5</v>
      </c>
      <c r="K126" s="8">
        <v>9</v>
      </c>
      <c r="L126" s="8">
        <v>41</v>
      </c>
      <c r="M126" s="9">
        <v>15.867719999999998</v>
      </c>
      <c r="N126" s="12">
        <v>50</v>
      </c>
    </row>
    <row r="127" spans="1:14">
      <c r="A127" s="7">
        <v>43501</v>
      </c>
      <c r="B127">
        <v>67</v>
      </c>
      <c r="C127">
        <v>67</v>
      </c>
      <c r="D127" t="s">
        <v>38</v>
      </c>
      <c r="E127">
        <v>1.91</v>
      </c>
      <c r="F127">
        <v>3.46</v>
      </c>
      <c r="G127">
        <v>80.73</v>
      </c>
      <c r="H127" s="12">
        <v>16.146000000000001</v>
      </c>
      <c r="I127">
        <v>5</v>
      </c>
      <c r="K127" s="8">
        <v>43</v>
      </c>
      <c r="L127" s="8">
        <v>0</v>
      </c>
      <c r="M127" s="9">
        <v>16.146000000000001</v>
      </c>
      <c r="N127" s="12">
        <v>43</v>
      </c>
    </row>
    <row r="128" spans="1:14">
      <c r="A128" s="7">
        <v>43501</v>
      </c>
      <c r="B128">
        <v>71</v>
      </c>
      <c r="C128">
        <v>71</v>
      </c>
      <c r="D128" t="s">
        <v>39</v>
      </c>
      <c r="E128">
        <v>1.94</v>
      </c>
      <c r="F128">
        <v>2.16</v>
      </c>
      <c r="G128">
        <v>367.6</v>
      </c>
      <c r="H128" s="12">
        <v>73.52000000000001</v>
      </c>
      <c r="I128">
        <v>5</v>
      </c>
      <c r="K128" s="8">
        <v>10.5</v>
      </c>
      <c r="L128" s="8">
        <v>39.5</v>
      </c>
      <c r="M128" s="9">
        <v>15.439200000000003</v>
      </c>
      <c r="N128" s="12">
        <v>50</v>
      </c>
    </row>
    <row r="129" spans="1:14">
      <c r="A129" s="7">
        <v>43501</v>
      </c>
      <c r="B129">
        <v>22</v>
      </c>
      <c r="C129">
        <v>22</v>
      </c>
      <c r="D129" t="s">
        <v>40</v>
      </c>
      <c r="E129">
        <v>1.92</v>
      </c>
      <c r="F129">
        <v>1.77</v>
      </c>
      <c r="G129">
        <v>1902.52</v>
      </c>
      <c r="H129" s="12">
        <v>380.50400000000002</v>
      </c>
      <c r="I129">
        <v>5</v>
      </c>
      <c r="K129" s="8">
        <v>2</v>
      </c>
      <c r="L129" s="8">
        <v>48</v>
      </c>
      <c r="M129" s="9">
        <v>15.22016</v>
      </c>
      <c r="N129" s="12">
        <v>50</v>
      </c>
    </row>
    <row r="130" spans="1:14">
      <c r="A130" s="7">
        <v>43501</v>
      </c>
      <c r="B130">
        <v>23</v>
      </c>
      <c r="C130">
        <v>23</v>
      </c>
      <c r="D130" t="s">
        <v>41</v>
      </c>
      <c r="E130">
        <v>1.85</v>
      </c>
      <c r="F130">
        <v>1.42</v>
      </c>
      <c r="G130">
        <v>663.71</v>
      </c>
      <c r="H130" s="12">
        <v>132.74200000000002</v>
      </c>
      <c r="I130">
        <v>5</v>
      </c>
      <c r="K130" s="8">
        <v>6</v>
      </c>
      <c r="L130" s="8">
        <v>44</v>
      </c>
      <c r="M130" s="9">
        <v>15.929040000000002</v>
      </c>
      <c r="N130" s="12">
        <v>50</v>
      </c>
    </row>
    <row r="131" spans="1:14">
      <c r="A131" s="7">
        <v>43501</v>
      </c>
      <c r="B131">
        <v>65</v>
      </c>
      <c r="C131">
        <v>65</v>
      </c>
      <c r="D131" t="s">
        <v>42</v>
      </c>
      <c r="E131">
        <v>1.92</v>
      </c>
      <c r="F131">
        <v>1.48</v>
      </c>
      <c r="G131">
        <v>445.8</v>
      </c>
      <c r="H131" s="12">
        <v>89.16</v>
      </c>
      <c r="I131">
        <v>5</v>
      </c>
      <c r="K131" s="8">
        <v>8.5</v>
      </c>
      <c r="L131" s="8">
        <v>41.5</v>
      </c>
      <c r="M131" s="9">
        <v>15.1572</v>
      </c>
      <c r="N131" s="12">
        <v>50</v>
      </c>
    </row>
    <row r="132" spans="1:14">
      <c r="A132" s="7">
        <v>43501</v>
      </c>
      <c r="B132">
        <v>56</v>
      </c>
      <c r="C132">
        <v>56</v>
      </c>
      <c r="D132" t="s">
        <v>47</v>
      </c>
      <c r="E132">
        <v>1.83</v>
      </c>
      <c r="F132">
        <v>1.43</v>
      </c>
      <c r="G132">
        <v>366.41</v>
      </c>
      <c r="H132" s="12">
        <v>73.282000000000011</v>
      </c>
      <c r="I132">
        <v>5</v>
      </c>
      <c r="K132" s="8">
        <v>10.5</v>
      </c>
      <c r="L132" s="8">
        <v>39.5</v>
      </c>
      <c r="M132" s="9">
        <v>15.389220000000002</v>
      </c>
      <c r="N132" s="12">
        <v>50</v>
      </c>
    </row>
    <row r="133" spans="1:14">
      <c r="A133" s="7">
        <v>43501</v>
      </c>
      <c r="B133">
        <v>57</v>
      </c>
      <c r="C133">
        <v>57</v>
      </c>
      <c r="D133" t="s">
        <v>49</v>
      </c>
      <c r="E133">
        <v>1.91</v>
      </c>
      <c r="F133">
        <v>1.53</v>
      </c>
      <c r="G133">
        <v>741.69</v>
      </c>
      <c r="H133" s="12">
        <v>148.33800000000002</v>
      </c>
      <c r="I133">
        <v>5</v>
      </c>
      <c r="K133" s="8">
        <v>5.5</v>
      </c>
      <c r="L133" s="8">
        <v>44.5</v>
      </c>
      <c r="M133" s="9">
        <v>16.317180000000004</v>
      </c>
      <c r="N133" s="12">
        <v>50</v>
      </c>
    </row>
    <row r="134" spans="1:14">
      <c r="A134" s="7">
        <v>43501</v>
      </c>
      <c r="B134">
        <v>58</v>
      </c>
      <c r="C134">
        <v>58</v>
      </c>
      <c r="D134" t="s">
        <v>51</v>
      </c>
      <c r="E134">
        <v>1.82</v>
      </c>
      <c r="F134">
        <v>1.39</v>
      </c>
      <c r="G134">
        <v>474.23</v>
      </c>
      <c r="H134" s="12">
        <v>94.846000000000004</v>
      </c>
      <c r="I134">
        <v>5</v>
      </c>
      <c r="K134" s="8">
        <v>8</v>
      </c>
      <c r="L134" s="8">
        <v>42</v>
      </c>
      <c r="M134" s="9">
        <v>15.175360000000001</v>
      </c>
      <c r="N134" s="12">
        <v>50</v>
      </c>
    </row>
    <row r="135" spans="1:14">
      <c r="A135" s="7">
        <v>43501</v>
      </c>
      <c r="B135">
        <v>59</v>
      </c>
      <c r="C135">
        <v>59</v>
      </c>
      <c r="D135" t="s">
        <v>55</v>
      </c>
      <c r="E135">
        <v>1.95</v>
      </c>
      <c r="F135">
        <v>2.0499999999999998</v>
      </c>
      <c r="G135">
        <v>1001.97</v>
      </c>
      <c r="H135" s="12">
        <v>200.39400000000001</v>
      </c>
      <c r="I135">
        <v>5</v>
      </c>
      <c r="K135" s="8">
        <v>4</v>
      </c>
      <c r="L135" s="8">
        <v>46</v>
      </c>
      <c r="M135" s="9">
        <v>16.03152</v>
      </c>
      <c r="N135" s="12">
        <v>50</v>
      </c>
    </row>
    <row r="136" spans="1:14">
      <c r="A136" s="7">
        <v>43501</v>
      </c>
      <c r="B136">
        <v>32</v>
      </c>
      <c r="C136">
        <v>32</v>
      </c>
      <c r="D136" t="s">
        <v>63</v>
      </c>
      <c r="E136">
        <v>1.81</v>
      </c>
      <c r="F136">
        <v>1.49</v>
      </c>
      <c r="G136">
        <v>461.22</v>
      </c>
      <c r="H136" s="12">
        <v>92.244</v>
      </c>
      <c r="I136">
        <v>5</v>
      </c>
      <c r="K136" s="8">
        <v>8.5</v>
      </c>
      <c r="L136" s="8">
        <v>41.5</v>
      </c>
      <c r="M136" s="9">
        <v>15.681479999999999</v>
      </c>
      <c r="N136" s="12">
        <v>50</v>
      </c>
    </row>
    <row r="137" spans="1:14">
      <c r="A137" s="7">
        <v>43501</v>
      </c>
      <c r="B137">
        <v>33</v>
      </c>
      <c r="C137">
        <v>33</v>
      </c>
      <c r="D137" t="s">
        <v>64</v>
      </c>
      <c r="E137">
        <v>1.9</v>
      </c>
      <c r="F137">
        <v>1.74</v>
      </c>
      <c r="G137">
        <v>700.46</v>
      </c>
      <c r="H137" s="12">
        <v>140.09200000000001</v>
      </c>
      <c r="I137">
        <v>5</v>
      </c>
      <c r="K137" s="8">
        <v>5.5</v>
      </c>
      <c r="L137" s="8">
        <v>44.5</v>
      </c>
      <c r="M137" s="9">
        <v>15.410120000000001</v>
      </c>
      <c r="N137" s="12">
        <v>50</v>
      </c>
    </row>
    <row r="138" spans="1:14">
      <c r="A138" s="7">
        <v>43501</v>
      </c>
      <c r="B138">
        <v>62</v>
      </c>
      <c r="C138">
        <v>62</v>
      </c>
      <c r="D138" t="s">
        <v>65</v>
      </c>
      <c r="E138">
        <v>1.71</v>
      </c>
      <c r="F138">
        <v>0.92</v>
      </c>
      <c r="G138">
        <v>569.34</v>
      </c>
      <c r="H138" s="12">
        <v>113.86800000000001</v>
      </c>
      <c r="I138">
        <v>5</v>
      </c>
      <c r="K138" s="8">
        <v>7</v>
      </c>
      <c r="L138" s="8">
        <v>43</v>
      </c>
      <c r="M138" s="9">
        <v>15.941520000000001</v>
      </c>
      <c r="N138" s="12">
        <v>50</v>
      </c>
    </row>
    <row r="139" spans="1:14">
      <c r="A139" s="7">
        <v>43501</v>
      </c>
      <c r="B139">
        <v>63</v>
      </c>
      <c r="C139">
        <v>63</v>
      </c>
      <c r="D139" t="s">
        <v>66</v>
      </c>
      <c r="E139">
        <v>1.8</v>
      </c>
      <c r="F139">
        <v>0.91</v>
      </c>
      <c r="G139">
        <v>882.43</v>
      </c>
      <c r="H139" s="12">
        <v>176.48599999999999</v>
      </c>
      <c r="I139">
        <v>5</v>
      </c>
      <c r="K139" s="8">
        <v>4.5</v>
      </c>
      <c r="L139" s="8">
        <v>45.5</v>
      </c>
      <c r="M139" s="9">
        <v>15.883739999999998</v>
      </c>
      <c r="N139" s="12">
        <v>50</v>
      </c>
    </row>
    <row r="140" spans="1:14">
      <c r="A140" s="7">
        <v>43501</v>
      </c>
      <c r="B140">
        <v>64</v>
      </c>
      <c r="C140">
        <v>64</v>
      </c>
      <c r="D140" t="s">
        <v>67</v>
      </c>
      <c r="E140">
        <v>1.81</v>
      </c>
      <c r="F140">
        <v>0.88</v>
      </c>
      <c r="G140">
        <v>751.89</v>
      </c>
      <c r="H140" s="12">
        <v>150.37799999999999</v>
      </c>
      <c r="I140">
        <v>5</v>
      </c>
      <c r="K140" s="8">
        <v>5</v>
      </c>
      <c r="L140" s="8">
        <v>45</v>
      </c>
      <c r="M140" s="9">
        <v>15.037799999999997</v>
      </c>
      <c r="N140" s="12">
        <v>50</v>
      </c>
    </row>
    <row r="141" spans="1:14">
      <c r="A141" s="7">
        <v>43501</v>
      </c>
      <c r="B141">
        <v>34</v>
      </c>
      <c r="C141">
        <v>34</v>
      </c>
      <c r="D141" t="s">
        <v>68</v>
      </c>
      <c r="E141">
        <v>1.83</v>
      </c>
      <c r="F141">
        <v>1.48</v>
      </c>
      <c r="G141">
        <v>769.52</v>
      </c>
      <c r="H141" s="12">
        <v>153.904</v>
      </c>
      <c r="I141">
        <v>5</v>
      </c>
      <c r="K141" s="8">
        <v>5</v>
      </c>
      <c r="L141" s="8">
        <v>45</v>
      </c>
      <c r="M141" s="9">
        <v>15.3904</v>
      </c>
      <c r="N141" s="12">
        <v>50</v>
      </c>
    </row>
    <row r="142" spans="1:14">
      <c r="A142" s="7">
        <v>43501</v>
      </c>
      <c r="B142">
        <v>43</v>
      </c>
      <c r="C142">
        <v>43</v>
      </c>
      <c r="D142" t="s">
        <v>99</v>
      </c>
      <c r="E142">
        <v>1.93</v>
      </c>
      <c r="F142">
        <v>1.61</v>
      </c>
      <c r="G142">
        <v>916.33</v>
      </c>
      <c r="H142" s="12">
        <v>183.26600000000002</v>
      </c>
      <c r="I142">
        <v>5</v>
      </c>
      <c r="K142" s="8">
        <v>4.5</v>
      </c>
      <c r="L142" s="8">
        <v>45.5</v>
      </c>
      <c r="M142" s="9">
        <v>16.493940000000002</v>
      </c>
      <c r="N142" s="12">
        <v>50</v>
      </c>
    </row>
    <row r="143" spans="1:14">
      <c r="A143" s="7">
        <v>43501</v>
      </c>
      <c r="B143">
        <v>44</v>
      </c>
      <c r="C143">
        <v>44</v>
      </c>
      <c r="D143" t="s">
        <v>100</v>
      </c>
      <c r="E143">
        <v>1.96</v>
      </c>
      <c r="F143">
        <v>1.84</v>
      </c>
      <c r="G143">
        <v>999.56</v>
      </c>
      <c r="H143" s="12">
        <v>199.91199999999998</v>
      </c>
      <c r="I143">
        <v>5</v>
      </c>
      <c r="K143" s="8">
        <v>4</v>
      </c>
      <c r="L143" s="8">
        <v>46</v>
      </c>
      <c r="M143" s="9">
        <v>15.992959999999998</v>
      </c>
      <c r="N143" s="12">
        <v>50</v>
      </c>
    </row>
    <row r="144" spans="1:14">
      <c r="A144" s="7">
        <v>43501</v>
      </c>
      <c r="B144">
        <v>45</v>
      </c>
      <c r="C144">
        <v>45</v>
      </c>
      <c r="D144" t="s">
        <v>101</v>
      </c>
      <c r="E144">
        <v>1.87</v>
      </c>
      <c r="F144">
        <v>1.87</v>
      </c>
      <c r="G144">
        <v>485.98</v>
      </c>
      <c r="H144" s="12">
        <v>97.195999999999998</v>
      </c>
      <c r="I144">
        <v>5</v>
      </c>
      <c r="K144" s="8">
        <v>8</v>
      </c>
      <c r="L144" s="8">
        <v>42</v>
      </c>
      <c r="M144" s="9">
        <v>15.551359999999999</v>
      </c>
      <c r="N144" s="12">
        <v>50</v>
      </c>
    </row>
    <row r="145" spans="1:14">
      <c r="A145" s="7">
        <v>43501</v>
      </c>
      <c r="B145">
        <v>46</v>
      </c>
      <c r="C145">
        <v>46</v>
      </c>
      <c r="D145" t="s">
        <v>102</v>
      </c>
      <c r="E145">
        <v>1.84</v>
      </c>
      <c r="F145">
        <v>1.44</v>
      </c>
      <c r="G145">
        <v>909.79</v>
      </c>
      <c r="H145" s="12">
        <v>181.958</v>
      </c>
      <c r="I145">
        <v>5</v>
      </c>
      <c r="K145" s="8">
        <v>4.5</v>
      </c>
      <c r="L145" s="8">
        <v>45.5</v>
      </c>
      <c r="M145" s="9">
        <v>16.37622</v>
      </c>
      <c r="N145" s="12">
        <v>50</v>
      </c>
    </row>
    <row r="146" spans="1:14">
      <c r="A146" s="7">
        <v>43501</v>
      </c>
      <c r="B146">
        <v>47</v>
      </c>
      <c r="C146">
        <v>47</v>
      </c>
      <c r="D146" t="s">
        <v>103</v>
      </c>
      <c r="E146">
        <v>2.02</v>
      </c>
      <c r="F146">
        <v>1.93</v>
      </c>
      <c r="G146">
        <v>797.38</v>
      </c>
      <c r="H146" s="12">
        <v>159.476</v>
      </c>
      <c r="I146">
        <v>5</v>
      </c>
      <c r="K146" s="8">
        <v>5</v>
      </c>
      <c r="L146" s="8">
        <v>45</v>
      </c>
      <c r="M146" s="9">
        <v>15.9476</v>
      </c>
      <c r="N146" s="12">
        <v>50</v>
      </c>
    </row>
    <row r="147" spans="1:14">
      <c r="A147" s="7">
        <v>43501</v>
      </c>
      <c r="B147">
        <v>60</v>
      </c>
      <c r="C147">
        <v>60</v>
      </c>
      <c r="D147" t="s">
        <v>104</v>
      </c>
      <c r="E147">
        <v>1.93</v>
      </c>
      <c r="F147">
        <v>1.88</v>
      </c>
      <c r="G147">
        <v>1090.71</v>
      </c>
      <c r="H147" s="12">
        <v>218.142</v>
      </c>
      <c r="I147">
        <v>5</v>
      </c>
      <c r="K147" s="8">
        <v>3.5</v>
      </c>
      <c r="L147" s="8">
        <v>46.5</v>
      </c>
      <c r="M147" s="9">
        <v>15.269939999999998</v>
      </c>
      <c r="N147" s="12">
        <v>50</v>
      </c>
    </row>
    <row r="148" spans="1:14">
      <c r="A148" s="7">
        <v>43501</v>
      </c>
      <c r="B148">
        <v>61</v>
      </c>
      <c r="C148">
        <v>61</v>
      </c>
      <c r="D148" t="s">
        <v>104</v>
      </c>
      <c r="E148">
        <v>1.82</v>
      </c>
      <c r="F148">
        <v>1.06</v>
      </c>
      <c r="G148">
        <v>124.41</v>
      </c>
      <c r="H148" s="12">
        <v>24.881999999999998</v>
      </c>
      <c r="I148">
        <v>5</v>
      </c>
      <c r="K148" s="8">
        <v>30.5</v>
      </c>
      <c r="L148" s="8">
        <v>19.5</v>
      </c>
      <c r="M148" s="9">
        <v>15.178019999999998</v>
      </c>
      <c r="N148" s="12">
        <v>50</v>
      </c>
    </row>
    <row r="149" spans="1:14">
      <c r="A149" s="7">
        <v>43501</v>
      </c>
      <c r="B149">
        <v>1</v>
      </c>
      <c r="C149">
        <v>1</v>
      </c>
      <c r="D149" t="s">
        <v>108</v>
      </c>
      <c r="E149">
        <v>1.84</v>
      </c>
      <c r="F149">
        <v>0.97</v>
      </c>
      <c r="G149">
        <v>1736.99</v>
      </c>
      <c r="H149" s="12">
        <v>347.39800000000002</v>
      </c>
      <c r="I149">
        <v>5</v>
      </c>
      <c r="K149" s="8">
        <v>2.5</v>
      </c>
      <c r="L149" s="8">
        <v>47.5</v>
      </c>
      <c r="M149" s="9">
        <v>17.369900000000001</v>
      </c>
      <c r="N149" s="12">
        <v>50</v>
      </c>
    </row>
    <row r="150" spans="1:14">
      <c r="A150" s="7">
        <v>43501</v>
      </c>
      <c r="B150">
        <v>9</v>
      </c>
      <c r="C150">
        <v>9</v>
      </c>
      <c r="D150" t="s">
        <v>114</v>
      </c>
      <c r="E150">
        <v>1.83</v>
      </c>
      <c r="F150">
        <v>1.07</v>
      </c>
      <c r="G150">
        <v>1676.59</v>
      </c>
      <c r="H150" s="12">
        <v>335.31799999999998</v>
      </c>
      <c r="I150">
        <v>5</v>
      </c>
      <c r="K150" s="8">
        <v>2.5</v>
      </c>
      <c r="L150" s="8">
        <v>47.5</v>
      </c>
      <c r="M150" s="9">
        <v>16.765899999999998</v>
      </c>
      <c r="N150" s="12">
        <v>50</v>
      </c>
    </row>
    <row r="151" spans="1:14">
      <c r="A151" s="7">
        <v>43501</v>
      </c>
      <c r="B151">
        <v>10</v>
      </c>
      <c r="C151">
        <v>10</v>
      </c>
      <c r="D151" t="s">
        <v>123</v>
      </c>
      <c r="E151">
        <v>1.81</v>
      </c>
      <c r="F151">
        <v>0.95</v>
      </c>
      <c r="G151">
        <v>1262.8599999999999</v>
      </c>
      <c r="H151" s="12">
        <v>252.57199999999997</v>
      </c>
      <c r="I151">
        <v>5</v>
      </c>
      <c r="K151" s="8">
        <v>3</v>
      </c>
      <c r="L151" s="8">
        <v>47</v>
      </c>
      <c r="M151" s="9">
        <v>15.154319999999998</v>
      </c>
      <c r="N151" s="12">
        <v>50</v>
      </c>
    </row>
    <row r="152" spans="1:14">
      <c r="A152" s="7">
        <v>43501</v>
      </c>
      <c r="B152">
        <v>2</v>
      </c>
      <c r="C152">
        <v>2</v>
      </c>
      <c r="D152" t="s">
        <v>125</v>
      </c>
      <c r="E152">
        <v>1.83</v>
      </c>
      <c r="F152">
        <v>1.01</v>
      </c>
      <c r="G152">
        <v>1778.34</v>
      </c>
      <c r="H152" s="12">
        <v>355.66800000000001</v>
      </c>
      <c r="I152">
        <v>5</v>
      </c>
      <c r="K152" s="8">
        <v>2.5</v>
      </c>
      <c r="L152" s="8">
        <v>47.5</v>
      </c>
      <c r="M152" s="9">
        <v>17.7834</v>
      </c>
      <c r="N152" s="12">
        <v>50</v>
      </c>
    </row>
    <row r="153" spans="1:14">
      <c r="A153" s="7">
        <v>43501</v>
      </c>
      <c r="B153">
        <v>3</v>
      </c>
      <c r="C153">
        <v>3</v>
      </c>
      <c r="D153" t="s">
        <v>126</v>
      </c>
      <c r="E153">
        <v>1.88</v>
      </c>
      <c r="F153">
        <v>1.22</v>
      </c>
      <c r="G153">
        <v>2683.52</v>
      </c>
      <c r="H153" s="12">
        <v>536.70399999999995</v>
      </c>
      <c r="I153">
        <v>5</v>
      </c>
      <c r="K153" s="8">
        <v>1.5</v>
      </c>
      <c r="L153" s="8">
        <v>48.5</v>
      </c>
      <c r="M153" s="9">
        <v>16.101119999999998</v>
      </c>
      <c r="N153" s="12">
        <v>50</v>
      </c>
    </row>
    <row r="154" spans="1:14">
      <c r="A154" s="7">
        <v>43501</v>
      </c>
      <c r="B154">
        <v>69</v>
      </c>
      <c r="C154">
        <v>69</v>
      </c>
      <c r="D154" t="s">
        <v>127</v>
      </c>
      <c r="E154">
        <v>1.87</v>
      </c>
      <c r="F154">
        <v>1.9</v>
      </c>
      <c r="G154">
        <v>234.62</v>
      </c>
      <c r="H154" s="12">
        <v>46.923999999999999</v>
      </c>
      <c r="I154">
        <v>5</v>
      </c>
      <c r="K154" s="8">
        <v>16</v>
      </c>
      <c r="L154" s="8">
        <v>34</v>
      </c>
      <c r="M154" s="9">
        <v>15.01568</v>
      </c>
      <c r="N154" s="12">
        <v>50</v>
      </c>
    </row>
    <row r="155" spans="1:14">
      <c r="A155" s="7">
        <v>43501</v>
      </c>
      <c r="B155">
        <v>7</v>
      </c>
      <c r="C155">
        <v>7</v>
      </c>
      <c r="D155" t="s">
        <v>129</v>
      </c>
      <c r="E155">
        <v>1.86</v>
      </c>
      <c r="F155">
        <v>1.1399999999999999</v>
      </c>
      <c r="G155">
        <v>1938.76</v>
      </c>
      <c r="H155" s="12">
        <v>387.75200000000001</v>
      </c>
      <c r="I155">
        <v>5</v>
      </c>
      <c r="K155" s="8">
        <v>2</v>
      </c>
      <c r="L155" s="8">
        <v>48</v>
      </c>
      <c r="M155" s="9">
        <v>15.51008</v>
      </c>
      <c r="N155" s="12">
        <v>50</v>
      </c>
    </row>
    <row r="156" spans="1:14">
      <c r="A156" s="7">
        <v>43501</v>
      </c>
      <c r="B156">
        <v>11</v>
      </c>
      <c r="C156">
        <v>11</v>
      </c>
      <c r="D156" t="s">
        <v>131</v>
      </c>
      <c r="E156">
        <v>1.81</v>
      </c>
      <c r="F156">
        <v>0.9</v>
      </c>
      <c r="G156">
        <v>1152.94</v>
      </c>
      <c r="H156" s="12">
        <v>230.58800000000002</v>
      </c>
      <c r="I156">
        <v>5</v>
      </c>
      <c r="K156" s="8">
        <v>3.5</v>
      </c>
      <c r="L156" s="8">
        <v>46.5</v>
      </c>
      <c r="M156" s="9">
        <v>16.141160000000003</v>
      </c>
      <c r="N156" s="12">
        <v>50</v>
      </c>
    </row>
    <row r="157" spans="1:14">
      <c r="A157" s="7">
        <v>43501</v>
      </c>
      <c r="B157">
        <v>6</v>
      </c>
      <c r="C157">
        <v>6</v>
      </c>
      <c r="D157" t="s">
        <v>132</v>
      </c>
      <c r="E157">
        <v>1.82</v>
      </c>
      <c r="F157">
        <v>1</v>
      </c>
      <c r="G157">
        <v>1671.8</v>
      </c>
      <c r="H157" s="12">
        <v>334.36</v>
      </c>
      <c r="I157">
        <v>5</v>
      </c>
      <c r="K157" s="8">
        <v>2.5</v>
      </c>
      <c r="L157" s="8">
        <v>47.5</v>
      </c>
      <c r="M157" s="9">
        <v>16.718000000000004</v>
      </c>
      <c r="N157" s="12">
        <v>50</v>
      </c>
    </row>
    <row r="158" spans="1:14">
      <c r="A158" s="7">
        <v>43501</v>
      </c>
      <c r="B158">
        <v>8</v>
      </c>
      <c r="C158">
        <v>8</v>
      </c>
      <c r="D158" t="s">
        <v>133</v>
      </c>
      <c r="E158">
        <v>1.87</v>
      </c>
      <c r="F158">
        <v>1.17</v>
      </c>
      <c r="G158">
        <v>1910.18</v>
      </c>
      <c r="H158" s="12">
        <v>382.036</v>
      </c>
      <c r="I158">
        <v>5</v>
      </c>
      <c r="K158" s="8">
        <v>2</v>
      </c>
      <c r="L158" s="8">
        <v>48</v>
      </c>
      <c r="M158" s="9">
        <v>15.28144</v>
      </c>
      <c r="N158" s="12">
        <v>50</v>
      </c>
    </row>
    <row r="159" spans="1:14">
      <c r="A159" s="7">
        <v>43501</v>
      </c>
      <c r="B159">
        <v>21</v>
      </c>
      <c r="C159">
        <v>21</v>
      </c>
      <c r="D159" t="s">
        <v>135</v>
      </c>
      <c r="E159">
        <v>1.7</v>
      </c>
      <c r="F159">
        <v>0.67</v>
      </c>
      <c r="G159">
        <v>936.65</v>
      </c>
      <c r="H159" s="12">
        <v>187.32999999999998</v>
      </c>
      <c r="I159">
        <v>5</v>
      </c>
      <c r="K159" s="8">
        <v>4.5</v>
      </c>
      <c r="L159" s="8">
        <v>45.5</v>
      </c>
      <c r="M159" s="9">
        <v>16.859699999999997</v>
      </c>
      <c r="N159" s="12">
        <v>50</v>
      </c>
    </row>
    <row r="160" spans="1:14">
      <c r="A160" s="7">
        <v>43501</v>
      </c>
      <c r="B160">
        <v>20</v>
      </c>
      <c r="C160">
        <v>20</v>
      </c>
      <c r="D160" t="s">
        <v>136</v>
      </c>
      <c r="E160">
        <v>1.81</v>
      </c>
      <c r="F160">
        <v>0.94</v>
      </c>
      <c r="G160">
        <v>1105.31</v>
      </c>
      <c r="H160" s="12">
        <v>221.06199999999998</v>
      </c>
      <c r="I160">
        <v>5</v>
      </c>
      <c r="K160" s="8">
        <v>3.5</v>
      </c>
      <c r="L160" s="8">
        <v>46.5</v>
      </c>
      <c r="M160" s="9">
        <v>15.47434</v>
      </c>
      <c r="N160" s="12">
        <v>50</v>
      </c>
    </row>
    <row r="161" spans="1:14">
      <c r="A161" s="7">
        <v>43501</v>
      </c>
      <c r="B161">
        <v>19</v>
      </c>
      <c r="C161">
        <v>19</v>
      </c>
      <c r="D161" t="s">
        <v>137</v>
      </c>
      <c r="E161">
        <v>1.81</v>
      </c>
      <c r="F161">
        <v>0.93</v>
      </c>
      <c r="G161">
        <v>1253.51</v>
      </c>
      <c r="H161" s="12">
        <v>250.702</v>
      </c>
      <c r="I161">
        <v>5</v>
      </c>
      <c r="K161" s="8">
        <v>3</v>
      </c>
      <c r="L161" s="8">
        <v>47</v>
      </c>
      <c r="M161" s="9">
        <v>15.042120000000001</v>
      </c>
      <c r="N161" s="12">
        <v>50</v>
      </c>
    </row>
    <row r="162" spans="1:14">
      <c r="A162" s="7">
        <v>43501</v>
      </c>
      <c r="B162">
        <v>18</v>
      </c>
      <c r="C162">
        <v>18</v>
      </c>
      <c r="D162" t="s">
        <v>141</v>
      </c>
      <c r="E162">
        <v>1.86</v>
      </c>
      <c r="F162">
        <v>1.1299999999999999</v>
      </c>
      <c r="G162">
        <v>1778.28</v>
      </c>
      <c r="H162" s="12">
        <v>355.65600000000001</v>
      </c>
      <c r="I162">
        <v>5</v>
      </c>
      <c r="K162" s="8">
        <v>2.5</v>
      </c>
      <c r="L162" s="8">
        <v>47.5</v>
      </c>
      <c r="M162" s="9">
        <v>17.782799999999998</v>
      </c>
      <c r="N162" s="12">
        <v>50</v>
      </c>
    </row>
    <row r="163" spans="1:14">
      <c r="A163" s="7">
        <v>43501</v>
      </c>
      <c r="B163">
        <v>17</v>
      </c>
      <c r="C163">
        <v>17</v>
      </c>
      <c r="D163" t="s">
        <v>142</v>
      </c>
      <c r="E163">
        <v>1.79</v>
      </c>
      <c r="F163">
        <v>0.83</v>
      </c>
      <c r="G163">
        <v>1018.49</v>
      </c>
      <c r="H163" s="12">
        <v>203.69800000000001</v>
      </c>
      <c r="I163">
        <v>5</v>
      </c>
      <c r="K163" s="8">
        <v>4</v>
      </c>
      <c r="L163" s="8">
        <v>46</v>
      </c>
      <c r="M163" s="9">
        <v>16.295840000000002</v>
      </c>
      <c r="N163" s="12">
        <v>50</v>
      </c>
    </row>
    <row r="164" spans="1:14">
      <c r="A164" s="7">
        <v>43501</v>
      </c>
      <c r="B164">
        <v>16</v>
      </c>
      <c r="C164">
        <v>16</v>
      </c>
      <c r="D164" t="s">
        <v>143</v>
      </c>
      <c r="E164">
        <v>1.84</v>
      </c>
      <c r="F164">
        <v>1.01</v>
      </c>
      <c r="G164">
        <v>1397.99</v>
      </c>
      <c r="H164" s="12">
        <v>279.59800000000001</v>
      </c>
      <c r="I164">
        <v>5</v>
      </c>
      <c r="K164" s="8">
        <v>3</v>
      </c>
      <c r="L164" s="8">
        <v>47</v>
      </c>
      <c r="M164" s="9">
        <v>16.775880000000001</v>
      </c>
      <c r="N164" s="12">
        <v>50</v>
      </c>
    </row>
    <row r="165" spans="1:14">
      <c r="A165" s="7">
        <v>43501</v>
      </c>
      <c r="B165">
        <v>15</v>
      </c>
      <c r="C165">
        <v>15</v>
      </c>
      <c r="D165" t="s">
        <v>145</v>
      </c>
      <c r="E165">
        <v>1.84</v>
      </c>
      <c r="F165">
        <v>1.03</v>
      </c>
      <c r="G165">
        <v>1574.78</v>
      </c>
      <c r="H165" s="12">
        <v>314.95600000000002</v>
      </c>
      <c r="I165">
        <v>5</v>
      </c>
      <c r="K165" s="8">
        <v>2.5</v>
      </c>
      <c r="L165" s="8">
        <v>47.5</v>
      </c>
      <c r="M165" s="9">
        <v>15.747800000000002</v>
      </c>
      <c r="N165" s="12">
        <v>50</v>
      </c>
    </row>
    <row r="166" spans="1:14">
      <c r="A166" s="7">
        <v>43501</v>
      </c>
      <c r="B166">
        <v>14</v>
      </c>
      <c r="C166">
        <v>14</v>
      </c>
      <c r="D166" t="s">
        <v>146</v>
      </c>
      <c r="E166">
        <v>1.89</v>
      </c>
      <c r="F166">
        <v>1.2</v>
      </c>
      <c r="G166">
        <v>2266.96</v>
      </c>
      <c r="H166" s="12">
        <v>453.392</v>
      </c>
      <c r="I166">
        <v>5</v>
      </c>
      <c r="K166" s="8">
        <v>2</v>
      </c>
      <c r="L166" s="8">
        <v>48</v>
      </c>
      <c r="M166" s="9">
        <v>18.135680000000001</v>
      </c>
      <c r="N166" s="12">
        <v>50</v>
      </c>
    </row>
    <row r="167" spans="1:14">
      <c r="A167" s="7">
        <v>43501</v>
      </c>
      <c r="B167">
        <v>4</v>
      </c>
      <c r="C167">
        <v>4</v>
      </c>
      <c r="D167" t="s">
        <v>147</v>
      </c>
      <c r="E167">
        <v>1.89</v>
      </c>
      <c r="F167">
        <v>1.29</v>
      </c>
      <c r="G167">
        <v>2735.09</v>
      </c>
      <c r="H167" s="12">
        <v>547.01800000000003</v>
      </c>
      <c r="I167">
        <v>5</v>
      </c>
      <c r="K167" s="8">
        <v>1.5</v>
      </c>
      <c r="L167" s="8">
        <v>48.5</v>
      </c>
      <c r="M167" s="9">
        <v>16.410540000000001</v>
      </c>
      <c r="N167" s="12">
        <v>50</v>
      </c>
    </row>
    <row r="168" spans="1:14">
      <c r="A168" s="7">
        <v>43501</v>
      </c>
      <c r="B168">
        <v>5</v>
      </c>
      <c r="C168">
        <v>5</v>
      </c>
      <c r="D168" t="s">
        <v>149</v>
      </c>
      <c r="E168">
        <v>1.7</v>
      </c>
      <c r="F168">
        <v>0.72</v>
      </c>
      <c r="G168">
        <v>1057.96</v>
      </c>
      <c r="H168" s="12">
        <v>211.59200000000001</v>
      </c>
      <c r="I168">
        <v>5</v>
      </c>
      <c r="K168" s="8">
        <v>4</v>
      </c>
      <c r="L168" s="8">
        <v>46</v>
      </c>
      <c r="M168" s="9">
        <v>16.92736</v>
      </c>
      <c r="N168" s="12">
        <v>50</v>
      </c>
    </row>
    <row r="169" spans="1:14">
      <c r="A169" s="7">
        <v>43501</v>
      </c>
      <c r="B169">
        <v>13</v>
      </c>
      <c r="C169">
        <v>13</v>
      </c>
      <c r="D169" t="s">
        <v>150</v>
      </c>
      <c r="E169">
        <v>1.82</v>
      </c>
      <c r="F169">
        <v>0.95</v>
      </c>
      <c r="G169">
        <v>1177.45</v>
      </c>
      <c r="H169" s="12">
        <v>235.49</v>
      </c>
      <c r="I169">
        <v>5</v>
      </c>
      <c r="K169" s="8">
        <v>3.5</v>
      </c>
      <c r="L169" s="8">
        <v>46.5</v>
      </c>
      <c r="M169" s="9">
        <v>16.484300000000001</v>
      </c>
      <c r="N169" s="12">
        <v>50</v>
      </c>
    </row>
    <row r="170" spans="1:14">
      <c r="A170" s="7">
        <v>43501</v>
      </c>
      <c r="B170">
        <v>48</v>
      </c>
      <c r="C170">
        <v>48</v>
      </c>
      <c r="D170" t="s">
        <v>152</v>
      </c>
      <c r="E170">
        <v>1.93</v>
      </c>
      <c r="F170">
        <v>1.77</v>
      </c>
      <c r="G170">
        <v>763.62</v>
      </c>
      <c r="H170" s="12">
        <v>152.72399999999999</v>
      </c>
      <c r="I170">
        <v>5</v>
      </c>
      <c r="K170" s="8">
        <v>5</v>
      </c>
      <c r="L170" s="8">
        <v>45</v>
      </c>
      <c r="M170" s="9">
        <v>15.272399999999998</v>
      </c>
      <c r="N170" s="12">
        <v>50</v>
      </c>
    </row>
    <row r="171" spans="1:14">
      <c r="A171" s="7">
        <v>43501</v>
      </c>
      <c r="B171">
        <v>49</v>
      </c>
      <c r="C171">
        <v>49</v>
      </c>
      <c r="D171" t="s">
        <v>153</v>
      </c>
      <c r="E171">
        <v>1.88</v>
      </c>
      <c r="F171">
        <v>1.92</v>
      </c>
      <c r="G171">
        <v>563.87</v>
      </c>
      <c r="H171" s="12">
        <v>112.774</v>
      </c>
      <c r="I171">
        <v>5</v>
      </c>
      <c r="K171" s="8">
        <v>7</v>
      </c>
      <c r="L171" s="8">
        <v>43</v>
      </c>
      <c r="M171" s="9">
        <v>15.788360000000001</v>
      </c>
      <c r="N171" s="12">
        <v>50</v>
      </c>
    </row>
    <row r="172" spans="1:14">
      <c r="A172" s="7">
        <v>43501</v>
      </c>
      <c r="B172">
        <v>50</v>
      </c>
      <c r="C172">
        <v>50</v>
      </c>
      <c r="D172" t="s">
        <v>154</v>
      </c>
      <c r="E172">
        <v>1.95</v>
      </c>
      <c r="F172">
        <v>1.78</v>
      </c>
      <c r="G172">
        <v>717.73</v>
      </c>
      <c r="H172" s="12">
        <v>143.54599999999999</v>
      </c>
      <c r="I172">
        <v>5</v>
      </c>
      <c r="K172" s="8">
        <v>5.5</v>
      </c>
      <c r="L172" s="8">
        <v>44.5</v>
      </c>
      <c r="M172" s="9">
        <v>15.790059999999999</v>
      </c>
      <c r="N172" s="12">
        <v>50</v>
      </c>
    </row>
    <row r="173" spans="1:14">
      <c r="A173" s="7">
        <v>43501</v>
      </c>
      <c r="B173">
        <v>51</v>
      </c>
      <c r="C173">
        <v>51</v>
      </c>
      <c r="D173" t="s">
        <v>155</v>
      </c>
      <c r="E173">
        <v>1.97</v>
      </c>
      <c r="F173">
        <v>2.0299999999999998</v>
      </c>
      <c r="G173">
        <v>933.86</v>
      </c>
      <c r="H173" s="12">
        <v>186.77199999999999</v>
      </c>
      <c r="I173">
        <v>5</v>
      </c>
      <c r="K173" s="8">
        <v>4.5</v>
      </c>
      <c r="L173" s="8">
        <v>45.5</v>
      </c>
      <c r="M173" s="9">
        <v>16.809479999999997</v>
      </c>
      <c r="N173" s="12">
        <v>50</v>
      </c>
    </row>
    <row r="174" spans="1:14">
      <c r="A174" s="7">
        <v>43501</v>
      </c>
      <c r="B174">
        <v>52</v>
      </c>
      <c r="C174">
        <v>52</v>
      </c>
      <c r="D174" t="s">
        <v>159</v>
      </c>
      <c r="E174">
        <v>1.86</v>
      </c>
      <c r="F174">
        <v>1.81</v>
      </c>
      <c r="G174">
        <v>566.37</v>
      </c>
      <c r="H174" s="12">
        <v>113.274</v>
      </c>
      <c r="I174">
        <v>5</v>
      </c>
      <c r="K174" s="8">
        <v>7</v>
      </c>
      <c r="L174" s="8">
        <v>43</v>
      </c>
      <c r="M174" s="9">
        <v>15.858359999999999</v>
      </c>
      <c r="N174" s="12">
        <v>50</v>
      </c>
    </row>
    <row r="175" spans="1:14">
      <c r="A175" s="7">
        <v>43501</v>
      </c>
      <c r="B175">
        <v>53</v>
      </c>
      <c r="C175">
        <v>53</v>
      </c>
      <c r="D175" t="s">
        <v>161</v>
      </c>
      <c r="E175">
        <v>1.88</v>
      </c>
      <c r="F175">
        <v>1.66</v>
      </c>
      <c r="G175">
        <v>337.89</v>
      </c>
      <c r="H175" s="12">
        <v>67.578000000000003</v>
      </c>
      <c r="I175">
        <v>5</v>
      </c>
      <c r="K175" s="8">
        <v>11.5</v>
      </c>
      <c r="L175" s="8">
        <v>38.5</v>
      </c>
      <c r="M175" s="9">
        <v>15.542940000000002</v>
      </c>
      <c r="N175" s="12">
        <v>50</v>
      </c>
    </row>
    <row r="176" spans="1:14">
      <c r="A176" s="7">
        <v>43501</v>
      </c>
      <c r="B176">
        <v>54</v>
      </c>
      <c r="C176">
        <v>54</v>
      </c>
      <c r="D176" t="s">
        <v>162</v>
      </c>
      <c r="E176">
        <v>1.98</v>
      </c>
      <c r="F176">
        <v>1.99</v>
      </c>
      <c r="G176">
        <v>1046.52</v>
      </c>
      <c r="H176" s="12">
        <v>209.304</v>
      </c>
      <c r="I176">
        <v>5</v>
      </c>
      <c r="K176" s="8">
        <v>4</v>
      </c>
      <c r="L176" s="8">
        <v>46</v>
      </c>
      <c r="M176" s="9">
        <v>16.744320000000002</v>
      </c>
      <c r="N176" s="12">
        <v>50</v>
      </c>
    </row>
    <row r="177" spans="1:14">
      <c r="A177" s="7">
        <v>43501</v>
      </c>
      <c r="B177">
        <v>55</v>
      </c>
      <c r="C177">
        <v>55</v>
      </c>
      <c r="D177" t="s">
        <v>163</v>
      </c>
      <c r="E177">
        <v>1.95</v>
      </c>
      <c r="F177">
        <v>1.77</v>
      </c>
      <c r="G177">
        <v>666.62</v>
      </c>
      <c r="H177" s="12">
        <v>133.32400000000001</v>
      </c>
      <c r="I177">
        <v>5</v>
      </c>
      <c r="K177" s="8">
        <v>6</v>
      </c>
      <c r="L177" s="8">
        <v>44</v>
      </c>
      <c r="M177" s="9">
        <v>15.998880000000002</v>
      </c>
      <c r="N177" s="12">
        <v>50</v>
      </c>
    </row>
  </sheetData>
  <conditionalFormatting sqref="K2">
    <cfRule type="cellIs" dxfId="11" priority="4" operator="greaterThan">
      <formula>50</formula>
    </cfRule>
  </conditionalFormatting>
  <conditionalFormatting sqref="K2:K177">
    <cfRule type="cellIs" dxfId="10" priority="1" operator="greaterThan">
      <formula>35</formula>
    </cfRule>
    <cfRule type="cellIs" dxfId="9" priority="3" operator="greaterThan">
      <formula>45</formula>
    </cfRule>
  </conditionalFormatting>
  <conditionalFormatting sqref="M2:M177">
    <cfRule type="cellIs" dxfId="8" priority="2" operator="lessThan">
      <formula>10</formula>
    </cfRule>
  </conditionalFormatting>
  <pageMargins left="0.7" right="0.7" top="0.75" bottom="0.75" header="0.3" footer="0.3"/>
  <pageSetup scale="52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0"/>
  <sheetViews>
    <sheetView topLeftCell="A49" workbookViewId="0">
      <selection activeCell="F14" sqref="F14"/>
    </sheetView>
  </sheetViews>
  <sheetFormatPr defaultRowHeight="15"/>
  <sheetData>
    <row r="1" spans="1:1">
      <c r="A1" s="14" t="s">
        <v>14</v>
      </c>
    </row>
    <row r="2" spans="1:1">
      <c r="A2" s="13" t="s">
        <v>15</v>
      </c>
    </row>
    <row r="3" spans="1:1">
      <c r="A3" s="14" t="s">
        <v>17</v>
      </c>
    </row>
    <row r="4" spans="1:1">
      <c r="A4" s="13" t="s">
        <v>19</v>
      </c>
    </row>
    <row r="5" spans="1:1">
      <c r="A5" s="14" t="s">
        <v>20</v>
      </c>
    </row>
    <row r="6" spans="1:1">
      <c r="A6" s="13" t="s">
        <v>21</v>
      </c>
    </row>
    <row r="7" spans="1:1">
      <c r="A7" s="14" t="s">
        <v>22</v>
      </c>
    </row>
    <row r="8" spans="1:1">
      <c r="A8" s="13" t="s">
        <v>23</v>
      </c>
    </row>
    <row r="9" spans="1:1">
      <c r="A9" s="14" t="s">
        <v>24</v>
      </c>
    </row>
    <row r="10" spans="1:1">
      <c r="A10" s="13" t="s">
        <v>25</v>
      </c>
    </row>
    <row r="11" spans="1:1">
      <c r="A11" s="14" t="s">
        <v>26</v>
      </c>
    </row>
    <row r="12" spans="1:1">
      <c r="A12" s="13" t="s">
        <v>27</v>
      </c>
    </row>
    <row r="13" spans="1:1">
      <c r="A13" s="14" t="s">
        <v>28</v>
      </c>
    </row>
    <row r="14" spans="1:1">
      <c r="A14" s="13" t="s">
        <v>29</v>
      </c>
    </row>
    <row r="15" spans="1:1">
      <c r="A15" s="14" t="s">
        <v>30</v>
      </c>
    </row>
    <row r="16" spans="1:1">
      <c r="A16" s="13" t="s">
        <v>31</v>
      </c>
    </row>
    <row r="17" spans="1:1">
      <c r="A17" s="14" t="s">
        <v>32</v>
      </c>
    </row>
    <row r="18" spans="1:1">
      <c r="A18" s="13" t="s">
        <v>33</v>
      </c>
    </row>
    <row r="19" spans="1:1">
      <c r="A19" s="14" t="s">
        <v>34</v>
      </c>
    </row>
    <row r="20" spans="1:1">
      <c r="A20" s="13" t="s">
        <v>35</v>
      </c>
    </row>
    <row r="21" spans="1:1">
      <c r="A21" s="14" t="s">
        <v>36</v>
      </c>
    </row>
    <row r="22" spans="1:1">
      <c r="A22" s="13" t="s">
        <v>37</v>
      </c>
    </row>
    <row r="23" spans="1:1">
      <c r="A23" s="14" t="s">
        <v>38</v>
      </c>
    </row>
    <row r="24" spans="1:1">
      <c r="A24" s="13" t="s">
        <v>39</v>
      </c>
    </row>
    <row r="25" spans="1:1">
      <c r="A25" s="14" t="s">
        <v>40</v>
      </c>
    </row>
    <row r="26" spans="1:1">
      <c r="A26" s="13" t="s">
        <v>41</v>
      </c>
    </row>
    <row r="27" spans="1:1">
      <c r="A27" s="14" t="s">
        <v>42</v>
      </c>
    </row>
    <row r="28" spans="1:1">
      <c r="A28" s="13" t="s">
        <v>43</v>
      </c>
    </row>
    <row r="29" spans="1:1">
      <c r="A29" s="14" t="s">
        <v>44</v>
      </c>
    </row>
    <row r="30" spans="1:1">
      <c r="A30" s="13" t="s">
        <v>45</v>
      </c>
    </row>
    <row r="31" spans="1:1">
      <c r="A31" s="14" t="s">
        <v>46</v>
      </c>
    </row>
    <row r="32" spans="1:1">
      <c r="A32" s="13" t="s">
        <v>47</v>
      </c>
    </row>
    <row r="33" spans="1:1">
      <c r="A33" s="14" t="s">
        <v>48</v>
      </c>
    </row>
    <row r="34" spans="1:1">
      <c r="A34" s="13" t="s">
        <v>49</v>
      </c>
    </row>
    <row r="35" spans="1:1">
      <c r="A35" s="14" t="s">
        <v>50</v>
      </c>
    </row>
    <row r="36" spans="1:1">
      <c r="A36" s="13" t="s">
        <v>51</v>
      </c>
    </row>
    <row r="37" spans="1:1">
      <c r="A37" s="14" t="s">
        <v>52</v>
      </c>
    </row>
    <row r="38" spans="1:1">
      <c r="A38" s="13" t="s">
        <v>53</v>
      </c>
    </row>
    <row r="39" spans="1:1">
      <c r="A39" s="14" t="s">
        <v>54</v>
      </c>
    </row>
    <row r="40" spans="1:1">
      <c r="A40" s="13" t="s">
        <v>55</v>
      </c>
    </row>
    <row r="41" spans="1:1">
      <c r="A41" s="14" t="s">
        <v>56</v>
      </c>
    </row>
    <row r="42" spans="1:1">
      <c r="A42" s="13" t="s">
        <v>57</v>
      </c>
    </row>
    <row r="43" spans="1:1">
      <c r="A43" s="14" t="s">
        <v>58</v>
      </c>
    </row>
    <row r="44" spans="1:1">
      <c r="A44" s="13" t="s">
        <v>59</v>
      </c>
    </row>
    <row r="45" spans="1:1">
      <c r="A45" s="14" t="s">
        <v>60</v>
      </c>
    </row>
    <row r="46" spans="1:1">
      <c r="A46" s="13" t="s">
        <v>61</v>
      </c>
    </row>
    <row r="47" spans="1:1">
      <c r="A47" s="14" t="s">
        <v>62</v>
      </c>
    </row>
    <row r="48" spans="1:1">
      <c r="A48" s="13" t="s">
        <v>63</v>
      </c>
    </row>
    <row r="49" spans="1:1">
      <c r="A49" s="14" t="s">
        <v>64</v>
      </c>
    </row>
    <row r="50" spans="1:1">
      <c r="A50" s="13" t="s">
        <v>65</v>
      </c>
    </row>
    <row r="51" spans="1:1">
      <c r="A51" s="14" t="s">
        <v>66</v>
      </c>
    </row>
    <row r="52" spans="1:1">
      <c r="A52" s="13" t="s">
        <v>67</v>
      </c>
    </row>
    <row r="53" spans="1:1">
      <c r="A53" s="14" t="s">
        <v>68</v>
      </c>
    </row>
    <row r="54" spans="1:1">
      <c r="A54" s="13" t="s">
        <v>69</v>
      </c>
    </row>
    <row r="55" spans="1:1">
      <c r="A55" s="14" t="s">
        <v>70</v>
      </c>
    </row>
    <row r="56" spans="1:1">
      <c r="A56" s="13" t="s">
        <v>71</v>
      </c>
    </row>
    <row r="57" spans="1:1">
      <c r="A57" s="14" t="s">
        <v>72</v>
      </c>
    </row>
    <row r="58" spans="1:1">
      <c r="A58" s="13" t="s">
        <v>73</v>
      </c>
    </row>
    <row r="59" spans="1:1">
      <c r="A59" s="14" t="s">
        <v>74</v>
      </c>
    </row>
    <row r="60" spans="1:1">
      <c r="A60" s="13" t="s">
        <v>75</v>
      </c>
    </row>
    <row r="61" spans="1:1">
      <c r="A61" s="14" t="s">
        <v>76</v>
      </c>
    </row>
    <row r="62" spans="1:1">
      <c r="A62" s="13" t="s">
        <v>77</v>
      </c>
    </row>
    <row r="63" spans="1:1">
      <c r="A63" s="14" t="s">
        <v>78</v>
      </c>
    </row>
    <row r="64" spans="1:1">
      <c r="A64" s="13" t="s">
        <v>79</v>
      </c>
    </row>
    <row r="65" spans="1:1">
      <c r="A65" s="14" t="s">
        <v>80</v>
      </c>
    </row>
    <row r="66" spans="1:1">
      <c r="A66" s="13" t="s">
        <v>81</v>
      </c>
    </row>
    <row r="67" spans="1:1">
      <c r="A67" s="14" t="s">
        <v>82</v>
      </c>
    </row>
    <row r="68" spans="1:1">
      <c r="A68" s="13" t="s">
        <v>83</v>
      </c>
    </row>
    <row r="69" spans="1:1">
      <c r="A69" s="14" t="s">
        <v>84</v>
      </c>
    </row>
    <row r="70" spans="1:1">
      <c r="A70" s="13" t="s">
        <v>85</v>
      </c>
    </row>
    <row r="71" spans="1:1">
      <c r="A71" s="14" t="s">
        <v>86</v>
      </c>
    </row>
    <row r="72" spans="1:1">
      <c r="A72" s="13" t="s">
        <v>87</v>
      </c>
    </row>
    <row r="73" spans="1:1">
      <c r="A73" s="14" t="s">
        <v>88</v>
      </c>
    </row>
    <row r="74" spans="1:1">
      <c r="A74" s="13" t="s">
        <v>89</v>
      </c>
    </row>
    <row r="75" spans="1:1">
      <c r="A75" s="14" t="s">
        <v>90</v>
      </c>
    </row>
    <row r="76" spans="1:1">
      <c r="A76" s="13" t="s">
        <v>91</v>
      </c>
    </row>
    <row r="77" spans="1:1">
      <c r="A77" s="14" t="s">
        <v>92</v>
      </c>
    </row>
    <row r="78" spans="1:1">
      <c r="A78" s="13" t="s">
        <v>93</v>
      </c>
    </row>
    <row r="79" spans="1:1">
      <c r="A79" s="14" t="s">
        <v>94</v>
      </c>
    </row>
    <row r="80" spans="1:1">
      <c r="A80" s="13" t="s">
        <v>95</v>
      </c>
    </row>
    <row r="81" spans="1:1">
      <c r="A81" s="14" t="s">
        <v>96</v>
      </c>
    </row>
    <row r="82" spans="1:1">
      <c r="A82" s="13" t="s">
        <v>97</v>
      </c>
    </row>
    <row r="83" spans="1:1">
      <c r="A83" s="14" t="s">
        <v>98</v>
      </c>
    </row>
    <row r="84" spans="1:1">
      <c r="A84" s="13" t="s">
        <v>167</v>
      </c>
    </row>
    <row r="85" spans="1:1">
      <c r="A85" s="14" t="s">
        <v>168</v>
      </c>
    </row>
    <row r="86" spans="1:1">
      <c r="A86" s="13" t="s">
        <v>169</v>
      </c>
    </row>
    <row r="87" spans="1:1">
      <c r="A87" s="14" t="s">
        <v>99</v>
      </c>
    </row>
    <row r="88" spans="1:1">
      <c r="A88" s="13" t="s">
        <v>170</v>
      </c>
    </row>
    <row r="89" spans="1:1">
      <c r="A89" s="14" t="s">
        <v>171</v>
      </c>
    </row>
    <row r="90" spans="1:1">
      <c r="A90" s="13" t="s">
        <v>100</v>
      </c>
    </row>
    <row r="91" spans="1:1">
      <c r="A91" s="14" t="s">
        <v>101</v>
      </c>
    </row>
    <row r="92" spans="1:1">
      <c r="A92" s="13" t="s">
        <v>172</v>
      </c>
    </row>
    <row r="93" spans="1:1">
      <c r="A93" s="14" t="s">
        <v>102</v>
      </c>
    </row>
    <row r="94" spans="1:1">
      <c r="A94" s="13" t="s">
        <v>173</v>
      </c>
    </row>
    <row r="95" spans="1:1">
      <c r="A95" s="14" t="s">
        <v>103</v>
      </c>
    </row>
    <row r="96" spans="1:1">
      <c r="A96" s="13" t="s">
        <v>174</v>
      </c>
    </row>
    <row r="97" spans="1:1">
      <c r="A97" s="14" t="s">
        <v>175</v>
      </c>
    </row>
    <row r="98" spans="1:1">
      <c r="A98" s="13" t="s">
        <v>104</v>
      </c>
    </row>
    <row r="99" spans="1:1">
      <c r="A99" s="13" t="s">
        <v>105</v>
      </c>
    </row>
    <row r="100" spans="1:1">
      <c r="A100" s="14" t="s">
        <v>106</v>
      </c>
    </row>
    <row r="101" spans="1:1">
      <c r="A101" s="13" t="s">
        <v>107</v>
      </c>
    </row>
    <row r="102" spans="1:1">
      <c r="A102" s="14" t="s">
        <v>108</v>
      </c>
    </row>
    <row r="103" spans="1:1">
      <c r="A103" s="14" t="s">
        <v>109</v>
      </c>
    </row>
    <row r="104" spans="1:1">
      <c r="A104" s="13" t="s">
        <v>110</v>
      </c>
    </row>
    <row r="105" spans="1:1">
      <c r="A105" s="14" t="s">
        <v>111</v>
      </c>
    </row>
    <row r="106" spans="1:1">
      <c r="A106" s="13" t="s">
        <v>112</v>
      </c>
    </row>
    <row r="107" spans="1:1">
      <c r="A107" s="14" t="s">
        <v>113</v>
      </c>
    </row>
    <row r="108" spans="1:1">
      <c r="A108" s="13" t="s">
        <v>114</v>
      </c>
    </row>
    <row r="109" spans="1:1">
      <c r="A109" s="13" t="s">
        <v>115</v>
      </c>
    </row>
    <row r="110" spans="1:1">
      <c r="A110" s="14" t="s">
        <v>116</v>
      </c>
    </row>
    <row r="111" spans="1:1">
      <c r="A111" s="13" t="s">
        <v>117</v>
      </c>
    </row>
    <row r="112" spans="1:1">
      <c r="A112" s="14" t="s">
        <v>118</v>
      </c>
    </row>
    <row r="113" spans="1:1">
      <c r="A113" s="13" t="s">
        <v>119</v>
      </c>
    </row>
    <row r="114" spans="1:1">
      <c r="A114" s="14" t="s">
        <v>120</v>
      </c>
    </row>
    <row r="115" spans="1:1">
      <c r="A115" s="13" t="s">
        <v>121</v>
      </c>
    </row>
    <row r="116" spans="1:1">
      <c r="A116" s="14" t="s">
        <v>122</v>
      </c>
    </row>
    <row r="117" spans="1:1">
      <c r="A117" s="13" t="s">
        <v>123</v>
      </c>
    </row>
    <row r="118" spans="1:1">
      <c r="A118" s="13" t="s">
        <v>124</v>
      </c>
    </row>
    <row r="119" spans="1:1">
      <c r="A119" s="14" t="s">
        <v>125</v>
      </c>
    </row>
    <row r="120" spans="1:1">
      <c r="A120" s="14" t="s">
        <v>126</v>
      </c>
    </row>
    <row r="121" spans="1:1">
      <c r="A121" s="14" t="s">
        <v>127</v>
      </c>
    </row>
    <row r="122" spans="1:1">
      <c r="A122" s="14" t="s">
        <v>128</v>
      </c>
    </row>
    <row r="123" spans="1:1">
      <c r="A123" s="13" t="s">
        <v>129</v>
      </c>
    </row>
    <row r="124" spans="1:1">
      <c r="A124" s="13" t="s">
        <v>130</v>
      </c>
    </row>
    <row r="125" spans="1:1">
      <c r="A125" s="14" t="s">
        <v>131</v>
      </c>
    </row>
    <row r="126" spans="1:1">
      <c r="A126" s="14" t="s">
        <v>132</v>
      </c>
    </row>
    <row r="127" spans="1:1">
      <c r="A127" s="14" t="s">
        <v>133</v>
      </c>
    </row>
    <row r="128" spans="1:1">
      <c r="A128" s="14" t="s">
        <v>134</v>
      </c>
    </row>
    <row r="129" spans="1:1">
      <c r="A129" s="13" t="s">
        <v>135</v>
      </c>
    </row>
    <row r="130" spans="1:1">
      <c r="A130" s="13" t="s">
        <v>136</v>
      </c>
    </row>
    <row r="131" spans="1:1">
      <c r="A131" s="13" t="s">
        <v>137</v>
      </c>
    </row>
    <row r="132" spans="1:1">
      <c r="A132" s="13" t="s">
        <v>138</v>
      </c>
    </row>
    <row r="133" spans="1:1">
      <c r="A133" s="14" t="s">
        <v>139</v>
      </c>
    </row>
    <row r="134" spans="1:1">
      <c r="A134" s="13" t="s">
        <v>140</v>
      </c>
    </row>
    <row r="135" spans="1:1">
      <c r="A135" s="14" t="s">
        <v>141</v>
      </c>
    </row>
    <row r="136" spans="1:1">
      <c r="A136" s="14" t="s">
        <v>142</v>
      </c>
    </row>
    <row r="137" spans="1:1">
      <c r="A137" s="14" t="s">
        <v>143</v>
      </c>
    </row>
    <row r="138" spans="1:1">
      <c r="A138" s="14" t="s">
        <v>144</v>
      </c>
    </row>
    <row r="139" spans="1:1">
      <c r="A139" s="13" t="s">
        <v>145</v>
      </c>
    </row>
    <row r="140" spans="1:1">
      <c r="A140" s="13" t="s">
        <v>146</v>
      </c>
    </row>
    <row r="141" spans="1:1">
      <c r="A141" s="13" t="s">
        <v>147</v>
      </c>
    </row>
    <row r="142" spans="1:1">
      <c r="A142" s="13" t="s">
        <v>148</v>
      </c>
    </row>
    <row r="143" spans="1:1">
      <c r="A143" s="14" t="s">
        <v>149</v>
      </c>
    </row>
    <row r="144" spans="1:1">
      <c r="A144" s="14" t="s">
        <v>150</v>
      </c>
    </row>
    <row r="145" spans="1:1">
      <c r="A145" s="14" t="s">
        <v>151</v>
      </c>
    </row>
    <row r="146" spans="1:1">
      <c r="A146" s="13" t="s">
        <v>152</v>
      </c>
    </row>
    <row r="147" spans="1:1">
      <c r="A147" s="13" t="s">
        <v>153</v>
      </c>
    </row>
    <row r="148" spans="1:1">
      <c r="A148" s="13" t="s">
        <v>154</v>
      </c>
    </row>
    <row r="149" spans="1:1">
      <c r="A149" s="14" t="s">
        <v>155</v>
      </c>
    </row>
    <row r="150" spans="1:1">
      <c r="A150" s="14" t="s">
        <v>156</v>
      </c>
    </row>
    <row r="151" spans="1:1">
      <c r="A151" s="13" t="s">
        <v>157</v>
      </c>
    </row>
    <row r="152" spans="1:1">
      <c r="A152" s="14" t="s">
        <v>158</v>
      </c>
    </row>
    <row r="153" spans="1:1">
      <c r="A153" s="13" t="s">
        <v>159</v>
      </c>
    </row>
    <row r="154" spans="1:1">
      <c r="A154" s="13" t="s">
        <v>160</v>
      </c>
    </row>
    <row r="155" spans="1:1">
      <c r="A155" s="14" t="s">
        <v>161</v>
      </c>
    </row>
    <row r="156" spans="1:1">
      <c r="A156" s="14" t="s">
        <v>162</v>
      </c>
    </row>
    <row r="157" spans="1:1">
      <c r="A157" s="14" t="s">
        <v>163</v>
      </c>
    </row>
    <row r="158" spans="1:1">
      <c r="A158" s="14" t="s">
        <v>164</v>
      </c>
    </row>
    <row r="159" spans="1:1">
      <c r="A159" s="13" t="s">
        <v>165</v>
      </c>
    </row>
    <row r="160" spans="1:1">
      <c r="A160" s="14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1" ma:contentTypeDescription="Create a new document." ma:contentTypeScope="" ma:versionID="42ecaa076ba7b5f9f254444984003d50">
  <xsd:schema xmlns:xsd="http://www.w3.org/2001/XMLSchema" xmlns:xs="http://www.w3.org/2001/XMLSchema" xmlns:p="http://schemas.microsoft.com/office/2006/metadata/properties" xmlns:ns2="1f3c66e0-7684-4412-85ae-938bcfc42664" xmlns:ns3="9c30d4e8-d9db-43d6-83e2-c08e4749ca29" targetNamespace="http://schemas.microsoft.com/office/2006/metadata/properties" ma:root="true" ma:fieldsID="a8bc80ff444d7dab34ac23551786ca6b" ns2:_="" ns3:_=""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</documentManagement>
</p:properties>
</file>

<file path=customXml/itemProps1.xml><?xml version="1.0" encoding="utf-8"?>
<ds:datastoreItem xmlns:ds="http://schemas.openxmlformats.org/officeDocument/2006/customXml" ds:itemID="{96847406-0A51-47D6-9A86-A9E1890C95F1}"/>
</file>

<file path=customXml/itemProps2.xml><?xml version="1.0" encoding="utf-8"?>
<ds:datastoreItem xmlns:ds="http://schemas.openxmlformats.org/officeDocument/2006/customXml" ds:itemID="{F3F9A5C4-53C3-4F6E-AC85-C15224977B6A}"/>
</file>

<file path=customXml/itemProps3.xml><?xml version="1.0" encoding="utf-8"?>
<ds:datastoreItem xmlns:ds="http://schemas.openxmlformats.org/officeDocument/2006/customXml" ds:itemID="{734C4B89-5BAC-4E73-8B00-2EE49873C6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2017_Mat_type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2019-04-01T05:06:29Z</dcterms:created>
  <dcterms:modified xsi:type="dcterms:W3CDTF">2019-04-11T04:04:17Z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</Properties>
</file>