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o Bar\OneDrive - Griffith University\Research\Supervision\Science_Capstone_Research_Project\Oak_Biomolecular_Science_Project\Nanopore_sequencing\Pathogen_diagnostics_analysis\sample_info\"/>
    </mc:Choice>
  </mc:AlternateContent>
  <xr:revisionPtr revIDLastSave="33" documentId="11_90D94683806F2B0F90E216778B4DEF3FA4265E84" xr6:coauthVersionLast="36" xr6:coauthVersionMax="43" xr10:uidLastSave="{E20FB5B6-10FB-40BC-876B-BDA51A36FFC2}"/>
  <bookViews>
    <workbookView xWindow="-120" yWindow="-120" windowWidth="20730" windowHeight="11760" activeTab="1" xr2:uid="{00000000-000D-0000-FFFF-FFFF00000000}"/>
  </bookViews>
  <sheets>
    <sheet name="Oak_DNA_extractions_for_nanopor" sheetId="1" r:id="rId1"/>
    <sheet name="DNA_QC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2" i="1" l="1"/>
  <c r="W12" i="1"/>
  <c r="V13" i="1"/>
  <c r="W13" i="1"/>
  <c r="V7" i="1"/>
  <c r="W7" i="1"/>
  <c r="V6" i="1"/>
  <c r="W6" i="1"/>
  <c r="V8" i="1"/>
  <c r="W8" i="1"/>
  <c r="V9" i="1"/>
  <c r="W9" i="1"/>
  <c r="V10" i="1"/>
  <c r="W10" i="1"/>
  <c r="V11" i="1"/>
  <c r="W11" i="1"/>
</calcChain>
</file>

<file path=xl/sharedStrings.xml><?xml version="1.0" encoding="utf-8"?>
<sst xmlns="http://schemas.openxmlformats.org/spreadsheetml/2006/main" count="24" uniqueCount="16">
  <si>
    <t>Desired DNA [ng]=</t>
  </si>
  <si>
    <t>Desired Vol.=</t>
  </si>
  <si>
    <t>Sample ID</t>
  </si>
  <si>
    <t xml:space="preserve">Date </t>
  </si>
  <si>
    <t xml:space="preserve">Time </t>
  </si>
  <si>
    <t xml:space="preserve">ng/ul </t>
  </si>
  <si>
    <t xml:space="preserve">A260 </t>
  </si>
  <si>
    <t xml:space="preserve">A280 </t>
  </si>
  <si>
    <t xml:space="preserve">260/280 </t>
  </si>
  <si>
    <t xml:space="preserve">260/230 </t>
  </si>
  <si>
    <t>Qubit_conc.</t>
  </si>
  <si>
    <t>DNA_library</t>
  </si>
  <si>
    <t>H20_library</t>
  </si>
  <si>
    <t>2*</t>
  </si>
  <si>
    <t>3*</t>
  </si>
  <si>
    <t xml:space="preserve">Nanodrop_conc [ng/ul]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</si>
</sst>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3" formatCode="h:mm\ AM/PM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47624</xdr:colOff>
      <xdr:row>7</xdr:row>
      <xdr:rowOff>171449</xdr:rowOff>
    </xdr:from>
    <xdr:to>
      <xdr:col>10</xdr:col>
      <xdr:colOff>552450</xdr:colOff>
      <xdr:row>27</xdr:row>
      <xdr:rowOff>150354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5164" t="7962" r="16745"/>
        <a:stretch/>
      </xdr:blipFill>
      <xdr:spPr>
        <a:xfrm>
          <a:off x="4000499" y="1504949"/>
          <a:ext cx="3752851" cy="3788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M5:W13" totalsRowShown="0">
  <autoFilter ref="M5:W13" xr:uid="{00000000-0009-0000-0100-000001000000}"/>
  <tableColumns count="11">
    <tableColumn id="1" xr3:uid="{00000000-0010-0000-0000-000001000000}" name="Sample ID"/>
    <tableColumn id="2" xr3:uid="{00000000-0010-0000-0000-000002000000}" name="Date " dataDxfId="4"/>
    <tableColumn id="3" xr3:uid="{00000000-0010-0000-0000-000003000000}" name="Time " dataDxfId="3"/>
    <tableColumn id="4" xr3:uid="{00000000-0010-0000-0000-000004000000}" name="ng/ul "/>
    <tableColumn id="5" xr3:uid="{00000000-0010-0000-0000-000005000000}" name="A260 "/>
    <tableColumn id="6" xr3:uid="{00000000-0010-0000-0000-000006000000}" name="A280 "/>
    <tableColumn id="7" xr3:uid="{00000000-0010-0000-0000-000007000000}" name="260/280 "/>
    <tableColumn id="8" xr3:uid="{00000000-0010-0000-0000-000008000000}" name="260/230 "/>
    <tableColumn id="9" xr3:uid="{00000000-0010-0000-0000-000009000000}" name="Qubit_conc."/>
    <tableColumn id="10" xr3:uid="{00000000-0010-0000-0000-00000A000000}" name="DNA_library" dataDxfId="2">
      <calculatedColumnFormula>ROUND($O$2/Table1[[#This Row],[Qubit_conc.]]*2,1)/2</calculatedColumnFormula>
    </tableColumn>
    <tableColumn id="11" xr3:uid="{00000000-0010-0000-0000-00000B000000}" name="H20_library" dataDxfId="1">
      <calculatedColumnFormula>$O$3-Table1[[#This Row],[DNA_library]]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DCE1C-3B17-4200-8906-64EBFC3FC243}" name="Table13" displayName="Table13" ref="A1:G9" totalsRowShown="0">
  <autoFilter ref="A1:G9" xr:uid="{C8FA02F5-2B75-4CB6-A7E3-C37293A670A5}"/>
  <tableColumns count="7">
    <tableColumn id="1" xr3:uid="{192B6AA1-B504-40EB-8831-D09A68646396}" name="Sample ID"/>
    <tableColumn id="4" xr3:uid="{DFBD6F52-FCF0-4473-8E44-96C403EFF71F}" name="Nanodrop_conc [ng/ul] "/>
    <tableColumn id="5" xr3:uid="{FE047A8D-7B78-4196-8C1A-91C7D02A5A60}" name="A260 "/>
    <tableColumn id="6" xr3:uid="{FBEDA8C8-0D71-4186-90F0-9FD449AB9CB3}" name="A280 "/>
    <tableColumn id="7" xr3:uid="{F0FD5AF0-585B-49FD-951C-31B27AB0782E}" name="260/280 "/>
    <tableColumn id="8" xr3:uid="{0C8AD7A8-19A5-4140-BFEC-973A6A790510}" name="260/230 "/>
    <tableColumn id="9" xr3:uid="{305F65EC-EBD2-49A9-B5FE-369AAC890338}" name="Qubit_conc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M2:W13"/>
  <sheetViews>
    <sheetView topLeftCell="F1" workbookViewId="0">
      <selection activeCell="W13" sqref="M5:W13"/>
    </sheetView>
  </sheetViews>
  <sheetFormatPr defaultRowHeight="14.25" x14ac:dyDescent="0.45"/>
  <cols>
    <col min="1" max="1" width="12" customWidth="1"/>
    <col min="2" max="2" width="10.73046875" bestFit="1" customWidth="1"/>
    <col min="7" max="8" width="10.3984375" customWidth="1"/>
    <col min="9" max="9" width="13.86328125" bestFit="1" customWidth="1"/>
    <col min="10" max="10" width="14" bestFit="1" customWidth="1"/>
    <col min="11" max="11" width="11.265625" bestFit="1" customWidth="1"/>
    <col min="12" max="12" width="11.265625" customWidth="1"/>
    <col min="14" max="14" width="10.3984375" customWidth="1"/>
    <col min="16" max="16" width="7.59765625" customWidth="1"/>
    <col min="17" max="18" width="6.59765625" customWidth="1"/>
    <col min="19" max="19" width="5.73046875" customWidth="1"/>
    <col min="20" max="20" width="4.86328125" customWidth="1"/>
    <col min="21" max="21" width="5" customWidth="1"/>
    <col min="22" max="22" width="5.73046875" customWidth="1"/>
    <col min="23" max="23" width="6.86328125" customWidth="1"/>
  </cols>
  <sheetData>
    <row r="2" spans="13:23" x14ac:dyDescent="0.45">
      <c r="N2" t="s">
        <v>0</v>
      </c>
      <c r="O2">
        <v>400</v>
      </c>
    </row>
    <row r="3" spans="13:23" x14ac:dyDescent="0.45">
      <c r="N3" t="s">
        <v>1</v>
      </c>
      <c r="O3">
        <v>7.5</v>
      </c>
    </row>
    <row r="5" spans="13:23" x14ac:dyDescent="0.45">
      <c r="M5" t="s">
        <v>2</v>
      </c>
      <c r="N5" t="s">
        <v>3</v>
      </c>
      <c r="O5" t="s">
        <v>4</v>
      </c>
      <c r="P5" t="s">
        <v>5</v>
      </c>
      <c r="Q5" t="s">
        <v>6</v>
      </c>
      <c r="R5" t="s">
        <v>7</v>
      </c>
      <c r="S5" t="s">
        <v>8</v>
      </c>
      <c r="T5" t="s">
        <v>9</v>
      </c>
      <c r="U5" t="s">
        <v>10</v>
      </c>
      <c r="V5" t="s">
        <v>11</v>
      </c>
      <c r="W5" t="s">
        <v>12</v>
      </c>
    </row>
    <row r="6" spans="13:23" x14ac:dyDescent="0.45">
      <c r="M6">
        <v>1</v>
      </c>
      <c r="N6" s="1">
        <v>43599</v>
      </c>
      <c r="O6" s="2">
        <v>0.4694444444444445</v>
      </c>
      <c r="P6">
        <v>83.5</v>
      </c>
      <c r="Q6">
        <v>1.67</v>
      </c>
      <c r="R6">
        <v>0.92600000000000005</v>
      </c>
      <c r="S6">
        <v>1.8</v>
      </c>
      <c r="T6">
        <v>1.96</v>
      </c>
      <c r="U6">
        <v>63.6</v>
      </c>
      <c r="V6" s="3">
        <f>ROUND($O$2/Table1[[#This Row],[Qubit_conc.]]*2,1)/2</f>
        <v>6.3</v>
      </c>
      <c r="W6" s="3">
        <f>$O$3-Table1[[#This Row],[DNA_library]]</f>
        <v>1.2000000000000002</v>
      </c>
    </row>
    <row r="7" spans="13:23" x14ac:dyDescent="0.45">
      <c r="M7">
        <v>2</v>
      </c>
      <c r="N7" s="1">
        <v>43599</v>
      </c>
      <c r="O7" s="2">
        <v>0.47013888888888888</v>
      </c>
      <c r="P7">
        <v>56.96</v>
      </c>
      <c r="Q7">
        <v>1.139</v>
      </c>
      <c r="R7">
        <v>0.628</v>
      </c>
      <c r="S7">
        <v>1.81</v>
      </c>
      <c r="T7">
        <v>1.86</v>
      </c>
      <c r="U7">
        <v>39</v>
      </c>
      <c r="V7" s="3">
        <f>ROUND($O$2/Table1[[#This Row],[Qubit_conc.]]*2,1)/2</f>
        <v>10.25</v>
      </c>
      <c r="W7" s="3">
        <f>$O$3-Table1[[#This Row],[DNA_library]]</f>
        <v>-2.75</v>
      </c>
    </row>
    <row r="8" spans="13:23" x14ac:dyDescent="0.45">
      <c r="M8">
        <v>3</v>
      </c>
      <c r="N8" s="1">
        <v>43599</v>
      </c>
      <c r="O8" s="2">
        <v>0.47083333333333338</v>
      </c>
      <c r="P8">
        <v>50.17</v>
      </c>
      <c r="Q8">
        <v>1.0029999999999999</v>
      </c>
      <c r="R8">
        <v>0.57299999999999995</v>
      </c>
      <c r="S8">
        <v>1.75</v>
      </c>
      <c r="T8">
        <v>1.82</v>
      </c>
      <c r="U8">
        <v>21.8</v>
      </c>
      <c r="V8" s="3">
        <f>ROUND($O$2/Table1[[#This Row],[Qubit_conc.]]*2,1)/2</f>
        <v>18.350000000000001</v>
      </c>
      <c r="W8" s="3">
        <f>$O$3-Table1[[#This Row],[DNA_library]]</f>
        <v>-10.850000000000001</v>
      </c>
    </row>
    <row r="9" spans="13:23" x14ac:dyDescent="0.45">
      <c r="M9">
        <v>4</v>
      </c>
      <c r="N9" s="1">
        <v>43599</v>
      </c>
      <c r="O9" s="2">
        <v>0.47083333333333338</v>
      </c>
      <c r="P9">
        <v>108.3</v>
      </c>
      <c r="Q9">
        <v>2.1659999999999999</v>
      </c>
      <c r="R9">
        <v>1.22</v>
      </c>
      <c r="S9">
        <v>1.78</v>
      </c>
      <c r="T9">
        <v>2.13</v>
      </c>
      <c r="U9">
        <v>78.2</v>
      </c>
      <c r="V9" s="3">
        <f>ROUND($O$2/Table1[[#This Row],[Qubit_conc.]]*2,1)/2</f>
        <v>5.0999999999999996</v>
      </c>
      <c r="W9" s="3">
        <f>$O$3-Table1[[#This Row],[DNA_library]]</f>
        <v>2.4000000000000004</v>
      </c>
    </row>
    <row r="10" spans="13:23" x14ac:dyDescent="0.45">
      <c r="M10">
        <v>5</v>
      </c>
      <c r="N10" s="1">
        <v>43599</v>
      </c>
      <c r="O10" s="2">
        <v>0.47152777777777777</v>
      </c>
      <c r="P10">
        <v>113.68</v>
      </c>
      <c r="Q10">
        <v>2.274</v>
      </c>
      <c r="R10">
        <v>1.2729999999999999</v>
      </c>
      <c r="S10">
        <v>1.79</v>
      </c>
      <c r="T10">
        <v>2.0499999999999998</v>
      </c>
      <c r="U10">
        <v>80.599999999999994</v>
      </c>
      <c r="V10" s="3">
        <f>ROUND($O$2/Table1[[#This Row],[Qubit_conc.]]*2,1)/2</f>
        <v>4.95</v>
      </c>
      <c r="W10" s="3">
        <f>$O$3-Table1[[#This Row],[DNA_library]]</f>
        <v>2.5499999999999998</v>
      </c>
    </row>
    <row r="11" spans="13:23" x14ac:dyDescent="0.45">
      <c r="M11">
        <v>6</v>
      </c>
      <c r="N11" s="1">
        <v>43599</v>
      </c>
      <c r="O11" s="2">
        <v>0.47222222222222227</v>
      </c>
      <c r="P11">
        <v>60.72</v>
      </c>
      <c r="Q11">
        <v>1.214</v>
      </c>
      <c r="R11">
        <v>0.67600000000000005</v>
      </c>
      <c r="S11">
        <v>1.8</v>
      </c>
      <c r="T11">
        <v>2.02</v>
      </c>
      <c r="U11">
        <v>45.4</v>
      </c>
      <c r="V11" s="3">
        <f>ROUND($O$2/Table1[[#This Row],[Qubit_conc.]]*2,1)/2</f>
        <v>8.8000000000000007</v>
      </c>
      <c r="W11" s="3">
        <f>$O$3-Table1[[#This Row],[DNA_library]]</f>
        <v>-1.3000000000000007</v>
      </c>
    </row>
    <row r="12" spans="13:23" x14ac:dyDescent="0.45">
      <c r="M12" t="s">
        <v>13</v>
      </c>
      <c r="N12" s="1">
        <v>43599</v>
      </c>
      <c r="O12" s="2">
        <v>0.72361111111111109</v>
      </c>
      <c r="P12">
        <v>250.06</v>
      </c>
      <c r="Q12">
        <v>5.0010000000000003</v>
      </c>
      <c r="R12">
        <v>2.7450000000000001</v>
      </c>
      <c r="S12">
        <v>1.82</v>
      </c>
      <c r="T12">
        <v>2.02</v>
      </c>
      <c r="U12">
        <v>162</v>
      </c>
      <c r="V12" s="3">
        <f>ROUND($O$2/Table1[[#This Row],[Qubit_conc.]]*2,1)/2</f>
        <v>2.4500000000000002</v>
      </c>
      <c r="W12" s="3">
        <f>$O$3-Table1[[#This Row],[DNA_library]]</f>
        <v>5.05</v>
      </c>
    </row>
    <row r="13" spans="13:23" x14ac:dyDescent="0.45">
      <c r="M13" t="s">
        <v>14</v>
      </c>
      <c r="N13" s="1">
        <v>43599</v>
      </c>
      <c r="O13" s="2">
        <v>0.72430555555555554</v>
      </c>
      <c r="P13">
        <v>171.21</v>
      </c>
      <c r="Q13">
        <v>3.4239999999999999</v>
      </c>
      <c r="R13">
        <v>2.0299999999999998</v>
      </c>
      <c r="S13">
        <v>1.69</v>
      </c>
      <c r="T13">
        <v>1.17</v>
      </c>
      <c r="U13">
        <v>76.400000000000006</v>
      </c>
      <c r="V13" s="3">
        <f>ROUND($O$2/Table1[[#This Row],[Qubit_conc.]]*2,1)/2</f>
        <v>5.25</v>
      </c>
      <c r="W13" s="3">
        <f>$O$3-Table1[[#This Row],[DNA_library]]</f>
        <v>2.25</v>
      </c>
    </row>
  </sheetData>
  <conditionalFormatting sqref="W6:W13">
    <cfRule type="cellIs" dxfId="0" priority="1" operator="lessThan">
      <formula>0</formula>
    </cfRule>
  </conditionalFormatting>
  <pageMargins left="0.7" right="0.7" top="0.75" bottom="0.75" header="0.3" footer="0.3"/>
  <pageSetup paperSize="9" scale="35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6F7F-7A80-4654-9C8E-A6D2091CC2E1}">
  <dimension ref="A1:G9"/>
  <sheetViews>
    <sheetView tabSelected="1" workbookViewId="0">
      <selection activeCell="F13" sqref="F13"/>
    </sheetView>
  </sheetViews>
  <sheetFormatPr defaultRowHeight="14.25" x14ac:dyDescent="0.45"/>
  <cols>
    <col min="2" max="2" width="10.19921875" bestFit="1" customWidth="1"/>
    <col min="9" max="9" width="12.73046875" bestFit="1" customWidth="1"/>
  </cols>
  <sheetData>
    <row r="1" spans="1:7" x14ac:dyDescent="0.45">
      <c r="A1" t="s">
        <v>2</v>
      </c>
      <c r="B1" t="s">
        <v>15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45">
      <c r="A2">
        <v>1</v>
      </c>
      <c r="B2">
        <v>83.5</v>
      </c>
      <c r="C2">
        <v>1.67</v>
      </c>
      <c r="D2">
        <v>0.92600000000000005</v>
      </c>
      <c r="E2">
        <v>1.8</v>
      </c>
      <c r="F2">
        <v>1.96</v>
      </c>
      <c r="G2">
        <v>63.6</v>
      </c>
    </row>
    <row r="3" spans="1:7" x14ac:dyDescent="0.45">
      <c r="A3">
        <v>2</v>
      </c>
      <c r="B3">
        <v>56.96</v>
      </c>
      <c r="C3">
        <v>1.139</v>
      </c>
      <c r="D3">
        <v>0.628</v>
      </c>
      <c r="E3">
        <v>1.81</v>
      </c>
      <c r="F3">
        <v>1.86</v>
      </c>
      <c r="G3">
        <v>39</v>
      </c>
    </row>
    <row r="4" spans="1:7" x14ac:dyDescent="0.45">
      <c r="A4">
        <v>3</v>
      </c>
      <c r="B4">
        <v>50.17</v>
      </c>
      <c r="C4">
        <v>1.0029999999999999</v>
      </c>
      <c r="D4">
        <v>0.57299999999999995</v>
      </c>
      <c r="E4">
        <v>1.75</v>
      </c>
      <c r="F4">
        <v>1.82</v>
      </c>
      <c r="G4">
        <v>21.8</v>
      </c>
    </row>
    <row r="5" spans="1:7" x14ac:dyDescent="0.45">
      <c r="A5">
        <v>4</v>
      </c>
      <c r="B5">
        <v>108.3</v>
      </c>
      <c r="C5">
        <v>2.1659999999999999</v>
      </c>
      <c r="D5">
        <v>1.22</v>
      </c>
      <c r="E5">
        <v>1.78</v>
      </c>
      <c r="F5">
        <v>2.13</v>
      </c>
      <c r="G5">
        <v>78.2</v>
      </c>
    </row>
    <row r="6" spans="1:7" x14ac:dyDescent="0.45">
      <c r="A6">
        <v>5</v>
      </c>
      <c r="B6">
        <v>113.68</v>
      </c>
      <c r="C6">
        <v>2.274</v>
      </c>
      <c r="D6">
        <v>1.2729999999999999</v>
      </c>
      <c r="E6">
        <v>1.79</v>
      </c>
      <c r="F6">
        <v>2.0499999999999998</v>
      </c>
      <c r="G6">
        <v>80.599999999999994</v>
      </c>
    </row>
    <row r="7" spans="1:7" x14ac:dyDescent="0.45">
      <c r="A7">
        <v>6</v>
      </c>
      <c r="B7">
        <v>60.72</v>
      </c>
      <c r="C7">
        <v>1.214</v>
      </c>
      <c r="D7">
        <v>0.67600000000000005</v>
      </c>
      <c r="E7">
        <v>1.8</v>
      </c>
      <c r="F7">
        <v>2.02</v>
      </c>
      <c r="G7">
        <v>45.4</v>
      </c>
    </row>
    <row r="8" spans="1:7" x14ac:dyDescent="0.45">
      <c r="A8" t="s">
        <v>13</v>
      </c>
      <c r="B8">
        <v>250.06</v>
      </c>
      <c r="C8">
        <v>5.0010000000000003</v>
      </c>
      <c r="D8">
        <v>2.7450000000000001</v>
      </c>
      <c r="E8">
        <v>1.82</v>
      </c>
      <c r="F8">
        <v>2.02</v>
      </c>
      <c r="G8">
        <v>162</v>
      </c>
    </row>
    <row r="9" spans="1:7" x14ac:dyDescent="0.45">
      <c r="A9" t="s">
        <v>14</v>
      </c>
      <c r="B9">
        <v>171.21</v>
      </c>
      <c r="C9">
        <v>3.4239999999999999</v>
      </c>
      <c r="D9">
        <v>2.0299999999999998</v>
      </c>
      <c r="E9">
        <v>1.69</v>
      </c>
      <c r="F9">
        <v>1.17</v>
      </c>
      <c r="G9">
        <v>76.400000000000006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Oak_DNA_extractions_for_nanopor</vt:lpstr>
      <vt:lpstr>DNA_QC</vt:lpstr>
    </vt:vector>
  </TitlesOfParts>
  <Manager/>
  <Company>Griffith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Ford lab</dc:creator>
  <cp:keywords/>
  <dc:description/>
  <cp:lastModifiedBy>Ido Bar</cp:lastModifiedBy>
  <cp:revision/>
  <dcterms:created xsi:type="dcterms:W3CDTF">2019-05-14T04:35:22Z</dcterms:created>
  <dcterms:modified xsi:type="dcterms:W3CDTF">2019-05-18T15:43:20Z</dcterms:modified>
  <cp:category/>
  <cp:contentStatus/>
</cp:coreProperties>
</file>