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dkmtc\Google Drive\בית ספר\פיזיקה\Amplitude Modulation\מציאת פרמטרים\"/>
    </mc:Choice>
  </mc:AlternateContent>
  <xr:revisionPtr revIDLastSave="0" documentId="13_ncr:1_{43601D43-B06C-4DD1-8ED3-D564657D4D85}" xr6:coauthVersionLast="44" xr6:coauthVersionMax="45" xr10:uidLastSave="{00000000-0000-0000-0000-000000000000}"/>
  <bookViews>
    <workbookView xWindow="-110" yWindow="-110" windowWidth="25820" windowHeight="14020" activeTab="1" xr2:uid="{84A9E52F-654B-4A6C-8BA5-2EC87C125BCB}"/>
  </bookViews>
  <sheets>
    <sheet name="Sheet1" sheetId="1" r:id="rId1"/>
    <sheet name="Chart1" sheetId="2" r:id="rId2"/>
    <sheet name="Sheet2" sheetId="3" r:id="rId3"/>
    <sheet name="Chart2" sheetId="4" r:id="rId4"/>
  </sheets>
  <definedNames>
    <definedName name="C_G" localSheetId="2">Sheet2!$B$2</definedName>
    <definedName name="C_G">Sheet1!$B$2</definedName>
    <definedName name="R_G" localSheetId="2">Sheet2!$B$3</definedName>
    <definedName name="R_G">Sheet1!$B$3</definedName>
    <definedName name="solver_adj" localSheetId="0" hidden="1">Sheet1!$B$2,Sheet1!$B$3</definedName>
    <definedName name="solver_adj" localSheetId="2" hidden="1">Sheet2!$B$2,Sheet2!$B$3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1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lhs0" localSheetId="0" hidden="1">Sheet1!$B$3</definedName>
    <definedName name="solver_lhs0" localSheetId="2" hidden="1">Sheet2!$B$3</definedName>
    <definedName name="solver_lhs1" localSheetId="0" hidden="1">Sheet1!$B$2</definedName>
    <definedName name="solver_lhs1" localSheetId="2" hidden="1">Sheet2!$B$2</definedName>
    <definedName name="solver_lhs2" localSheetId="0" hidden="1">Sheet1!$B$2</definedName>
    <definedName name="solver_lhs2" localSheetId="2" hidden="1">Sheet2!$B$2</definedName>
    <definedName name="solver_lhs3" localSheetId="0" hidden="1">Sheet1!$B$3</definedName>
    <definedName name="solver_lhs3" localSheetId="2" hidden="1">Sheet2!$B$3</definedName>
    <definedName name="solver_lhs4" localSheetId="0" hidden="1">Sheet1!$B$3</definedName>
    <definedName name="solver_lhs4" localSheetId="2" hidden="1">Sheet2!$B$3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4</definedName>
    <definedName name="solver_num" localSheetId="2" hidden="1">4</definedName>
    <definedName name="solver_nwt" localSheetId="0" hidden="1">1</definedName>
    <definedName name="solver_nwt" localSheetId="2" hidden="1">1</definedName>
    <definedName name="solver_opt" localSheetId="0" hidden="1">Sheet1!$J$2</definedName>
    <definedName name="solver_opt" localSheetId="2" hidden="1">Sheet2!$J$2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el0" localSheetId="0" hidden="1">3</definedName>
    <definedName name="solver_rel0" localSheetId="2" hidden="1">3</definedName>
    <definedName name="solver_rel1" localSheetId="0" hidden="1">1</definedName>
    <definedName name="solver_rel1" localSheetId="2" hidden="1">1</definedName>
    <definedName name="solver_rel2" localSheetId="0" hidden="1">3</definedName>
    <definedName name="solver_rel2" localSheetId="2" hidden="1">3</definedName>
    <definedName name="solver_rel3" localSheetId="0" hidden="1">1</definedName>
    <definedName name="solver_rel3" localSheetId="2" hidden="1">1</definedName>
    <definedName name="solver_rel4" localSheetId="0" hidden="1">3</definedName>
    <definedName name="solver_rel4" localSheetId="2" hidden="1">3</definedName>
    <definedName name="solver_rhs0" localSheetId="0" hidden="1">1000</definedName>
    <definedName name="solver_rhs0" localSheetId="2" hidden="1">1000</definedName>
    <definedName name="solver_rhs1" localSheetId="0" hidden="1">1</definedName>
    <definedName name="solver_rhs1" localSheetId="2" hidden="1">1</definedName>
    <definedName name="solver_rhs2" localSheetId="0" hidden="1">1*10^-12</definedName>
    <definedName name="solver_rhs2" localSheetId="2" hidden="1">1*10^-12</definedName>
    <definedName name="solver_rhs3" localSheetId="0" hidden="1">10000000000</definedName>
    <definedName name="solver_rhs3" localSheetId="2" hidden="1">10000000000</definedName>
    <definedName name="solver_rhs4" localSheetId="0" hidden="1">1000</definedName>
    <definedName name="solver_rhs4" localSheetId="2" hidden="1">1000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3</definedName>
    <definedName name="solver_typ" localSheetId="2" hidden="1">3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H3" i="3"/>
  <c r="H4" i="3"/>
  <c r="H5" i="3"/>
  <c r="H6" i="3"/>
  <c r="H7" i="3"/>
  <c r="H8" i="3"/>
  <c r="H9" i="3"/>
  <c r="H10" i="3"/>
  <c r="H11" i="3"/>
  <c r="H2" i="3"/>
  <c r="F6" i="3"/>
  <c r="F3" i="3"/>
  <c r="F4" i="3"/>
  <c r="F5" i="3"/>
  <c r="F7" i="3"/>
  <c r="F8" i="3"/>
  <c r="F9" i="3"/>
  <c r="F10" i="3"/>
  <c r="F11" i="3"/>
  <c r="F2" i="3"/>
  <c r="B5" i="3"/>
  <c r="B6" i="3"/>
  <c r="F3" i="1"/>
  <c r="F4" i="1"/>
  <c r="F5" i="1"/>
  <c r="F6" i="1"/>
  <c r="F7" i="1"/>
  <c r="F8" i="1"/>
  <c r="F9" i="1"/>
  <c r="F10" i="1"/>
  <c r="F11" i="1"/>
  <c r="F2" i="1"/>
  <c r="B5" i="1"/>
  <c r="B6" i="1"/>
  <c r="J2" i="3" l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Dkdkmtc</author>
  </authors>
  <commentList>
    <comment ref="F1" authorId="0" shapeId="0" xr:uid="{C7D86BA0-E9F9-4CEF-9134-D528D65B1ECC}">
      <text>
        <r>
          <rPr>
            <b/>
            <sz val="9"/>
            <color indexed="81"/>
            <rFont val="Tahoma"/>
            <family val="2"/>
          </rPr>
          <t>Dkdkmtc:</t>
        </r>
        <r>
          <rPr>
            <sz val="9"/>
            <color indexed="81"/>
            <rFont val="Tahoma"/>
            <family val="2"/>
          </rPr>
          <t xml:space="preserve">
Normalized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Dkdkmtc</author>
  </authors>
  <commentList>
    <comment ref="F1" authorId="0" shapeId="0" xr:uid="{01C771E8-1F7E-418D-97AE-0D3664DA01DE}">
      <text>
        <r>
          <rPr>
            <b/>
            <sz val="9"/>
            <color indexed="81"/>
            <rFont val="Tahoma"/>
            <family val="2"/>
          </rPr>
          <t>Dkdkmtc:</t>
        </r>
        <r>
          <rPr>
            <sz val="9"/>
            <color indexed="81"/>
            <rFont val="Tahoma"/>
            <family val="2"/>
          </rPr>
          <t xml:space="preserve">
Normalized</t>
        </r>
      </text>
    </comment>
  </commentList>
</comments>
</file>

<file path=xl/sharedStrings.xml><?xml version="1.0" encoding="utf-8"?>
<sst xmlns="http://schemas.openxmlformats.org/spreadsheetml/2006/main" count="22" uniqueCount="9">
  <si>
    <t>Generated</t>
  </si>
  <si>
    <t>C:</t>
  </si>
  <si>
    <t>R:</t>
  </si>
  <si>
    <t>Real:</t>
  </si>
  <si>
    <t>X</t>
  </si>
  <si>
    <t>Y_Real</t>
  </si>
  <si>
    <t>Y_Calc</t>
  </si>
  <si>
    <t>Y_Real_n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</si>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</sst>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V_c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נתונים שנמדדו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Sheet1!$D$2:$D$11</c:f>
              <c:numCache>
                <c:formatCode>General</c:formatCode>
                <c:ptCount val="10"/>
                <c:pt idx="0" formatCode="#,##0">
                  <c:v>100</c:v>
                </c:pt>
                <c:pt idx="1">
                  <c:v>200</c:v>
                </c:pt>
                <c:pt idx="2">
                  <c:v>300</c:v>
                </c:pt>
                <c:pt idx="3" formatCode="#,##0">
                  <c:v>400</c:v>
                </c:pt>
                <c:pt idx="4">
                  <c:v>500</c:v>
                </c:pt>
                <c:pt idx="5">
                  <c:v>600</c:v>
                </c:pt>
                <c:pt idx="6" formatCode="#,##0">
                  <c:v>700</c:v>
                </c:pt>
                <c:pt idx="7">
                  <c:v>800</c:v>
                </c:pt>
                <c:pt idx="8">
                  <c:v>900</c:v>
                </c:pt>
                <c:pt idx="9" formatCode="#,##0">
                  <c:v>1000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4.9139999999999997</c:v>
                </c:pt>
                <c:pt idx="1">
                  <c:v>3.1970602409638555</c:v>
                </c:pt>
                <c:pt idx="2">
                  <c:v>2.3089879518072292</c:v>
                </c:pt>
                <c:pt idx="3">
                  <c:v>1.7169397590361444</c:v>
                </c:pt>
                <c:pt idx="4">
                  <c:v>1.4209156626506025</c:v>
                </c:pt>
                <c:pt idx="5">
                  <c:v>1.1692951807228917</c:v>
                </c:pt>
                <c:pt idx="6">
                  <c:v>1.0064819277108434</c:v>
                </c:pt>
                <c:pt idx="7">
                  <c:v>0.87327108433734923</c:v>
                </c:pt>
                <c:pt idx="8">
                  <c:v>0.78446385542168684</c:v>
                </c:pt>
                <c:pt idx="9">
                  <c:v>0.71045783132530127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0-4A17-890D-8B060D0324DA}"/>
            </c:ext>
          </c:extLst>
        </c:ser>
        <c:ser>
          <c:idx val="1"/>
          <c:order val="1"/>
          <c:tx>
            <c:v>נתונים שחושבו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5188601848762142E-2"/>
                  <c:y val="-0.20439966157715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Sheet1!$D$2:$D$11</c:f>
              <c:numCache>
                <c:formatCode>General</c:formatCode>
                <c:ptCount val="10"/>
                <c:pt idx="0" formatCode="#,##0">
                  <c:v>100</c:v>
                </c:pt>
                <c:pt idx="1">
                  <c:v>200</c:v>
                </c:pt>
                <c:pt idx="2">
                  <c:v>300</c:v>
                </c:pt>
                <c:pt idx="3" formatCode="#,##0">
                  <c:v>400</c:v>
                </c:pt>
                <c:pt idx="4">
                  <c:v>500</c:v>
                </c:pt>
                <c:pt idx="5">
                  <c:v>600</c:v>
                </c:pt>
                <c:pt idx="6" formatCode="#,##0">
                  <c:v>700</c:v>
                </c:pt>
                <c:pt idx="7">
                  <c:v>800</c:v>
                </c:pt>
                <c:pt idx="8">
                  <c:v>900</c:v>
                </c:pt>
                <c:pt idx="9" formatCode="#,##0">
                  <c:v>1000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4.3397463273375374</c:v>
                </c:pt>
                <c:pt idx="1">
                  <c:v>3.2899605576856765</c:v>
                </c:pt>
                <c:pt idx="2">
                  <c:v>2.5167730805025759</c:v>
                </c:pt>
                <c:pt idx="3">
                  <c:v>2.001783997368658</c:v>
                </c:pt>
                <c:pt idx="4">
                  <c:v>1.6497314384895949</c:v>
                </c:pt>
                <c:pt idx="5">
                  <c:v>1.3982283287060913</c:v>
                </c:pt>
                <c:pt idx="6">
                  <c:v>1.2111109709203007</c:v>
                </c:pt>
                <c:pt idx="7">
                  <c:v>1.0670843174260212</c:v>
                </c:pt>
                <c:pt idx="8">
                  <c:v>0.95308569854300418</c:v>
                </c:pt>
                <c:pt idx="9">
                  <c:v>0.86075343597339737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0-4A17-890D-8B060D032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46080"/>
        <c:axId val="537745096"/>
      </c:scatterChart>
      <c:valAx>
        <c:axId val="5377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[rad</a:t>
                </a:r>
                <a:r>
                  <a:rPr lang="en-US" sz="1000" b="0" i="0" u="none" strike="noStrike" baseline="0">
                    <a:effectLst/>
                  </a:rPr>
                  <a:t>·T</a:t>
                </a:r>
                <a:r>
                  <a:rPr lang="en-US" sz="1000" b="0" i="0" u="none" strike="noStrike" baseline="30000">
                    <a:effectLst/>
                  </a:rPr>
                  <a:t>-1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45096"/>
        <c:crosses val="autoZero"/>
        <c:crossBetween val="midCat"/>
      </c:valAx>
      <c:valAx>
        <c:axId val="53774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V_c [</a:t>
                </a:r>
                <a:r>
                  <a:rPr lang="en-US" sz="1000" b="0" i="0" u="none" strike="noStrike" baseline="0">
                    <a:effectLst/>
                  </a:rPr>
                  <a:t>kg·m</a:t>
                </a:r>
                <a:r>
                  <a:rPr lang="en-US" sz="1000" b="0" i="0" u="none" strike="noStrike" baseline="30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·s</a:t>
                </a:r>
                <a:r>
                  <a:rPr lang="en-US" sz="1000" b="0" i="0" u="none" strike="noStrike" baseline="30000">
                    <a:effectLst/>
                  </a:rPr>
                  <a:t>−3</a:t>
                </a:r>
                <a:r>
                  <a:rPr lang="en-US" sz="1000" b="0" i="0" u="none" strike="noStrike" baseline="0">
                    <a:effectLst/>
                  </a:rPr>
                  <a:t>·A</a:t>
                </a:r>
                <a:r>
                  <a:rPr lang="en-US" sz="1000" b="0" i="0" u="none" strike="noStrike" baseline="30000">
                    <a:effectLst/>
                  </a:rPr>
                  <a:t>−1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4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V_c 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נתונים שנמדדו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Sheet2!$D$2:$D$11</c:f>
              <c:numCache>
                <c:formatCode>General</c:formatCode>
                <c:ptCount val="10"/>
                <c:pt idx="0" formatCode="#,##0">
                  <c:v>100</c:v>
                </c:pt>
                <c:pt idx="1">
                  <c:v>200</c:v>
                </c:pt>
                <c:pt idx="2">
                  <c:v>300</c:v>
                </c:pt>
                <c:pt idx="3" formatCode="#,##0">
                  <c:v>400</c:v>
                </c:pt>
                <c:pt idx="4">
                  <c:v>500</c:v>
                </c:pt>
                <c:pt idx="5">
                  <c:v>600</c:v>
                </c:pt>
                <c:pt idx="6" formatCode="#,##0">
                  <c:v>700</c:v>
                </c:pt>
                <c:pt idx="7">
                  <c:v>800</c:v>
                </c:pt>
                <c:pt idx="8">
                  <c:v>900</c:v>
                </c:pt>
                <c:pt idx="9" formatCode="#,##0">
                  <c:v>1000</c:v>
                </c:pt>
              </c:numCache>
            </c:numRef>
          </c:xVal>
          <c:yVal>
            <c:numRef>
              <c:f>Sheet2!$F$2:$F$11</c:f>
              <c:numCache>
                <c:formatCode>General</c:formatCode>
                <c:ptCount val="10"/>
                <c:pt idx="0">
                  <c:v>4.68</c:v>
                </c:pt>
                <c:pt idx="1">
                  <c:v>2.5013793103448276</c:v>
                </c:pt>
                <c:pt idx="2">
                  <c:v>1.6944827586206896</c:v>
                </c:pt>
                <c:pt idx="3">
                  <c:v>1.2910344827586209</c:v>
                </c:pt>
                <c:pt idx="4">
                  <c:v>1.0489655172413792</c:v>
                </c:pt>
                <c:pt idx="5">
                  <c:v>0.88758620689655165</c:v>
                </c:pt>
                <c:pt idx="6">
                  <c:v>0.76655172413793105</c:v>
                </c:pt>
                <c:pt idx="7">
                  <c:v>0.66568965517241385</c:v>
                </c:pt>
                <c:pt idx="8">
                  <c:v>0.62534482758620691</c:v>
                </c:pt>
                <c:pt idx="9">
                  <c:v>0.54465517241379313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B-466D-AF12-14468E22B298}"/>
            </c:ext>
          </c:extLst>
        </c:ser>
        <c:ser>
          <c:idx val="1"/>
          <c:order val="1"/>
          <c:tx>
            <c:v>נתונים שחושבו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8171138736523273E-2"/>
                  <c:y val="-7.2839756124860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Sheet2!$D$2:$D$11</c:f>
              <c:numCache>
                <c:formatCode>General</c:formatCode>
                <c:ptCount val="10"/>
                <c:pt idx="0" formatCode="#,##0">
                  <c:v>100</c:v>
                </c:pt>
                <c:pt idx="1">
                  <c:v>200</c:v>
                </c:pt>
                <c:pt idx="2">
                  <c:v>300</c:v>
                </c:pt>
                <c:pt idx="3" formatCode="#,##0">
                  <c:v>400</c:v>
                </c:pt>
                <c:pt idx="4">
                  <c:v>500</c:v>
                </c:pt>
                <c:pt idx="5">
                  <c:v>600</c:v>
                </c:pt>
                <c:pt idx="6" formatCode="#,##0">
                  <c:v>700</c:v>
                </c:pt>
                <c:pt idx="7">
                  <c:v>800</c:v>
                </c:pt>
                <c:pt idx="8">
                  <c:v>900</c:v>
                </c:pt>
                <c:pt idx="9" formatCode="#,##0">
                  <c:v>1000</c:v>
                </c:pt>
              </c:numCache>
            </c:numRef>
          </c:xVal>
          <c:yVal>
            <c:numRef>
              <c:f>Sheet2!$H$2:$H$11</c:f>
              <c:numCache>
                <c:formatCode>General</c:formatCode>
                <c:ptCount val="10"/>
                <c:pt idx="0">
                  <c:v>4.0203626528109968</c:v>
                </c:pt>
                <c:pt idx="1">
                  <c:v>2.8008460507444815</c:v>
                </c:pt>
                <c:pt idx="2">
                  <c:v>2.0549160094683816</c:v>
                </c:pt>
                <c:pt idx="3">
                  <c:v>1.60149530308979</c:v>
                </c:pt>
                <c:pt idx="4">
                  <c:v>1.3055316079748081</c:v>
                </c:pt>
                <c:pt idx="5">
                  <c:v>1.0994550412730115</c:v>
                </c:pt>
                <c:pt idx="6">
                  <c:v>0.9484933541174122</c:v>
                </c:pt>
                <c:pt idx="7">
                  <c:v>0.83345385276899786</c:v>
                </c:pt>
                <c:pt idx="8">
                  <c:v>0.74301752380943031</c:v>
                </c:pt>
                <c:pt idx="9">
                  <c:v>0.67012309046028296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B-466D-AF12-14468E22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46080"/>
        <c:axId val="537745096"/>
      </c:scatterChart>
      <c:valAx>
        <c:axId val="5377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[rad</a:t>
                </a:r>
                <a:r>
                  <a:rPr lang="en-US" sz="1000" b="0" i="0" u="none" strike="noStrike" baseline="0">
                    <a:effectLst/>
                  </a:rPr>
                  <a:t>·T</a:t>
                </a:r>
                <a:r>
                  <a:rPr lang="en-US" sz="1000" b="0" i="0" u="none" strike="noStrike" baseline="30000">
                    <a:effectLst/>
                  </a:rPr>
                  <a:t>-1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45096"/>
        <c:crosses val="autoZero"/>
        <c:crossBetween val="midCat"/>
      </c:valAx>
      <c:valAx>
        <c:axId val="53774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V_c [</a:t>
                </a:r>
                <a:r>
                  <a:rPr lang="en-US" sz="1000" b="0" i="0" u="none" strike="noStrike" baseline="0">
                    <a:effectLst/>
                  </a:rPr>
                  <a:t>kg·m</a:t>
                </a:r>
                <a:r>
                  <a:rPr lang="en-US" sz="1000" b="0" i="0" u="none" strike="noStrike" baseline="30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·s</a:t>
                </a:r>
                <a:r>
                  <a:rPr lang="en-US" sz="1000" b="0" i="0" u="none" strike="noStrike" baseline="30000">
                    <a:effectLst/>
                  </a:rPr>
                  <a:t>−3</a:t>
                </a:r>
                <a:r>
                  <a:rPr lang="en-US" sz="1000" b="0" i="0" u="none" strike="noStrike" baseline="0">
                    <a:effectLst/>
                  </a:rPr>
                  <a:t>·A</a:t>
                </a:r>
                <a:r>
                  <a:rPr lang="en-US" sz="1000" b="0" i="0" u="none" strike="noStrike" baseline="30000">
                    <a:effectLst/>
                  </a:rPr>
                  <a:t>−1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4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696A5F-83DF-4A7A-B0ED-A630F168BF69}">
  <sheetPr/>
  <sheetViews>
    <sheetView tabSelected="1" zoomScale="10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4F2B97-47B1-4C71-A572-CAC0604CB4EB}">
  <sheetPr/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087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3AD9A-19FF-41A1-B8E2-AAA862E16F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087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35B14-FC4A-4331-BD56-82C732A50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A08D3-B9BD-4F33-87B0-7201F2E825D8}">
  <dimension ref="A1:J17"/>
  <sheetViews>
    <sheetView workbookViewId="0">
      <selection activeCell="J6" sqref="J6"/>
    </sheetView>
  </sheetViews>
  <sheetFormatPr defaultRowHeight="14.5" x14ac:dyDescent="0.35"/>
  <cols>
    <col min="1" max="1" width="10.1796875" bestFit="1" customWidth="1"/>
    <col min="2" max="2" width="11.81640625" bestFit="1" customWidth="1"/>
  </cols>
  <sheetData>
    <row r="1" spans="1:10" x14ac:dyDescent="0.35">
      <c r="A1" t="s">
        <v>0</v>
      </c>
      <c r="D1" t="s">
        <v>4</v>
      </c>
      <c r="E1" t="s">
        <v>5</v>
      </c>
      <c r="F1" t="s">
        <v>7</v>
      </c>
      <c r="H1" t="s">
        <v>6</v>
      </c>
      <c r="J1" t="s">
        <v>8</v>
      </c>
    </row>
    <row r="2" spans="1:10" x14ac:dyDescent="0.35">
      <c r="A2" t="s">
        <v>1</v>
      </c>
      <c r="B2" s="2">
        <v>1.2174423599243201E-8</v>
      </c>
      <c r="D2" s="1">
        <v>100</v>
      </c>
      <c r="E2">
        <v>6.64</v>
      </c>
      <c r="F2">
        <f>E2*4.914/$E$2</f>
        <v>4.9139999999999997</v>
      </c>
      <c r="H2">
        <f t="shared" ref="H2:H11" si="0">5/(SQRT((D2^2*C_G^2*R_G^2)+1))</f>
        <v>4.3397463273375374</v>
      </c>
      <c r="J2">
        <f>SUMX2MY2(F2:F11,H2:H11)</f>
        <v>-1.6046422970705798E-5</v>
      </c>
    </row>
    <row r="3" spans="1:10" x14ac:dyDescent="0.35">
      <c r="A3" t="s">
        <v>2</v>
      </c>
      <c r="B3">
        <v>470013.3572634405</v>
      </c>
      <c r="D3">
        <v>200</v>
      </c>
      <c r="E3">
        <v>4.32</v>
      </c>
      <c r="F3">
        <f t="shared" ref="F3:F11" si="1">E3*4.914/$E$2</f>
        <v>3.1970602409638555</v>
      </c>
      <c r="H3">
        <f t="shared" si="0"/>
        <v>3.2899605576856765</v>
      </c>
    </row>
    <row r="4" spans="1:10" x14ac:dyDescent="0.35">
      <c r="A4" t="s">
        <v>3</v>
      </c>
      <c r="D4">
        <v>300</v>
      </c>
      <c r="E4">
        <v>3.12</v>
      </c>
      <c r="F4">
        <f t="shared" si="1"/>
        <v>2.3089879518072292</v>
      </c>
      <c r="H4">
        <f t="shared" si="0"/>
        <v>2.5167730805025759</v>
      </c>
    </row>
    <row r="5" spans="1:10" x14ac:dyDescent="0.35">
      <c r="A5" t="s">
        <v>1</v>
      </c>
      <c r="B5">
        <f>4*10^-9</f>
        <v>4.0000000000000002E-9</v>
      </c>
      <c r="D5" s="1">
        <v>400</v>
      </c>
      <c r="E5">
        <v>2.3199999999999998</v>
      </c>
      <c r="F5">
        <f t="shared" si="1"/>
        <v>1.7169397590361444</v>
      </c>
      <c r="H5">
        <f t="shared" si="0"/>
        <v>2.001783997368658</v>
      </c>
    </row>
    <row r="6" spans="1:10" x14ac:dyDescent="0.35">
      <c r="A6" t="s">
        <v>2</v>
      </c>
      <c r="B6">
        <f>470000</f>
        <v>470000</v>
      </c>
      <c r="D6">
        <v>500</v>
      </c>
      <c r="E6">
        <v>1.92</v>
      </c>
      <c r="F6">
        <f t="shared" si="1"/>
        <v>1.4209156626506025</v>
      </c>
      <c r="H6">
        <f t="shared" si="0"/>
        <v>1.6497314384895949</v>
      </c>
    </row>
    <row r="7" spans="1:10" x14ac:dyDescent="0.35">
      <c r="D7">
        <v>600</v>
      </c>
      <c r="E7">
        <v>1.58</v>
      </c>
      <c r="F7">
        <f t="shared" si="1"/>
        <v>1.1692951807228917</v>
      </c>
      <c r="H7">
        <f t="shared" si="0"/>
        <v>1.3982283287060913</v>
      </c>
    </row>
    <row r="8" spans="1:10" x14ac:dyDescent="0.35">
      <c r="D8" s="1">
        <v>700</v>
      </c>
      <c r="E8">
        <v>1.36</v>
      </c>
      <c r="F8">
        <f t="shared" si="1"/>
        <v>1.0064819277108434</v>
      </c>
      <c r="H8">
        <f t="shared" si="0"/>
        <v>1.2111109709203007</v>
      </c>
    </row>
    <row r="9" spans="1:10" x14ac:dyDescent="0.35">
      <c r="D9">
        <v>800</v>
      </c>
      <c r="E9">
        <v>1.18</v>
      </c>
      <c r="F9">
        <f t="shared" si="1"/>
        <v>0.87327108433734923</v>
      </c>
      <c r="H9">
        <f t="shared" si="0"/>
        <v>1.0670843174260212</v>
      </c>
    </row>
    <row r="10" spans="1:10" x14ac:dyDescent="0.35">
      <c r="D10">
        <v>900</v>
      </c>
      <c r="E10">
        <v>1.06</v>
      </c>
      <c r="F10">
        <f t="shared" si="1"/>
        <v>0.78446385542168684</v>
      </c>
      <c r="H10">
        <f t="shared" si="0"/>
        <v>0.95308569854300418</v>
      </c>
    </row>
    <row r="11" spans="1:10" x14ac:dyDescent="0.35">
      <c r="B11" s="2"/>
      <c r="D11" s="1">
        <v>1000</v>
      </c>
      <c r="E11">
        <v>0.96</v>
      </c>
      <c r="F11">
        <f t="shared" si="1"/>
        <v>0.71045783132530127</v>
      </c>
      <c r="H11">
        <f t="shared" si="0"/>
        <v>0.86075343597339737</v>
      </c>
    </row>
    <row r="17" spans="2:2" x14ac:dyDescent="0.35">
      <c r="B17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93186-AAC9-4D68-B794-DCDBC1293D24}">
  <dimension ref="A1:J17"/>
  <sheetViews>
    <sheetView workbookViewId="0">
      <selection activeCell="J2" sqref="J2"/>
    </sheetView>
  </sheetViews>
  <sheetFormatPr defaultRowHeight="14.5" x14ac:dyDescent="0.35"/>
  <cols>
    <col min="1" max="1" width="10.1796875" bestFit="1" customWidth="1"/>
    <col min="2" max="2" width="11.81640625" bestFit="1" customWidth="1"/>
  </cols>
  <sheetData>
    <row r="1" spans="1:10" x14ac:dyDescent="0.35">
      <c r="A1" t="s">
        <v>0</v>
      </c>
      <c r="D1" t="s">
        <v>4</v>
      </c>
      <c r="E1" t="s">
        <v>5</v>
      </c>
      <c r="F1" t="s">
        <v>7</v>
      </c>
      <c r="H1" t="s">
        <v>6</v>
      </c>
      <c r="J1" t="s">
        <v>8</v>
      </c>
    </row>
    <row r="2" spans="1:10" x14ac:dyDescent="0.35">
      <c r="A2" t="s">
        <v>1</v>
      </c>
      <c r="B2">
        <v>1.5731914520263707E-8</v>
      </c>
      <c r="D2" s="1">
        <v>100</v>
      </c>
      <c r="E2">
        <v>4.6399999999999997</v>
      </c>
      <c r="F2">
        <f>E2*4.68/$E$2</f>
        <v>4.68</v>
      </c>
      <c r="H2">
        <f t="shared" ref="H2:H11" si="0">5/(SQRT((D2^2*C_G^2*R_G^2)+1))</f>
        <v>4.0203626528109968</v>
      </c>
      <c r="J2">
        <f>SUMX2MY2(F2:F11,H2:H11)</f>
        <v>-2.3269043623042052E-4</v>
      </c>
    </row>
    <row r="3" spans="1:10" x14ac:dyDescent="0.35">
      <c r="A3" t="s">
        <v>2</v>
      </c>
      <c r="B3">
        <v>470000.00000001618</v>
      </c>
      <c r="D3">
        <v>200</v>
      </c>
      <c r="E3">
        <v>2.48</v>
      </c>
      <c r="F3">
        <f t="shared" ref="F3:F11" si="1">E3*4.68/$E$2</f>
        <v>2.5013793103448276</v>
      </c>
      <c r="H3">
        <f t="shared" si="0"/>
        <v>2.8008460507444815</v>
      </c>
    </row>
    <row r="4" spans="1:10" x14ac:dyDescent="0.35">
      <c r="A4" t="s">
        <v>3</v>
      </c>
      <c r="D4">
        <v>300</v>
      </c>
      <c r="E4">
        <v>1.68</v>
      </c>
      <c r="F4">
        <f t="shared" si="1"/>
        <v>1.6944827586206896</v>
      </c>
      <c r="H4">
        <f t="shared" si="0"/>
        <v>2.0549160094683816</v>
      </c>
    </row>
    <row r="5" spans="1:10" x14ac:dyDescent="0.35">
      <c r="A5" t="s">
        <v>1</v>
      </c>
      <c r="B5">
        <f>8*10^-9</f>
        <v>8.0000000000000005E-9</v>
      </c>
      <c r="D5" s="1">
        <v>400</v>
      </c>
      <c r="E5">
        <v>1.28</v>
      </c>
      <c r="F5">
        <f t="shared" si="1"/>
        <v>1.2910344827586209</v>
      </c>
      <c r="H5">
        <f t="shared" si="0"/>
        <v>1.60149530308979</v>
      </c>
    </row>
    <row r="6" spans="1:10" x14ac:dyDescent="0.35">
      <c r="A6" t="s">
        <v>2</v>
      </c>
      <c r="B6">
        <f>470000</f>
        <v>470000</v>
      </c>
      <c r="D6">
        <v>500</v>
      </c>
      <c r="E6">
        <v>1.04</v>
      </c>
      <c r="F6">
        <f>E6*4.68/$E$2</f>
        <v>1.0489655172413792</v>
      </c>
      <c r="H6">
        <f t="shared" si="0"/>
        <v>1.3055316079748081</v>
      </c>
    </row>
    <row r="7" spans="1:10" x14ac:dyDescent="0.35">
      <c r="D7">
        <v>600</v>
      </c>
      <c r="E7">
        <v>0.88</v>
      </c>
      <c r="F7">
        <f t="shared" si="1"/>
        <v>0.88758620689655165</v>
      </c>
      <c r="H7">
        <f t="shared" si="0"/>
        <v>1.0994550412730115</v>
      </c>
    </row>
    <row r="8" spans="1:10" x14ac:dyDescent="0.35">
      <c r="D8" s="1">
        <v>700</v>
      </c>
      <c r="E8">
        <v>0.76</v>
      </c>
      <c r="F8">
        <f t="shared" si="1"/>
        <v>0.76655172413793105</v>
      </c>
      <c r="H8">
        <f t="shared" si="0"/>
        <v>0.9484933541174122</v>
      </c>
    </row>
    <row r="9" spans="1:10" x14ac:dyDescent="0.35">
      <c r="D9">
        <v>800</v>
      </c>
      <c r="E9">
        <v>0.66</v>
      </c>
      <c r="F9">
        <f t="shared" si="1"/>
        <v>0.66568965517241385</v>
      </c>
      <c r="H9">
        <f t="shared" si="0"/>
        <v>0.83345385276899786</v>
      </c>
    </row>
    <row r="10" spans="1:10" x14ac:dyDescent="0.35">
      <c r="D10">
        <v>900</v>
      </c>
      <c r="E10">
        <v>0.62</v>
      </c>
      <c r="F10">
        <f t="shared" si="1"/>
        <v>0.62534482758620691</v>
      </c>
      <c r="H10">
        <f t="shared" si="0"/>
        <v>0.74301752380943031</v>
      </c>
    </row>
    <row r="11" spans="1:10" x14ac:dyDescent="0.35">
      <c r="B11" s="2"/>
      <c r="D11" s="1">
        <v>1000</v>
      </c>
      <c r="E11">
        <v>0.54</v>
      </c>
      <c r="F11">
        <f t="shared" si="1"/>
        <v>0.54465517241379313</v>
      </c>
      <c r="H11">
        <f t="shared" si="0"/>
        <v>0.67012309046028296</v>
      </c>
    </row>
    <row r="17" spans="2:2" x14ac:dyDescent="0.35">
      <c r="B17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Chart1</vt:lpstr>
      <vt:lpstr>Chart2</vt:lpstr>
      <vt:lpstr>Sheet2!C_G</vt:lpstr>
      <vt:lpstr>C_G</vt:lpstr>
      <vt:lpstr>Sheet2!R_G</vt:lpstr>
      <vt:lpstr>R_G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Dkdkmtc</dc:creator>
  <cp:lastModifiedBy>Sam</cp:lastModifiedBy>
  <dcterms:created xsi:type="dcterms:W3CDTF">2019-11-13T08:03:08Z</dcterms:created>
  <dcterms:modified xsi:type="dcterms:W3CDTF">2020-07-02T17:02:08Z</dcterms:modified>
</cp:coreProperties>
</file>